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G:\Shared drives\FIN-LA\ReDesign Schools Louisiana\Monthly Financials\FY24\2024 - 01\"/>
    </mc:Choice>
  </mc:AlternateContent>
  <xr:revisionPtr revIDLastSave="0" documentId="13_ncr:1_{DCA1E908-0CDD-41C3-B2D3-0DE720B46F29}" xr6:coauthVersionLast="47" xr6:coauthVersionMax="47" xr10:uidLastSave="{00000000-0000-0000-0000-000000000000}"/>
  <bookViews>
    <workbookView xWindow="28680" yWindow="-120" windowWidth="29040" windowHeight="15840" activeTab="2" xr2:uid="{330A312A-6FE2-4246-B752-8B854336C5CF}"/>
  </bookViews>
  <sheets>
    <sheet name="Dashboard" sheetId="2" r:id="rId1"/>
    <sheet name="Income Stmt - Consolidated" sheetId="3" r:id="rId2"/>
    <sheet name="Income Stmt - Lanier" sheetId="8" r:id="rId3"/>
    <sheet name="Income Stmt - Dalton" sheetId="7" r:id="rId4"/>
    <sheet name="Income Stmt -Zion City" sheetId="6" r:id="rId5"/>
    <sheet name="Balance Sheet - Detailed" sheetId="5" r:id="rId6"/>
    <sheet name="Monthly Projections" sheetId="4" state="hidden" r:id="rId7"/>
  </sheets>
  <externalReferences>
    <externalReference r:id="rId8"/>
  </externalReferences>
  <definedNames>
    <definedName name="_xlnm._FilterDatabase" localSheetId="3" hidden="1">'Income Stmt - Dalton'!$A$5:$M$108</definedName>
    <definedName name="_xlnm._FilterDatabase" localSheetId="2" hidden="1">'Income Stmt - Lanier'!$A$5:$M$113</definedName>
    <definedName name="_xlnm._FilterDatabase" localSheetId="4" hidden="1">'Income Stmt -Zion City'!$A$5:$M$109</definedName>
    <definedName name="BSDate">[1]Setup!$X$9</definedName>
    <definedName name="CommentWarningAbsolute">[1]Setup!$X$43</definedName>
    <definedName name="CommentWarningFloor">[1]Setup!$X$44</definedName>
    <definedName name="CommentWarningPercent">[1]Setup!$X$42</definedName>
    <definedName name="EndOfCurrentMonth">[1]Setup!$X$12</definedName>
    <definedName name="ForecastChangeInCash">[1]Dashboard!$G$64</definedName>
    <definedName name="ForecastNetIncome">[1]Dashboard!$G$62</definedName>
    <definedName name="ISDate">[1]Setup!$X$8</definedName>
    <definedName name="LastYearCashBalance">[1]GraphData!$B$24</definedName>
    <definedName name="Months">[1]Setup!$X$16:$X$27</definedName>
    <definedName name="PreviousMonthMinimumDiff">[1]Setup!$X$52</definedName>
    <definedName name="SchoolName">[1]Setup!$D$6</definedName>
    <definedName name="StartOfYear">[1]Setup!$D$13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5" l="1"/>
  <c r="F27" i="8"/>
  <c r="G27" i="8"/>
  <c r="H27" i="8"/>
  <c r="I27" i="8"/>
  <c r="J27" i="8"/>
  <c r="E27" i="8"/>
  <c r="F26" i="7"/>
  <c r="G26" i="7"/>
  <c r="H26" i="7"/>
  <c r="I26" i="7"/>
  <c r="E26" i="7"/>
  <c r="E108" i="7" s="1"/>
  <c r="J113" i="8"/>
  <c r="K111" i="8"/>
  <c r="J111" i="8"/>
  <c r="I111" i="8"/>
  <c r="H111" i="8"/>
  <c r="G111" i="8"/>
  <c r="F111" i="8"/>
  <c r="E111" i="8"/>
  <c r="K108" i="8"/>
  <c r="I108" i="8"/>
  <c r="H108" i="8"/>
  <c r="G108" i="8"/>
  <c r="F108" i="8"/>
  <c r="E108" i="8"/>
  <c r="K96" i="8"/>
  <c r="I96" i="8"/>
  <c r="H96" i="8"/>
  <c r="G96" i="8"/>
  <c r="F96" i="8"/>
  <c r="E96" i="8"/>
  <c r="K86" i="8"/>
  <c r="I86" i="8"/>
  <c r="H86" i="8"/>
  <c r="G86" i="8"/>
  <c r="F86" i="8"/>
  <c r="E86" i="8"/>
  <c r="K78" i="8"/>
  <c r="I78" i="8"/>
  <c r="H78" i="8"/>
  <c r="G78" i="8"/>
  <c r="F78" i="8"/>
  <c r="E78" i="8"/>
  <c r="I61" i="8"/>
  <c r="H61" i="8"/>
  <c r="G61" i="8"/>
  <c r="F61" i="8"/>
  <c r="E61" i="8"/>
  <c r="K51" i="8"/>
  <c r="J51" i="8"/>
  <c r="I51" i="8"/>
  <c r="H51" i="8"/>
  <c r="G51" i="8"/>
  <c r="F51" i="8"/>
  <c r="E51" i="8"/>
  <c r="I24" i="8"/>
  <c r="H24" i="8"/>
  <c r="G24" i="8"/>
  <c r="F24" i="8"/>
  <c r="E24" i="8"/>
  <c r="I14" i="8"/>
  <c r="H14" i="8"/>
  <c r="G14" i="8"/>
  <c r="F14" i="8"/>
  <c r="E14" i="8"/>
  <c r="J108" i="7"/>
  <c r="K106" i="7"/>
  <c r="J106" i="7"/>
  <c r="I106" i="7"/>
  <c r="H106" i="7"/>
  <c r="G106" i="7"/>
  <c r="F106" i="7"/>
  <c r="E106" i="7"/>
  <c r="K103" i="7"/>
  <c r="I103" i="7"/>
  <c r="H103" i="7"/>
  <c r="G103" i="7"/>
  <c r="F103" i="7"/>
  <c r="E103" i="7"/>
  <c r="K91" i="7"/>
  <c r="I91" i="7"/>
  <c r="H91" i="7"/>
  <c r="G91" i="7"/>
  <c r="F91" i="7"/>
  <c r="E91" i="7"/>
  <c r="K82" i="7"/>
  <c r="I82" i="7"/>
  <c r="H82" i="7"/>
  <c r="G82" i="7"/>
  <c r="F82" i="7"/>
  <c r="E82" i="7"/>
  <c r="K74" i="7"/>
  <c r="I74" i="7"/>
  <c r="H74" i="7"/>
  <c r="G74" i="7"/>
  <c r="F74" i="7"/>
  <c r="E74" i="7"/>
  <c r="I58" i="7"/>
  <c r="H58" i="7"/>
  <c r="G58" i="7"/>
  <c r="F58" i="7"/>
  <c r="E58" i="7"/>
  <c r="K48" i="7"/>
  <c r="J48" i="7"/>
  <c r="I48" i="7"/>
  <c r="H48" i="7"/>
  <c r="G48" i="7"/>
  <c r="F48" i="7"/>
  <c r="E48" i="7"/>
  <c r="I23" i="7"/>
  <c r="H23" i="7"/>
  <c r="G23" i="7"/>
  <c r="F23" i="7"/>
  <c r="E23" i="7"/>
  <c r="I13" i="7"/>
  <c r="H13" i="7"/>
  <c r="G13" i="7"/>
  <c r="F13" i="7"/>
  <c r="E13" i="7"/>
  <c r="J109" i="6"/>
  <c r="K107" i="6"/>
  <c r="J107" i="6"/>
  <c r="I107" i="6"/>
  <c r="H107" i="6"/>
  <c r="G107" i="6"/>
  <c r="F107" i="6"/>
  <c r="E107" i="6"/>
  <c r="K104" i="6"/>
  <c r="I104" i="6"/>
  <c r="H104" i="6"/>
  <c r="G104" i="6"/>
  <c r="F104" i="6"/>
  <c r="E104" i="6"/>
  <c r="K93" i="6"/>
  <c r="I93" i="6"/>
  <c r="H93" i="6"/>
  <c r="G93" i="6"/>
  <c r="F93" i="6"/>
  <c r="E93" i="6"/>
  <c r="K84" i="6"/>
  <c r="I84" i="6"/>
  <c r="H84" i="6"/>
  <c r="G84" i="6"/>
  <c r="F84" i="6"/>
  <c r="E84" i="6"/>
  <c r="K75" i="6"/>
  <c r="I75" i="6"/>
  <c r="H75" i="6"/>
  <c r="G75" i="6"/>
  <c r="F75" i="6"/>
  <c r="E75" i="6"/>
  <c r="I58" i="6"/>
  <c r="H58" i="6"/>
  <c r="G58" i="6"/>
  <c r="F58" i="6"/>
  <c r="E58" i="6"/>
  <c r="K48" i="6"/>
  <c r="J48" i="6"/>
  <c r="I48" i="6"/>
  <c r="H48" i="6"/>
  <c r="G48" i="6"/>
  <c r="F48" i="6"/>
  <c r="E48" i="6"/>
  <c r="I23" i="6"/>
  <c r="H23" i="6"/>
  <c r="G23" i="6"/>
  <c r="F23" i="6"/>
  <c r="E23" i="6"/>
  <c r="E27" i="6" s="1"/>
  <c r="I13" i="6"/>
  <c r="H13" i="6"/>
  <c r="G13" i="6"/>
  <c r="F13" i="6"/>
  <c r="E13" i="6"/>
  <c r="J268" i="3"/>
  <c r="K266" i="3"/>
  <c r="K261" i="3"/>
  <c r="K230" i="3"/>
  <c r="K206" i="3"/>
  <c r="K185" i="3"/>
  <c r="K113" i="3"/>
  <c r="F266" i="3"/>
  <c r="G266" i="3"/>
  <c r="H266" i="3"/>
  <c r="I266" i="3"/>
  <c r="J266" i="3"/>
  <c r="E266" i="3"/>
  <c r="F261" i="3"/>
  <c r="G261" i="3"/>
  <c r="H261" i="3"/>
  <c r="H267" i="3" s="1"/>
  <c r="I261" i="3"/>
  <c r="E261" i="3"/>
  <c r="F230" i="3"/>
  <c r="G230" i="3"/>
  <c r="H230" i="3"/>
  <c r="I230" i="3"/>
  <c r="E230" i="3"/>
  <c r="F206" i="3"/>
  <c r="G206" i="3"/>
  <c r="H206" i="3"/>
  <c r="I206" i="3"/>
  <c r="E206" i="3"/>
  <c r="F185" i="3"/>
  <c r="G185" i="3"/>
  <c r="H185" i="3"/>
  <c r="I185" i="3"/>
  <c r="E185" i="3"/>
  <c r="H139" i="3"/>
  <c r="K139" i="3" s="1"/>
  <c r="I139" i="3"/>
  <c r="F139" i="3"/>
  <c r="G139" i="3"/>
  <c r="E139" i="3"/>
  <c r="F113" i="3"/>
  <c r="F267" i="3" s="1"/>
  <c r="G113" i="3"/>
  <c r="H113" i="3"/>
  <c r="I113" i="3"/>
  <c r="I267" i="3" s="1"/>
  <c r="J113" i="3"/>
  <c r="E113" i="3"/>
  <c r="F48" i="3"/>
  <c r="F52" i="3" s="1"/>
  <c r="G48" i="3"/>
  <c r="H48" i="3"/>
  <c r="H52" i="3" s="1"/>
  <c r="I48" i="3"/>
  <c r="E48" i="3"/>
  <c r="F22" i="3"/>
  <c r="G22" i="3"/>
  <c r="H22" i="3"/>
  <c r="I22" i="3"/>
  <c r="E22" i="3"/>
  <c r="F268" i="3" l="1"/>
  <c r="K267" i="3"/>
  <c r="E52" i="3"/>
  <c r="E267" i="3"/>
  <c r="K22" i="3"/>
  <c r="G267" i="3"/>
  <c r="I52" i="3"/>
  <c r="I268" i="3" s="1"/>
  <c r="G52" i="3"/>
  <c r="G268" i="3" s="1"/>
  <c r="I112" i="8"/>
  <c r="F112" i="8"/>
  <c r="H113" i="8"/>
  <c r="K113" i="8" s="1"/>
  <c r="I113" i="8"/>
  <c r="G112" i="8"/>
  <c r="G113" i="8"/>
  <c r="K24" i="8"/>
  <c r="K61" i="8"/>
  <c r="H112" i="8"/>
  <c r="E112" i="8"/>
  <c r="K13" i="7"/>
  <c r="H107" i="7"/>
  <c r="F107" i="7"/>
  <c r="G107" i="7"/>
  <c r="K23" i="7"/>
  <c r="I107" i="7"/>
  <c r="K58" i="7"/>
  <c r="E107" i="7"/>
  <c r="G108" i="7"/>
  <c r="K26" i="7"/>
  <c r="F108" i="6"/>
  <c r="K23" i="6"/>
  <c r="K58" i="6"/>
  <c r="K13" i="6"/>
  <c r="H27" i="6"/>
  <c r="F27" i="6"/>
  <c r="F109" i="6" s="1"/>
  <c r="H108" i="6"/>
  <c r="I108" i="6"/>
  <c r="G27" i="6"/>
  <c r="I27" i="6"/>
  <c r="I109" i="6" s="1"/>
  <c r="E108" i="6"/>
  <c r="E109" i="6" s="1"/>
  <c r="G108" i="6"/>
  <c r="K14" i="8"/>
  <c r="H268" i="3"/>
  <c r="K52" i="3"/>
  <c r="K48" i="3"/>
  <c r="K268" i="3" l="1"/>
  <c r="E268" i="3"/>
  <c r="E113" i="8"/>
  <c r="K112" i="8"/>
  <c r="F113" i="8"/>
  <c r="K27" i="8"/>
  <c r="K107" i="7"/>
  <c r="F108" i="7"/>
  <c r="I108" i="7"/>
  <c r="H108" i="7"/>
  <c r="K108" i="6"/>
  <c r="K27" i="6"/>
  <c r="H109" i="6"/>
  <c r="G109" i="6"/>
  <c r="K109" i="6"/>
  <c r="K108" i="7" l="1"/>
</calcChain>
</file>

<file path=xl/sharedStrings.xml><?xml version="1.0" encoding="utf-8"?>
<sst xmlns="http://schemas.openxmlformats.org/spreadsheetml/2006/main" count="1123" uniqueCount="390">
  <si>
    <t>Dashboard</t>
  </si>
  <si>
    <t>ReDesign Schools Louisiana</t>
  </si>
  <si>
    <t>July 2023 through January 2024</t>
  </si>
  <si>
    <t>Key Performance Indicators</t>
  </si>
  <si>
    <t>Good</t>
  </si>
  <si>
    <t/>
  </si>
  <si>
    <t>Days of Cash</t>
  </si>
  <si>
    <t>Gross Margin</t>
  </si>
  <si>
    <t>Fund Balance</t>
  </si>
  <si>
    <t>(At Year End)</t>
  </si>
  <si>
    <t>Margin</t>
  </si>
  <si>
    <t>Target &gt; 45 days</t>
  </si>
  <si>
    <t>Target &gt; -5.0%</t>
  </si>
  <si>
    <t>Target &gt; 0,00</t>
  </si>
  <si>
    <t>Cash Forecast</t>
  </si>
  <si>
    <t>Financial Snapshot</t>
  </si>
  <si>
    <t>Year-To-Date Financials</t>
  </si>
  <si>
    <t>Annual Forecast</t>
  </si>
  <si>
    <t>Actual</t>
  </si>
  <si>
    <t>Budget</t>
  </si>
  <si>
    <t>Variance</t>
  </si>
  <si>
    <t>Forecast</t>
  </si>
  <si>
    <t>Remaining</t>
  </si>
  <si>
    <t>Revenue</t>
  </si>
  <si>
    <t>State and Local Revenue</t>
  </si>
  <si>
    <t>Federal Revenue</t>
  </si>
  <si>
    <t>Private Grants and Donations</t>
  </si>
  <si>
    <t>Earned Fees</t>
  </si>
  <si>
    <t>Total Revenue</t>
  </si>
  <si>
    <t>Expenses</t>
  </si>
  <si>
    <t>Salaries</t>
  </si>
  <si>
    <t>Employee Benefits</t>
  </si>
  <si>
    <t>Purchased Professional And Technical Services</t>
  </si>
  <si>
    <t>Purchased Property Services</t>
  </si>
  <si>
    <t>Other Purchased Services</t>
  </si>
  <si>
    <t>Supplies</t>
  </si>
  <si>
    <t>Property</t>
  </si>
  <si>
    <t>Debt Service And Miscellaneous</t>
  </si>
  <si>
    <t>Other Uses Of Funds</t>
  </si>
  <si>
    <t>Interest</t>
  </si>
  <si>
    <t>Total Ordinary Expenses</t>
  </si>
  <si>
    <t>Net Ordinary Income</t>
  </si>
  <si>
    <t>Extraordinary Expenses</t>
  </si>
  <si>
    <t>Capital Outlay</t>
  </si>
  <si>
    <t>Total Extraordinary Expenses</t>
  </si>
  <si>
    <t>Total Expenses</t>
  </si>
  <si>
    <t>Net Income</t>
  </si>
  <si>
    <t>Cash Flow Adjustments</t>
  </si>
  <si>
    <t>Change in Cash</t>
  </si>
  <si>
    <t>Income Statement</t>
  </si>
  <si>
    <t>Year-To-Date</t>
  </si>
  <si>
    <t>Annual</t>
  </si>
  <si>
    <t>Comments</t>
  </si>
  <si>
    <t>Prv TOTAL</t>
  </si>
  <si>
    <t>Diff</t>
  </si>
  <si>
    <t>1994000.1 · Local MFP</t>
  </si>
  <si>
    <t>Updated based on Oct count enrollment</t>
  </si>
  <si>
    <t>1994000.2 · Local MFP</t>
  </si>
  <si>
    <t>1994000.3 · Local MFP</t>
  </si>
  <si>
    <t>1999000.1 · Other Misc Revenues-Other Miscellaneous Revenues</t>
  </si>
  <si>
    <t>Match local revenue from last year</t>
  </si>
  <si>
    <t>1999000.2 · Other Misc Revenues-Other Miscellaneous Revenues</t>
  </si>
  <si>
    <t>1999000.3 · Other Misc Revenues-Other Miscellaneous Revenues</t>
  </si>
  <si>
    <t>3110000.1 · State MFP</t>
  </si>
  <si>
    <t>3110000.2 · State MFP</t>
  </si>
  <si>
    <t>3110000.3 · State MFP</t>
  </si>
  <si>
    <t>3240000.1 · LA4</t>
  </si>
  <si>
    <t>PK state payments (paid quarterly)</t>
  </si>
  <si>
    <t>3290000.1 · Other Restricted Revenues</t>
  </si>
  <si>
    <t>3290000.2 · Other Restricted Revenues</t>
  </si>
  <si>
    <t>3290000.3 · Other Restricted Revenues</t>
  </si>
  <si>
    <t>Total State and Local Revenue</t>
  </si>
  <si>
    <t>3115000.3 · State MFP - Food Svc</t>
  </si>
  <si>
    <t>4515000.1 · School Food Service</t>
  </si>
  <si>
    <t>4515000.2 · School Food Service</t>
  </si>
  <si>
    <t>4515000.3 · School Food Service</t>
  </si>
  <si>
    <t>4531000.1 · IDEA, Part B</t>
  </si>
  <si>
    <t>Drawdowns to proceed in January</t>
  </si>
  <si>
    <t>4531000.2 · IDEA, Part B</t>
  </si>
  <si>
    <t>4531000.3 · IDEA, Part B</t>
  </si>
  <si>
    <t>4532000.1 · IDEA, PreK</t>
  </si>
  <si>
    <t>4532000.2 · IDEA, PreK</t>
  </si>
  <si>
    <t>4541000.1 · Title I, Part A</t>
  </si>
  <si>
    <t>4541000.2 · Title I, Part A</t>
  </si>
  <si>
    <t>4541000.3 · Title I, Part A</t>
  </si>
  <si>
    <t>4544000.1 · Title IV</t>
  </si>
  <si>
    <t>4544000.2 · Title IV</t>
  </si>
  <si>
    <t>4544000.3 · Title IV</t>
  </si>
  <si>
    <t>4545000.1 · Title II, Part A</t>
  </si>
  <si>
    <t>4545000.2 · Title II, Part A</t>
  </si>
  <si>
    <t>4545000.3 · Title II, Part A</t>
  </si>
  <si>
    <t>4559000.1 · Other NCLB Programs</t>
  </si>
  <si>
    <t>4559000.2 · Other NCLB Programs</t>
  </si>
  <si>
    <t>4559000.3 · Other NCLB Programs</t>
  </si>
  <si>
    <t>4590000.1 · Other Federal Programs</t>
  </si>
  <si>
    <t>4590000.2 · Other Federal Programs</t>
  </si>
  <si>
    <t>4590000.3 · Other Federal Programs</t>
  </si>
  <si>
    <t>Total Federal Revenue</t>
  </si>
  <si>
    <t xml:space="preserve">1993000.3 · Prior Year </t>
  </si>
  <si>
    <t>Total Private Grants and Donations</t>
  </si>
  <si>
    <t>1002660.1 ·  Safety and Security</t>
  </si>
  <si>
    <t>1002660.2 · Safety and Security</t>
  </si>
  <si>
    <t>1002660.3 · Safety and Security</t>
  </si>
  <si>
    <t>1111110.1 · Salary Admini</t>
  </si>
  <si>
    <t>1111110.3 · Salary Admini</t>
  </si>
  <si>
    <t>1112220.1 · Salaries-Supervisors-Instruction Dev Svcs</t>
  </si>
  <si>
    <t>1112220.2 · Salaries-Supervisors-Instruction Dev Svcs</t>
  </si>
  <si>
    <t>1112220.3 · Salaries-Supervisors-Instruction Dev Svcs</t>
  </si>
  <si>
    <t>1112400.1 · Salaries-Other School Administrators-School Admin</t>
  </si>
  <si>
    <t>1112400.2 · Salaries-Other School Administrators-School Admin</t>
  </si>
  <si>
    <t>1112400.3 · Salaries-Other School Administrators-School Admin</t>
  </si>
  <si>
    <t>1112410.1 · Salaries-Principals-Office of the Principal Svcs</t>
  </si>
  <si>
    <t>1112410.2 · Salaries-Principals-Office of the Principal Svcs</t>
  </si>
  <si>
    <t>1112410.3 · Salaries-Principals-Office of the Principal Svcs</t>
  </si>
  <si>
    <t>1112430.1 · Salaries-CEO-School Chief Executive Officer Svcs</t>
  </si>
  <si>
    <t>1112430.2 · Salaries-CEO-School Chief Executive Officer Svcs</t>
  </si>
  <si>
    <t>1112430.3 · Salaries-CEO-School Chief Executive Officer Svcs</t>
  </si>
  <si>
    <t>1112490.1 · Other Admin</t>
  </si>
  <si>
    <t>1112490.2 · Other Admin</t>
  </si>
  <si>
    <t>1112490.3 · Other Admin</t>
  </si>
  <si>
    <t>1121110.1 · Salaries-Elementary Teachers-Elementary</t>
  </si>
  <si>
    <t>1121110.2 · Salaries-Elementary Teachers-Elementary</t>
  </si>
  <si>
    <t>1121110.3 · Salaries-Elementary Teachers-Elementary</t>
  </si>
  <si>
    <t>1121210.1 · Salaries-Teachers-Special Education</t>
  </si>
  <si>
    <t>1121210.2 · Salaries-Teachers-Special Education</t>
  </si>
  <si>
    <t>1121520.1 · ELL Teacher</t>
  </si>
  <si>
    <t>1121520.3 · ELL Teacher</t>
  </si>
  <si>
    <t>1121590.1 · 1 Pre K Teacher</t>
  </si>
  <si>
    <t>1132122.1 · Salaries-Social Workers-Counseling Svcs</t>
  </si>
  <si>
    <t>1132122.2 · Salaries-Social Workers-Counseling Svcs</t>
  </si>
  <si>
    <t>1132122.3 · Salaries-Social Workers-Counseling Svcs</t>
  </si>
  <si>
    <t>1132152.2 · Speech Therapist</t>
  </si>
  <si>
    <t>1142400.1 · Salaries-Secretarial-School Admin</t>
  </si>
  <si>
    <t>1142400.2 · Salaries-Secretarial-School Admin</t>
  </si>
  <si>
    <t>1142400.3 · Salaries-Secretarial-School Admin</t>
  </si>
  <si>
    <t>1151100.1 · Salaries-Aides-Regular Programs</t>
  </si>
  <si>
    <t>1151100.2 · Salaries-Aides-Regular Programs</t>
  </si>
  <si>
    <t>1151210.1 · Salaries-Aides-Special Education</t>
  </si>
  <si>
    <t>1151210.2 · Salaries-Aides-Special Education</t>
  </si>
  <si>
    <t>1151210.3 · Salaries-Aides-Special Education</t>
  </si>
  <si>
    <t>1162620.1 · Custodial / Maintenance</t>
  </si>
  <si>
    <t>1162620.2 · Custodial / Maintenance</t>
  </si>
  <si>
    <t>1162620.3 · Custodial / Maintenance</t>
  </si>
  <si>
    <t>1501100.1 · Instructional Stipend</t>
  </si>
  <si>
    <t>1501100.2 · Instructional Stipend</t>
  </si>
  <si>
    <t>1501100.3 · Instructional Stipend</t>
  </si>
  <si>
    <t>1501420.1 · Athletics Stipend</t>
  </si>
  <si>
    <t>1501420.2 · Athletics Stipend</t>
  </si>
  <si>
    <t>1501420.3 · Athletics Stipend</t>
  </si>
  <si>
    <t>1502190.1 · Family Engagement Stipend</t>
  </si>
  <si>
    <t>1502190.2 · Family Engagement Stipend</t>
  </si>
  <si>
    <t>1502190.3 · Family Engagement Stipend</t>
  </si>
  <si>
    <t>1502200.1 · Prof Dev Stipends</t>
  </si>
  <si>
    <t>1502200.2 · Prof Dev Stipends</t>
  </si>
  <si>
    <t>1502200.3 · Prof Dev Stipends</t>
  </si>
  <si>
    <t>1502590.1 · Office Admin Stipend</t>
  </si>
  <si>
    <t>1502590.2 · Office Admin Stipend</t>
  </si>
  <si>
    <t>1502590.3 · Office Admin Stipend</t>
  </si>
  <si>
    <t>Total Salaries</t>
  </si>
  <si>
    <t>2101100.1 · Benefits-Group Ins-Regular Programs</t>
  </si>
  <si>
    <t>2101100.2 · Benefits-Group Ins-Regular Programs</t>
  </si>
  <si>
    <t>2101100.3 · Benefits-Group Ins-Regular Programs</t>
  </si>
  <si>
    <t>2102400.1 · Benefits-Group Ins-School Admin</t>
  </si>
  <si>
    <t>2102400.2 · Benefits-Group Ins-School Admin</t>
  </si>
  <si>
    <t>2102400.3 · Benefits-Group Ins-School Admin</t>
  </si>
  <si>
    <t>2201100.1 · Benefits-FICA-Regular Programs</t>
  </si>
  <si>
    <t>2201100.2 · Benefits-FICA-Regular Programs</t>
  </si>
  <si>
    <t>2201100.3 · Benefits-FICA-Regular Programs</t>
  </si>
  <si>
    <t>2251100.1 · Benefits-Medicare-Regular Programs</t>
  </si>
  <si>
    <t>2251100.2 · Benefits-Medicare-Regular Programs</t>
  </si>
  <si>
    <t>2251100.3 · Benefits-Medicare-Regular Programs</t>
  </si>
  <si>
    <t>2391100.1 · Benefits-ER to Other Retirement-Regular Programs</t>
  </si>
  <si>
    <t>2391100.2 · Benefits-ER to Other Retirement-Regular Programs</t>
  </si>
  <si>
    <t>2391100.3 · Benefits-ER to Other Retirement-Regular Programs</t>
  </si>
  <si>
    <t>2501100.1 · Benefits-Unemployment Comp-Regular Programs</t>
  </si>
  <si>
    <t>2501100.2 · Benefits-Unemployment Comp-Regular Programs</t>
  </si>
  <si>
    <t>2501100.3 · Benefits-Unemployment Comp-Regular Programs</t>
  </si>
  <si>
    <t>2601100.1 · Benefits-Workmens Comp-Regular Programs</t>
  </si>
  <si>
    <t>2601100.2 · Benefits-Workmens Comp-Regular Programs</t>
  </si>
  <si>
    <t>2601100.3 · Benefits-Workmens Comp-Regular Programs</t>
  </si>
  <si>
    <t>2901100.1 · Other Benefits</t>
  </si>
  <si>
    <t>2901100.2 · Other Benefits</t>
  </si>
  <si>
    <t>2901100.3 · Other Benefits</t>
  </si>
  <si>
    <t>Total Employee Benefits</t>
  </si>
  <si>
    <t>3001100.1 · Purch Prof and Tech Svcs-Other Purch Tech Svcs-RegularPrograms</t>
  </si>
  <si>
    <t>3001100.2 · Purch Prof and Tech Svcs-Other Purch Tech Svcs-RegularPrograms</t>
  </si>
  <si>
    <t>3001100.3 · Purch Prof and Tech Svcs-Other Purch Tech Svcs-RegularPrograms</t>
  </si>
  <si>
    <t>3001210.1 · Other Purch Tech Svcs-Special Education</t>
  </si>
  <si>
    <t>3001210.2 · Other Purch Tech Svcs-Special Education</t>
  </si>
  <si>
    <t>3001210.3 · Other Purch Tech Svcs-Special Education</t>
  </si>
  <si>
    <t>3002140.1 · Purchased Professional and Technical SPED Assessments</t>
  </si>
  <si>
    <t>3002140.2 · Purchased Professional and Technical SPED Assessments</t>
  </si>
  <si>
    <t>3002140.3 · Purchased Professional and Technical SPED Assessments</t>
  </si>
  <si>
    <t>3002150.1 · Other-Speech Pathology and Audiology Svcs</t>
  </si>
  <si>
    <t>3002150.3 · Other-Speech Pathology and Audiology Svcs</t>
  </si>
  <si>
    <t>3002160.1 · Other-Occupational Therapy and Related Svcs</t>
  </si>
  <si>
    <t>3002160.2 · Other-Occupational Therapy and Related Svcs</t>
  </si>
  <si>
    <t>3002160.3 · Other-Occupational Therapy and Related Svcs</t>
  </si>
  <si>
    <t>3002231.1 · Purchased Professional and Tech Serv PD</t>
  </si>
  <si>
    <t>3002231.2 · Purchased Professional and Tech Serv PD</t>
  </si>
  <si>
    <t>3002231.3 · Purchased Professional and Tech Serv PD</t>
  </si>
  <si>
    <t>3002232.1 · Purchased Professional and Tech PD SPED</t>
  </si>
  <si>
    <t>3002232.2 · Purchased Professional and Tech PD SPED</t>
  </si>
  <si>
    <t>3002232.3 · Purchased Professional and Tech PD SPED</t>
  </si>
  <si>
    <t>3002400.1 · Purch Prof and Tech Svcs-Other Purch Tech Svcs-SchoolAdmin</t>
  </si>
  <si>
    <t>3002400.2 · Purch Prof and Tech Svcs-Other Purch Tech Svcs-SchoolAdmin</t>
  </si>
  <si>
    <t>3002400.3 · Purch Prof and Tech Svcs-Other Purch Tech Svcs-SchoolAdmin</t>
  </si>
  <si>
    <t>3002510.1 · Purch Prof and Tech Svcs-Other Purch Tech Svcs-FiscalSvcs</t>
  </si>
  <si>
    <t>3002510.2 · Purch Prof and Tech Svcs-Other Purch Tech Svcs-FiscalSvcs</t>
  </si>
  <si>
    <t>3002510.3 · Purch Prof and Tech Svcs-Other Purch Tech Svcs-FiscalSvcs</t>
  </si>
  <si>
    <t>3002660.1 · Purch Prof and Tech Svcs-Other Purch Tech Svcs-Safetyand Security</t>
  </si>
  <si>
    <t>3002660.2 · Purch Prof and Tech Svcs-Other Purch Tech Svcs-Safetyand Security</t>
  </si>
  <si>
    <t>3002660.3 · Purch Prof and Tech Svcs-Other Purch Tech Svcs-Safetyand Security</t>
  </si>
  <si>
    <t>3002830.1 · Purch Prof and Tech Svcs-HR Svcs-Board of Education Svcs</t>
  </si>
  <si>
    <t>3002830.2 · Purch Prof and Tech Svcs-HR Svcs-Board of Education Svcs</t>
  </si>
  <si>
    <t>3002830.3 · Purch Prof and Tech Svcs-HR Svcs-Board of Education Svcs</t>
  </si>
  <si>
    <t>3322310.1 · Legal Svcs-Board of Education Svcs</t>
  </si>
  <si>
    <t>3322310.2 · Legal Svcs-Board of Education Svcs</t>
  </si>
  <si>
    <t>3322310.3 · Legal Svcs-Board of Education Svcs</t>
  </si>
  <si>
    <t>3332310.1 · Audit Svcs-Board of Education Svcs</t>
  </si>
  <si>
    <t>3332310.2 · Audit Svcs-Board of Education Svcs</t>
  </si>
  <si>
    <t>3332310.3 · Audit Svcs-Board of Education Svcs</t>
  </si>
  <si>
    <t>3352134.1 · Nursing Services</t>
  </si>
  <si>
    <t>3352134.2 · Nursing Services</t>
  </si>
  <si>
    <t>3352134.3 · Nursing Services</t>
  </si>
  <si>
    <t>3402840.1 · Purch Prof and Tech Svcs-Other Purch Tech Svcs-Admin Tech Svcs</t>
  </si>
  <si>
    <t>3402840.2 · Purch Prof and Tech Svcs-Other Purch Tech Svcs-Admin Tech Svcs</t>
  </si>
  <si>
    <t>3402840.3 · Purch Prof and Tech Svcs-Other Purch Tech Svcs-Admin Tech Svcs</t>
  </si>
  <si>
    <t>Total Purchased Professional And Technical Services</t>
  </si>
  <si>
    <t>4002310.1 · Other Purchased Property Services</t>
  </si>
  <si>
    <t>4002310.2 · Other Purchased Property Services</t>
  </si>
  <si>
    <t>4002310.3 · Other Purchased Property Services</t>
  </si>
  <si>
    <t>4002660.1 · Purch Prop Svcs - Security Systems</t>
  </si>
  <si>
    <t>4002660.2 · Purch Prop Svcs - Security Systems</t>
  </si>
  <si>
    <t>4002660.3 · Purch Prop Svcs - Security Systems</t>
  </si>
  <si>
    <t>4112620.1 · Purch Prop Svcs-Water and Sewage-Operation and Maintenance of Buildings</t>
  </si>
  <si>
    <t>4112620.2 · Purch Prop Svcs-Water and Sewage-Operation and Maintenance of Buildings</t>
  </si>
  <si>
    <t>4112620.3 · Purch Prop Svcs-Water and Sewage-Operation and Maintenance of Buildings</t>
  </si>
  <si>
    <t>4212620.1 · Disposal Svcs-Operation and Maintenance of Buildings</t>
  </si>
  <si>
    <t>4212620.2 · Disposal Svcs-Operation and Maintenance of Buildings</t>
  </si>
  <si>
    <t>4212620.3 · Disposal Svcs-Operation and Maintenance of Buildings</t>
  </si>
  <si>
    <t>4302620.1 · Repairs and Maint Svcs-Operation and Maintenance of Buildings</t>
  </si>
  <si>
    <t>4302620.2 · Repairs and Maint Svcs-Operation and Maintenance of Buildings</t>
  </si>
  <si>
    <t>4302620.3 · Repairs and Maint Svcs-Operation and Maintenance of Buildings</t>
  </si>
  <si>
    <t>4303100.3 · Food Service Repairs and Main</t>
  </si>
  <si>
    <t>4422400.1 · Rental of Equip-School Admin</t>
  </si>
  <si>
    <t>4422400.2 · Rental of Equip-School Admin</t>
  </si>
  <si>
    <t>4422400.3 · Rental of Equip-School Admin</t>
  </si>
  <si>
    <t>Total Purchased Property Services</t>
  </si>
  <si>
    <t>5001100.1 · Other Purch Svcs-Misc Purchase</t>
  </si>
  <si>
    <t>5001100.2 · Other Purch Svcs-Misc Purchase</t>
  </si>
  <si>
    <t>5001100.3 · Other Purch Svcs-Misc Purchase</t>
  </si>
  <si>
    <t>5002720.1 · Other-Regular Transportation</t>
  </si>
  <si>
    <t>5002720.2 · Other-Regular Transportation</t>
  </si>
  <si>
    <t>5002720.3 · Other-Regular Transportation</t>
  </si>
  <si>
    <t>5212310.1 · Other Purch Svcs-Liability Ins-Board of Education Svcs</t>
  </si>
  <si>
    <t>5212310.2 · Other Purch Svcs-Liability Ins-Board of Education Svcs</t>
  </si>
  <si>
    <t>5212310.3 · Other Purch Svcs-Liability Ins-Board of Education Svcs</t>
  </si>
  <si>
    <t>5222620.1 · Other Purch Svcs-Prop Ins-Operation and Maintenance of Buildings</t>
  </si>
  <si>
    <t>5302400.1 · Communications-School Admin</t>
  </si>
  <si>
    <t>5302400.2 · Communications-School Admin</t>
  </si>
  <si>
    <t>5302400.3 · Communications-School Admin</t>
  </si>
  <si>
    <t>5703100.1 · Food Svc Mgmt-Food Svcs Operations</t>
  </si>
  <si>
    <t>5703100.2 · Food Svc Mgmt-Food Svcs Operations</t>
  </si>
  <si>
    <t>5703100.3 · Food Svc Mgmt-Food Svcs Operations</t>
  </si>
  <si>
    <t>5822220.1 · -Travel-Instruction Dev Svcs</t>
  </si>
  <si>
    <t>5822220.2 · -Travel-Instruction Dev Svcs</t>
  </si>
  <si>
    <t>5822220.3 · -Travel-Instruction Dev Svcs</t>
  </si>
  <si>
    <t>5822400.1 · Other Purch Svcs-Travel-School Admin</t>
  </si>
  <si>
    <t>5822400.2 · Other Purch Svcs-Travel-School Admin</t>
  </si>
  <si>
    <t>5822400.3 · Other Purch Svcs-Travel-School Admin</t>
  </si>
  <si>
    <t>Total Other Purchased Services</t>
  </si>
  <si>
    <t>6000000.1 · Supplies</t>
  </si>
  <si>
    <t>6101100.1 · Regular Programs</t>
  </si>
  <si>
    <t>6101100.2 · Regular Programs</t>
  </si>
  <si>
    <t>6101100.3 · Regular Programs</t>
  </si>
  <si>
    <t>6101210.1 · Special Education</t>
  </si>
  <si>
    <t>6101210.2 · Special Education</t>
  </si>
  <si>
    <t>6101210.3 · Special Education</t>
  </si>
  <si>
    <t>6101420.1 · Athletics Supplies</t>
  </si>
  <si>
    <t>6101420.2 · Athletics Supplies</t>
  </si>
  <si>
    <t>6101420.3 · Athletics Supplies</t>
  </si>
  <si>
    <t>6102211.1 · Supplies Improvement Instructional Staff</t>
  </si>
  <si>
    <t>6102211.2 · Supplies Improvement Instructional Staff</t>
  </si>
  <si>
    <t>6102211.3 · Supplies Improvement Instructional Staff</t>
  </si>
  <si>
    <t>6102400.1 · School Admin</t>
  </si>
  <si>
    <t>6102400.2 · School Admin</t>
  </si>
  <si>
    <t>6102400.3 · School Admin</t>
  </si>
  <si>
    <t>6102620.1 · Operation and Maintenance of Buildings</t>
  </si>
  <si>
    <t>6102620.2 · Operation and Maintenance of Buildings</t>
  </si>
  <si>
    <t>6102620.3 · Operation and Maintenance of Buildings</t>
  </si>
  <si>
    <t>6151100.1 · Tech-Regular Programs</t>
  </si>
  <si>
    <t>6151100.2 · Tech-Regular Programs</t>
  </si>
  <si>
    <t>6151100.3 · Tech-Regular Programs</t>
  </si>
  <si>
    <t>6152400.2 · Tech-School Admin</t>
  </si>
  <si>
    <t>6222620.1 · Electricity-Operation and Maintenance of Buildings</t>
  </si>
  <si>
    <t>6222620.2 · Electricity-Operation and Maintenance of Buildings</t>
  </si>
  <si>
    <t>6222620.3 · Electricity-Operation and Maintenance of Buildings</t>
  </si>
  <si>
    <t>6421100.1 · Textbooks / Workbooks</t>
  </si>
  <si>
    <t>6421100.2 · Textbooks / Workbooks</t>
  </si>
  <si>
    <t>6421100.3 · Textbooks / Workbooks</t>
  </si>
  <si>
    <t>Total Supplies</t>
  </si>
  <si>
    <t>8102400.1 · Misc-Dues and Fees-School Admin</t>
  </si>
  <si>
    <t>8102400.2 · Misc-Dues and Fees-School Admin</t>
  </si>
  <si>
    <t>8102400.3 · Misc-Dues and Fees-School Admin</t>
  </si>
  <si>
    <t>Total Debt Service And Miscellaneous</t>
  </si>
  <si>
    <t>Cash Flow Statement</t>
  </si>
  <si>
    <t>Accounts Receivable</t>
  </si>
  <si>
    <t>1530000 · Accounts Receivable</t>
  </si>
  <si>
    <t>Timing from end of last year (received grant reimbursements that we aren't anticipating having as an account receivable balance at the end of this year)</t>
  </si>
  <si>
    <t>Total Accounts Receivable</t>
  </si>
  <si>
    <t>Prepaid Expenses</t>
  </si>
  <si>
    <t>1810000 · Prepaid Expenses</t>
  </si>
  <si>
    <t>Total Prepaid Expenses</t>
  </si>
  <si>
    <t>Accounts Payable</t>
  </si>
  <si>
    <t>4210000 · Accounts Payable</t>
  </si>
  <si>
    <t>4610000 · Accrued Salaries and Benefits</t>
  </si>
  <si>
    <t>5310000 · Operating Lease Liability</t>
  </si>
  <si>
    <t>Total Accounts Payable</t>
  </si>
  <si>
    <t>Accrued Expenses</t>
  </si>
  <si>
    <t>4710000 · Payroll Liabilities</t>
  </si>
  <si>
    <t>4711000 · Health Insurance</t>
  </si>
  <si>
    <t>4712000 · ER Retirement Contributions</t>
  </si>
  <si>
    <t>4713000 · EE Retirement Contributions</t>
  </si>
  <si>
    <t>4991000 · Credit Card Chase-Beck</t>
  </si>
  <si>
    <t>4992000 · Credit Card Payable2 (deleted)</t>
  </si>
  <si>
    <t>Total Accrued Expenses</t>
  </si>
  <si>
    <t>Investing Activities</t>
  </si>
  <si>
    <t>2650000 · ROU Asset Equipment</t>
  </si>
  <si>
    <t>2660000 · ROU Asset Equipment Depreciation</t>
  </si>
  <si>
    <t>4000000.1 · Purchased Property Service</t>
  </si>
  <si>
    <t>4000000.2 · Purchased Property Service</t>
  </si>
  <si>
    <t>Total Investing Activities</t>
  </si>
  <si>
    <t>Total Cash Flow Adjustments</t>
  </si>
  <si>
    <t>Previous Forecast</t>
  </si>
  <si>
    <t>TOTAL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</si>
  <si>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</si>
  <si>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</si>
  <si>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</si>
  <si>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</si>
  <si>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</si>
  <si>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</si>
  <si>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</si>
  <si>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</si>
  <si>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</si>
  <si>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</si>
  <si>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</si>
  <si>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</si>
  <si>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Change in Monthly Cash</t>
  </si>
  <si>
    <t>Change in Monthly Cash (Net Restricted Cash Changes)</t>
  </si>
  <si>
    <t>Forecast Cash</t>
  </si>
  <si>
    <t>Budget Cash</t>
  </si>
  <si>
    <t>Monthly Projections</t>
  </si>
  <si>
    <t>Balance Sheet</t>
  </si>
  <si>
    <t>Assets</t>
  </si>
  <si>
    <t>Last Year</t>
  </si>
  <si>
    <t>Current</t>
  </si>
  <si>
    <t>Year End</t>
  </si>
  <si>
    <t>Current Assets</t>
  </si>
  <si>
    <t>Cash</t>
  </si>
  <si>
    <t>Ending Cash</t>
  </si>
  <si>
    <t>1011000 · Chase Checking *5371</t>
  </si>
  <si>
    <t>1012000 · Chase Checking *5925</t>
  </si>
  <si>
    <t>1013000 · Chase Checking *2855</t>
  </si>
  <si>
    <t>1016000 · Chase Checking *6672</t>
  </si>
  <si>
    <t>1017000 · Dalton SAF Checking *1068</t>
  </si>
  <si>
    <t>1018000 · Lanier SAF Checking *1076</t>
  </si>
  <si>
    <t>1019000 · Glen Oaks SAF Checking *1092</t>
  </si>
  <si>
    <t>1019999 · Anybill Transfer</t>
  </si>
  <si>
    <t>Total Cash</t>
  </si>
  <si>
    <t>Total Current Assets</t>
  </si>
  <si>
    <t>Noncurrent Assets</t>
  </si>
  <si>
    <t>Operating Fixed Assets, Net</t>
  </si>
  <si>
    <t>Total Operating Fixed Assets, Net</t>
  </si>
  <si>
    <t>Total Noncurrent Assets</t>
  </si>
  <si>
    <t>Total Assets</t>
  </si>
  <si>
    <t>Liabilities and Equity</t>
  </si>
  <si>
    <t>Current Liabilities</t>
  </si>
  <si>
    <t>Other Current Liabilities</t>
  </si>
  <si>
    <t>Total Other Current Liabilities</t>
  </si>
  <si>
    <t>Total Current Liabilities</t>
  </si>
  <si>
    <t>Equity</t>
  </si>
  <si>
    <t>Unrestricted Net Assets</t>
  </si>
  <si>
    <t>7000000 · Opening Balance Equity</t>
  </si>
  <si>
    <t>7400000 · Unreserved Retained Earnings</t>
  </si>
  <si>
    <t>Total Unrestricted Net Assets</t>
  </si>
  <si>
    <t>Total Net Income</t>
  </si>
  <si>
    <t>Total Equity</t>
  </si>
  <si>
    <t>Total Liabilities and Equity</t>
  </si>
  <si>
    <t>As of January 31,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</si>
</sst>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b/>
      <sz val="14"/>
      <color theme="3"/>
      <name val="Aptos Narrow"/>
      <family val="2"/>
      <scheme val="minor"/>
    </font>
    <font>
      <sz val="8"/>
      <color theme="1"/>
      <name val="Arial"/>
      <family val="2"/>
    </font>
    <font>
      <sz val="11"/>
      <name val="Aptos Narrow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name val="Arial"/>
      <family val="2"/>
    </font>
    <font>
      <sz val="8"/>
      <color theme="0"/>
      <name val="Arial"/>
      <family val="2"/>
    </font>
    <font>
      <sz val="18"/>
      <color theme="1"/>
      <name val="Arial"/>
      <family val="2"/>
    </font>
    <font>
      <b/>
      <sz val="18"/>
      <color theme="0" tint="-0.34998626667073579"/>
      <name val="Arial"/>
      <family val="2"/>
    </font>
    <font>
      <sz val="18"/>
      <color theme="0" tint="-0.34998626667073579"/>
      <name val="Arial"/>
      <family val="2"/>
    </font>
    <font>
      <b/>
      <sz val="16"/>
      <color theme="0" tint="-0.34998626667073579"/>
      <name val="Arial"/>
      <family val="2"/>
    </font>
    <font>
      <sz val="8"/>
      <color theme="1" tint="0.499984740745262"/>
      <name val="Arial"/>
      <family val="2"/>
    </font>
    <font>
      <b/>
      <sz val="8"/>
      <color theme="4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b/>
      <sz val="12"/>
      <name val="Arial Black"/>
      <family val="2"/>
    </font>
    <font>
      <b/>
      <sz val="8"/>
      <color rgb="FFFFFFFF"/>
      <name val="Arial"/>
      <family val="2"/>
    </font>
    <font>
      <sz val="8"/>
      <color theme="0" tint="-0.499984740745262"/>
      <name val="Arial"/>
      <family val="2"/>
    </font>
    <font>
      <sz val="8"/>
      <color theme="3"/>
      <name val="Arial"/>
      <family val="2"/>
    </font>
    <font>
      <b/>
      <sz val="8"/>
      <color rgb="FF000000"/>
      <name val="Arial"/>
      <family val="2"/>
    </font>
    <font>
      <sz val="8"/>
      <color theme="4"/>
      <name val="Arial"/>
      <family val="2"/>
    </font>
    <font>
      <sz val="8"/>
      <color indexed="23" tint="-0.499984740745262"/>
      <name val="Arial"/>
      <family val="2"/>
    </font>
    <font>
      <b/>
      <sz val="8"/>
      <color indexed="23" tint="-0.499984740745262"/>
      <name val="Arial"/>
      <family val="2"/>
    </font>
    <font>
      <sz val="8"/>
      <color rgb="FFFFFF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1" tint="0.499984740745262"/>
      </left>
      <right/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1" tint="0.499984740745262"/>
      </left>
      <right/>
      <top style="thin">
        <color indexed="64"/>
      </top>
      <bottom/>
      <diagonal/>
    </border>
    <border>
      <left/>
      <right/>
      <top style="thin">
        <color theme="1" tint="0.499984740745262"/>
      </top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theme="1" tint="0.499984740745262"/>
      </right>
      <top/>
      <bottom style="thin">
        <color indexed="23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2" borderId="1" xfId="0" applyFont="1" applyFill="1" applyBorder="1"/>
    <xf numFmtId="0" fontId="4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/>
    <xf numFmtId="1" fontId="12" fillId="0" borderId="0" xfId="0" applyNumberFormat="1" applyFont="1" applyAlignment="1">
      <alignment horizontal="center"/>
    </xf>
    <xf numFmtId="0" fontId="13" fillId="0" borderId="0" xfId="0" applyFont="1"/>
    <xf numFmtId="9" fontId="12" fillId="0" borderId="0" xfId="2" applyFont="1" applyFill="1" applyBorder="1" applyAlignment="1">
      <alignment horizontal="center"/>
    </xf>
    <xf numFmtId="9" fontId="14" fillId="0" borderId="0" xfId="2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0" fillId="2" borderId="1" xfId="0" applyFont="1" applyFill="1" applyBorder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right"/>
    </xf>
    <xf numFmtId="0" fontId="4" fillId="3" borderId="2" xfId="0" applyFont="1" applyFill="1" applyBorder="1" applyAlignment="1">
      <alignment horizontal="right"/>
    </xf>
    <xf numFmtId="0" fontId="17" fillId="0" borderId="0" xfId="0" applyFont="1"/>
    <xf numFmtId="0" fontId="4" fillId="0" borderId="2" xfId="0" applyFont="1" applyBorder="1" applyAlignment="1">
      <alignment horizontal="right"/>
    </xf>
    <xf numFmtId="164" fontId="4" fillId="0" borderId="0" xfId="1" applyNumberFormat="1" applyFont="1"/>
    <xf numFmtId="164" fontId="7" fillId="0" borderId="0" xfId="1" applyNumberFormat="1" applyFont="1"/>
    <xf numFmtId="164" fontId="4" fillId="0" borderId="2" xfId="1" applyNumberFormat="1" applyFont="1" applyBorder="1"/>
    <xf numFmtId="0" fontId="4" fillId="0" borderId="3" xfId="0" applyFont="1" applyBorder="1"/>
    <xf numFmtId="164" fontId="4" fillId="0" borderId="3" xfId="1" applyNumberFormat="1" applyFont="1" applyBorder="1"/>
    <xf numFmtId="164" fontId="7" fillId="0" borderId="3" xfId="1" applyNumberFormat="1" applyFont="1" applyBorder="1"/>
    <xf numFmtId="164" fontId="4" fillId="0" borderId="4" xfId="1" applyNumberFormat="1" applyFont="1" applyBorder="1"/>
    <xf numFmtId="164" fontId="4" fillId="0" borderId="0" xfId="1" applyNumberFormat="1" applyFont="1" applyBorder="1"/>
    <xf numFmtId="164" fontId="7" fillId="0" borderId="0" xfId="1" applyNumberFormat="1" applyFont="1" applyBorder="1"/>
    <xf numFmtId="0" fontId="4" fillId="0" borderId="2" xfId="0" applyFont="1" applyBorder="1"/>
    <xf numFmtId="0" fontId="4" fillId="0" borderId="5" xfId="0" applyFont="1" applyBorder="1"/>
    <xf numFmtId="164" fontId="4" fillId="0" borderId="5" xfId="1" applyNumberFormat="1" applyFont="1" applyBorder="1"/>
    <xf numFmtId="164" fontId="7" fillId="0" borderId="5" xfId="1" applyNumberFormat="1" applyFont="1" applyBorder="1"/>
    <xf numFmtId="164" fontId="4" fillId="0" borderId="6" xfId="1" applyNumberFormat="1" applyFont="1" applyBorder="1"/>
    <xf numFmtId="164" fontId="7" fillId="0" borderId="1" xfId="1" applyNumberFormat="1" applyFont="1" applyBorder="1"/>
    <xf numFmtId="0" fontId="4" fillId="0" borderId="8" xfId="0" applyFont="1" applyBorder="1"/>
    <xf numFmtId="164" fontId="4" fillId="0" borderId="8" xfId="1" applyNumberFormat="1" applyFont="1" applyBorder="1"/>
    <xf numFmtId="164" fontId="7" fillId="0" borderId="8" xfId="1" applyNumberFormat="1" applyFont="1" applyBorder="1"/>
    <xf numFmtId="164" fontId="4" fillId="0" borderId="9" xfId="1" applyNumberFormat="1" applyFont="1" applyBorder="1"/>
    <xf numFmtId="0" fontId="4" fillId="0" borderId="1" xfId="0" applyFont="1" applyBorder="1"/>
    <xf numFmtId="164" fontId="4" fillId="0" borderId="1" xfId="1" applyNumberFormat="1" applyFont="1" applyBorder="1"/>
    <xf numFmtId="164" fontId="4" fillId="0" borderId="10" xfId="1" applyNumberFormat="1" applyFont="1" applyBorder="1"/>
    <xf numFmtId="0" fontId="4" fillId="0" borderId="11" xfId="0" applyFont="1" applyBorder="1"/>
    <xf numFmtId="164" fontId="4" fillId="0" borderId="11" xfId="1" applyNumberFormat="1" applyFont="1" applyBorder="1"/>
    <xf numFmtId="164" fontId="4" fillId="0" borderId="12" xfId="1" applyNumberFormat="1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9" fillId="0" borderId="0" xfId="0" applyFont="1"/>
    <xf numFmtId="0" fontId="18" fillId="0" borderId="0" xfId="0" applyFont="1"/>
    <xf numFmtId="0" fontId="20" fillId="4" borderId="13" xfId="0" applyFont="1" applyFill="1" applyBorder="1"/>
    <xf numFmtId="0" fontId="20" fillId="4" borderId="14" xfId="0" applyFont="1" applyFill="1" applyBorder="1" applyAlignment="1">
      <alignment horizontal="center"/>
    </xf>
    <xf numFmtId="0" fontId="20" fillId="4" borderId="15" xfId="0" applyFont="1" applyFill="1" applyBorder="1" applyAlignment="1">
      <alignment horizontal="center"/>
    </xf>
    <xf numFmtId="0" fontId="20" fillId="4" borderId="14" xfId="0" applyFont="1" applyFill="1" applyBorder="1"/>
    <xf numFmtId="0" fontId="20" fillId="4" borderId="14" xfId="0" applyFont="1" applyFill="1" applyBorder="1" applyAlignment="1">
      <alignment horizontal="center"/>
    </xf>
    <xf numFmtId="0" fontId="18" fillId="5" borderId="0" xfId="0" applyFont="1" applyFill="1" applyAlignment="1">
      <alignment horizontal="left"/>
    </xf>
    <xf numFmtId="0" fontId="18" fillId="5" borderId="0" xfId="0" applyFont="1" applyFill="1" applyAlignment="1">
      <alignment horizontal="center"/>
    </xf>
    <xf numFmtId="38" fontId="8" fillId="5" borderId="0" xfId="0" applyNumberFormat="1" applyFont="1" applyFill="1" applyAlignment="1">
      <alignment horizontal="center"/>
    </xf>
    <xf numFmtId="37" fontId="8" fillId="5" borderId="0" xfId="0" applyNumberFormat="1" applyFont="1" applyFill="1" applyAlignment="1">
      <alignment horizontal="center"/>
    </xf>
    <xf numFmtId="37" fontId="8" fillId="5" borderId="16" xfId="0" applyNumberFormat="1" applyFont="1" applyFill="1" applyBorder="1" applyAlignment="1">
      <alignment horizontal="center"/>
    </xf>
    <xf numFmtId="3" fontId="8" fillId="5" borderId="0" xfId="0" applyNumberFormat="1" applyFont="1" applyFill="1" applyAlignment="1">
      <alignment horizontal="center"/>
    </xf>
    <xf numFmtId="0" fontId="0" fillId="0" borderId="0" xfId="0" applyAlignment="1">
      <alignment horizontal="right"/>
    </xf>
    <xf numFmtId="38" fontId="4" fillId="0" borderId="0" xfId="0" applyNumberFormat="1" applyFont="1"/>
    <xf numFmtId="37" fontId="4" fillId="0" borderId="0" xfId="0" applyNumberFormat="1" applyFont="1"/>
    <xf numFmtId="37" fontId="4" fillId="0" borderId="16" xfId="0" applyNumberFormat="1" applyFont="1" applyBorder="1"/>
    <xf numFmtId="38" fontId="4" fillId="0" borderId="1" xfId="0" applyNumberFormat="1" applyFont="1" applyBorder="1"/>
    <xf numFmtId="37" fontId="4" fillId="0" borderId="1" xfId="0" applyNumberFormat="1" applyFont="1" applyBorder="1"/>
    <xf numFmtId="37" fontId="4" fillId="0" borderId="18" xfId="0" applyNumberFormat="1" applyFont="1" applyBorder="1"/>
    <xf numFmtId="3" fontId="8" fillId="5" borderId="7" xfId="0" applyNumberFormat="1" applyFont="1" applyFill="1" applyBorder="1" applyAlignment="1">
      <alignment horizontal="center"/>
    </xf>
    <xf numFmtId="3" fontId="20" fillId="4" borderId="20" xfId="0" applyNumberFormat="1" applyFont="1" applyFill="1" applyBorder="1" applyAlignment="1">
      <alignment horizontal="center"/>
    </xf>
    <xf numFmtId="3" fontId="20" fillId="4" borderId="14" xfId="0" applyNumberFormat="1" applyFont="1" applyFill="1" applyBorder="1" applyAlignment="1">
      <alignment horizontal="center"/>
    </xf>
    <xf numFmtId="3" fontId="4" fillId="0" borderId="0" xfId="0" applyNumberFormat="1" applyFont="1"/>
    <xf numFmtId="3" fontId="4" fillId="0" borderId="7" xfId="0" applyNumberFormat="1" applyFont="1" applyBorder="1"/>
    <xf numFmtId="3" fontId="4" fillId="0" borderId="21" xfId="0" applyNumberFormat="1" applyFont="1" applyBorder="1"/>
    <xf numFmtId="3" fontId="4" fillId="0" borderId="1" xfId="0" applyNumberFormat="1" applyFont="1" applyBorder="1"/>
    <xf numFmtId="0" fontId="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8" fontId="0" fillId="0" borderId="0" xfId="0" applyNumberFormat="1" applyAlignment="1">
      <alignment vertical="center"/>
    </xf>
    <xf numFmtId="0" fontId="21" fillId="0" borderId="0" xfId="0" applyFont="1" applyAlignment="1">
      <alignment horizontal="center" vertical="center"/>
    </xf>
    <xf numFmtId="43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38" fontId="0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64" fontId="7" fillId="0" borderId="0" xfId="1" applyNumberFormat="1" applyFont="1" applyAlignment="1">
      <alignment horizontal="right" vertical="center"/>
    </xf>
    <xf numFmtId="0" fontId="21" fillId="0" borderId="0" xfId="0" applyFont="1" applyAlignment="1">
      <alignment vertical="center"/>
    </xf>
    <xf numFmtId="164" fontId="0" fillId="0" borderId="0" xfId="1" applyNumberFormat="1" applyFont="1" applyAlignment="1">
      <alignment horizontal="right" vertical="center"/>
    </xf>
    <xf numFmtId="0" fontId="6" fillId="4" borderId="22" xfId="0" applyFont="1" applyFill="1" applyBorder="1" applyAlignment="1">
      <alignment vertical="center"/>
    </xf>
    <xf numFmtId="38" fontId="6" fillId="4" borderId="22" xfId="0" applyNumberFormat="1" applyFont="1" applyFill="1" applyBorder="1" applyAlignment="1">
      <alignment vertical="center"/>
    </xf>
    <xf numFmtId="38" fontId="16" fillId="4" borderId="23" xfId="1" applyNumberFormat="1" applyFont="1" applyFill="1" applyBorder="1" applyAlignment="1">
      <alignment vertical="center"/>
    </xf>
    <xf numFmtId="38" fontId="16" fillId="4" borderId="22" xfId="1" applyNumberFormat="1" applyFont="1" applyFill="1" applyBorder="1" applyAlignment="1">
      <alignment vertical="center"/>
    </xf>
    <xf numFmtId="38" fontId="16" fillId="4" borderId="24" xfId="1" applyNumberFormat="1" applyFont="1" applyFill="1" applyBorder="1" applyAlignment="1">
      <alignment vertical="center"/>
    </xf>
    <xf numFmtId="38" fontId="16" fillId="4" borderId="25" xfId="1" applyNumberFormat="1" applyFont="1" applyFill="1" applyBorder="1" applyAlignment="1">
      <alignment vertical="center"/>
    </xf>
    <xf numFmtId="38" fontId="17" fillId="4" borderId="26" xfId="1" applyNumberFormat="1" applyFont="1" applyFill="1" applyBorder="1" applyAlignment="1">
      <alignment vertical="center"/>
    </xf>
    <xf numFmtId="38" fontId="22" fillId="4" borderId="24" xfId="0" applyNumberFormat="1" applyFont="1" applyFill="1" applyBorder="1" applyAlignment="1">
      <alignment vertical="center"/>
    </xf>
    <xf numFmtId="38" fontId="7" fillId="4" borderId="24" xfId="0" applyNumberFormat="1" applyFont="1" applyFill="1" applyBorder="1" applyAlignment="1">
      <alignment vertical="center"/>
    </xf>
    <xf numFmtId="0" fontId="18" fillId="6" borderId="11" xfId="0" applyFont="1" applyFill="1" applyBorder="1" applyAlignment="1">
      <alignment vertical="center"/>
    </xf>
    <xf numFmtId="0" fontId="7" fillId="6" borderId="11" xfId="0" applyFont="1" applyFill="1" applyBorder="1" applyAlignment="1">
      <alignment vertical="center"/>
    </xf>
    <xf numFmtId="38" fontId="18" fillId="6" borderId="11" xfId="0" applyNumberFormat="1" applyFont="1" applyFill="1" applyBorder="1" applyAlignment="1">
      <alignment horizontal="center" vertical="center"/>
    </xf>
    <xf numFmtId="38" fontId="23" fillId="6" borderId="12" xfId="1" applyNumberFormat="1" applyFont="1" applyFill="1" applyBorder="1" applyAlignment="1">
      <alignment horizontal="center" vertical="center"/>
    </xf>
    <xf numFmtId="38" fontId="23" fillId="6" borderId="11" xfId="1" applyNumberFormat="1" applyFont="1" applyFill="1" applyBorder="1" applyAlignment="1">
      <alignment horizontal="center" vertical="center"/>
    </xf>
    <xf numFmtId="38" fontId="16" fillId="6" borderId="12" xfId="1" applyNumberFormat="1" applyFont="1" applyFill="1" applyBorder="1" applyAlignment="1">
      <alignment horizontal="center" vertical="center"/>
    </xf>
    <xf numFmtId="38" fontId="16" fillId="6" borderId="11" xfId="1" applyNumberFormat="1" applyFont="1" applyFill="1" applyBorder="1" applyAlignment="1">
      <alignment horizontal="center" vertical="center"/>
    </xf>
    <xf numFmtId="38" fontId="18" fillId="7" borderId="27" xfId="1" applyNumberFormat="1" applyFont="1" applyFill="1" applyBorder="1" applyAlignment="1">
      <alignment horizontal="center" vertical="center"/>
    </xf>
    <xf numFmtId="38" fontId="7" fillId="7" borderId="11" xfId="0" applyNumberFormat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4" fillId="0" borderId="0" xfId="0" applyNumberFormat="1" applyFont="1" applyAlignment="1">
      <alignment vertical="center"/>
    </xf>
    <xf numFmtId="38" fontId="4" fillId="0" borderId="2" xfId="1" applyNumberFormat="1" applyFont="1" applyBorder="1" applyAlignment="1">
      <alignment vertical="center"/>
    </xf>
    <xf numFmtId="38" fontId="4" fillId="0" borderId="0" xfId="1" applyNumberFormat="1" applyFont="1" applyAlignment="1">
      <alignment vertical="center"/>
    </xf>
    <xf numFmtId="38" fontId="24" fillId="0" borderId="2" xfId="1" applyNumberFormat="1" applyFont="1" applyBorder="1" applyAlignment="1">
      <alignment vertical="center"/>
    </xf>
    <xf numFmtId="38" fontId="24" fillId="0" borderId="0" xfId="1" applyNumberFormat="1" applyFont="1" applyAlignment="1">
      <alignment vertical="center"/>
    </xf>
    <xf numFmtId="38" fontId="16" fillId="0" borderId="17" xfId="1" applyNumberFormat="1" applyFont="1" applyBorder="1" applyAlignment="1">
      <alignment vertical="center"/>
    </xf>
    <xf numFmtId="38" fontId="25" fillId="0" borderId="0" xfId="0" applyNumberFormat="1" applyFont="1" applyAlignment="1">
      <alignment vertical="center"/>
    </xf>
    <xf numFmtId="38" fontId="25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38" fontId="4" fillId="0" borderId="1" xfId="0" applyNumberFormat="1" applyFont="1" applyBorder="1" applyAlignment="1">
      <alignment vertical="center"/>
    </xf>
    <xf numFmtId="38" fontId="4" fillId="0" borderId="10" xfId="1" applyNumberFormat="1" applyFont="1" applyBorder="1" applyAlignment="1">
      <alignment vertical="center"/>
    </xf>
    <xf numFmtId="38" fontId="4" fillId="0" borderId="1" xfId="1" applyNumberFormat="1" applyFont="1" applyBorder="1" applyAlignment="1">
      <alignment vertical="center"/>
    </xf>
    <xf numFmtId="38" fontId="24" fillId="0" borderId="10" xfId="1" applyNumberFormat="1" applyFont="1" applyBorder="1" applyAlignment="1">
      <alignment vertical="center"/>
    </xf>
    <xf numFmtId="38" fontId="24" fillId="0" borderId="1" xfId="1" applyNumberFormat="1" applyFont="1" applyBorder="1" applyAlignment="1">
      <alignment vertical="center"/>
    </xf>
    <xf numFmtId="38" fontId="16" fillId="0" borderId="19" xfId="1" applyNumberFormat="1" applyFont="1" applyBorder="1" applyAlignment="1">
      <alignment vertical="center"/>
    </xf>
    <xf numFmtId="38" fontId="25" fillId="0" borderId="1" xfId="0" applyNumberFormat="1" applyFont="1" applyBorder="1" applyAlignment="1">
      <alignment vertical="center"/>
    </xf>
    <xf numFmtId="38" fontId="25" fillId="0" borderId="1" xfId="0" applyNumberFormat="1" applyFont="1" applyBorder="1" applyAlignment="1">
      <alignment horizontal="center" vertical="center"/>
    </xf>
    <xf numFmtId="38" fontId="25" fillId="0" borderId="1" xfId="1" applyNumberFormat="1" applyFont="1" applyBorder="1" applyAlignment="1">
      <alignment vertical="center"/>
    </xf>
    <xf numFmtId="0" fontId="4" fillId="8" borderId="1" xfId="0" applyFont="1" applyFill="1" applyBorder="1" applyAlignment="1">
      <alignment vertical="center"/>
    </xf>
    <xf numFmtId="0" fontId="8" fillId="8" borderId="1" xfId="0" applyFont="1" applyFill="1" applyBorder="1" applyAlignment="1">
      <alignment horizontal="center" vertical="center"/>
    </xf>
    <xf numFmtId="38" fontId="8" fillId="8" borderId="1" xfId="0" applyNumberFormat="1" applyFont="1" applyFill="1" applyBorder="1" applyAlignment="1">
      <alignment horizontal="center" vertical="center"/>
    </xf>
    <xf numFmtId="38" fontId="8" fillId="8" borderId="10" xfId="1" applyNumberFormat="1" applyFont="1" applyFill="1" applyBorder="1" applyAlignment="1">
      <alignment horizontal="center" vertical="center"/>
    </xf>
    <xf numFmtId="38" fontId="8" fillId="8" borderId="1" xfId="1" applyNumberFormat="1" applyFont="1" applyFill="1" applyBorder="1" applyAlignment="1">
      <alignment horizontal="center" vertical="center"/>
    </xf>
    <xf numFmtId="38" fontId="16" fillId="8" borderId="10" xfId="1" applyNumberFormat="1" applyFont="1" applyFill="1" applyBorder="1" applyAlignment="1">
      <alignment horizontal="center" vertical="center"/>
    </xf>
    <xf numFmtId="38" fontId="16" fillId="8" borderId="1" xfId="1" applyNumberFormat="1" applyFont="1" applyFill="1" applyBorder="1" applyAlignment="1">
      <alignment horizontal="center" vertical="center"/>
    </xf>
    <xf numFmtId="38" fontId="16" fillId="8" borderId="19" xfId="1" applyNumberFormat="1" applyFont="1" applyFill="1" applyBorder="1" applyAlignment="1">
      <alignment horizontal="center" vertical="center"/>
    </xf>
    <xf numFmtId="38" fontId="26" fillId="8" borderId="1" xfId="0" applyNumberFormat="1" applyFont="1" applyFill="1" applyBorder="1" applyAlignment="1">
      <alignment horizontal="center" vertical="center"/>
    </xf>
    <xf numFmtId="38" fontId="25" fillId="8" borderId="1" xfId="0" applyNumberFormat="1" applyFont="1" applyFill="1" applyBorder="1" applyAlignment="1">
      <alignment horizontal="center" vertical="center"/>
    </xf>
    <xf numFmtId="38" fontId="25" fillId="8" borderId="1" xfId="0" applyNumberFormat="1" applyFont="1" applyFill="1" applyBorder="1" applyAlignment="1">
      <alignment vertical="center"/>
    </xf>
    <xf numFmtId="38" fontId="25" fillId="8" borderId="1" xfId="1" applyNumberFormat="1" applyFont="1" applyFill="1" applyBorder="1" applyAlignment="1">
      <alignment vertical="center"/>
    </xf>
    <xf numFmtId="0" fontId="8" fillId="7" borderId="5" xfId="0" applyFont="1" applyFill="1" applyBorder="1" applyAlignment="1">
      <alignment vertical="center"/>
    </xf>
    <xf numFmtId="0" fontId="8" fillId="7" borderId="5" xfId="0" applyFont="1" applyFill="1" applyBorder="1" applyAlignment="1">
      <alignment horizontal="center" vertical="center"/>
    </xf>
    <xf numFmtId="38" fontId="8" fillId="7" borderId="5" xfId="0" applyNumberFormat="1" applyFont="1" applyFill="1" applyBorder="1" applyAlignment="1">
      <alignment horizontal="center" vertical="center"/>
    </xf>
    <xf numFmtId="38" fontId="8" fillId="7" borderId="6" xfId="1" applyNumberFormat="1" applyFont="1" applyFill="1" applyBorder="1" applyAlignment="1">
      <alignment horizontal="center" vertical="center"/>
    </xf>
    <xf numFmtId="38" fontId="8" fillId="7" borderId="5" xfId="1" applyNumberFormat="1" applyFont="1" applyFill="1" applyBorder="1" applyAlignment="1">
      <alignment horizontal="center" vertical="center"/>
    </xf>
    <xf numFmtId="38" fontId="16" fillId="7" borderId="6" xfId="1" applyNumberFormat="1" applyFont="1" applyFill="1" applyBorder="1" applyAlignment="1">
      <alignment horizontal="center" vertical="center"/>
    </xf>
    <xf numFmtId="38" fontId="16" fillId="7" borderId="5" xfId="1" applyNumberFormat="1" applyFont="1" applyFill="1" applyBorder="1" applyAlignment="1">
      <alignment horizontal="center" vertical="center"/>
    </xf>
    <xf numFmtId="38" fontId="16" fillId="7" borderId="28" xfId="1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38" fontId="4" fillId="0" borderId="5" xfId="0" applyNumberFormat="1" applyFont="1" applyBorder="1" applyAlignment="1">
      <alignment vertical="center"/>
    </xf>
    <xf numFmtId="38" fontId="4" fillId="0" borderId="6" xfId="1" applyNumberFormat="1" applyFont="1" applyBorder="1" applyAlignment="1">
      <alignment vertical="center"/>
    </xf>
    <xf numFmtId="38" fontId="4" fillId="0" borderId="5" xfId="1" applyNumberFormat="1" applyFont="1" applyBorder="1" applyAlignment="1">
      <alignment vertical="center"/>
    </xf>
    <xf numFmtId="38" fontId="24" fillId="0" borderId="6" xfId="1" applyNumberFormat="1" applyFont="1" applyBorder="1" applyAlignment="1">
      <alignment vertical="center"/>
    </xf>
    <xf numFmtId="38" fontId="24" fillId="0" borderId="5" xfId="1" applyNumberFormat="1" applyFont="1" applyBorder="1" applyAlignment="1">
      <alignment vertical="center"/>
    </xf>
    <xf numFmtId="38" fontId="16" fillId="0" borderId="28" xfId="1" applyNumberFormat="1" applyFont="1" applyBorder="1" applyAlignment="1">
      <alignment vertical="center"/>
    </xf>
    <xf numFmtId="43" fontId="7" fillId="6" borderId="30" xfId="1" applyFont="1" applyFill="1" applyBorder="1" applyAlignment="1">
      <alignment horizontal="center" vertical="center"/>
    </xf>
    <xf numFmtId="38" fontId="25" fillId="0" borderId="7" xfId="1" applyNumberFormat="1" applyFont="1" applyBorder="1" applyAlignment="1">
      <alignment vertical="center"/>
    </xf>
    <xf numFmtId="38" fontId="25" fillId="0" borderId="0" xfId="1" applyNumberFormat="1" applyFont="1" applyBorder="1" applyAlignment="1">
      <alignment vertical="center"/>
    </xf>
    <xf numFmtId="38" fontId="25" fillId="0" borderId="21" xfId="1" applyNumberFormat="1" applyFont="1" applyBorder="1" applyAlignment="1">
      <alignment vertical="center"/>
    </xf>
    <xf numFmtId="38" fontId="25" fillId="8" borderId="21" xfId="1" applyNumberFormat="1" applyFont="1" applyFill="1" applyBorder="1" applyAlignment="1">
      <alignment vertical="center"/>
    </xf>
    <xf numFmtId="43" fontId="7" fillId="4" borderId="24" xfId="1" applyFont="1" applyFill="1" applyBorder="1" applyAlignment="1">
      <alignment horizontal="center" vertical="center"/>
    </xf>
    <xf numFmtId="43" fontId="20" fillId="4" borderId="29" xfId="1" applyFont="1" applyFill="1" applyBorder="1" applyAlignment="1">
      <alignment horizontal="center" vertical="center"/>
    </xf>
    <xf numFmtId="3" fontId="18" fillId="5" borderId="3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43" fontId="0" fillId="0" borderId="0" xfId="1" applyFont="1" applyBorder="1" applyAlignment="1">
      <alignment horizontal="right"/>
    </xf>
    <xf numFmtId="0" fontId="6" fillId="4" borderId="1" xfId="0" applyFont="1" applyFill="1" applyBorder="1"/>
    <xf numFmtId="14" fontId="27" fillId="4" borderId="0" xfId="0" applyNumberFormat="1" applyFont="1" applyFill="1" applyAlignment="1">
      <alignment horizontal="center"/>
    </xf>
    <xf numFmtId="0" fontId="18" fillId="5" borderId="32" xfId="0" applyFont="1" applyFill="1" applyBorder="1" applyAlignment="1">
      <alignment horizontal="left"/>
    </xf>
    <xf numFmtId="0" fontId="18" fillId="5" borderId="32" xfId="0" applyFont="1" applyFill="1" applyBorder="1" applyAlignment="1">
      <alignment horizontal="center"/>
    </xf>
    <xf numFmtId="0" fontId="8" fillId="5" borderId="32" xfId="0" applyFont="1" applyFill="1" applyBorder="1" applyAlignment="1">
      <alignment horizontal="center"/>
    </xf>
    <xf numFmtId="0" fontId="8" fillId="8" borderId="1" xfId="0" applyFont="1" applyFill="1" applyBorder="1"/>
    <xf numFmtId="0" fontId="8" fillId="8" borderId="1" xfId="0" applyFont="1" applyFill="1" applyBorder="1" applyAlignment="1">
      <alignment horizontal="right"/>
    </xf>
    <xf numFmtId="38" fontId="8" fillId="8" borderId="1" xfId="0" applyNumberFormat="1" applyFont="1" applyFill="1" applyBorder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988"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color rgb="FFFFFFFF"/>
      </font>
      <fill>
        <patternFill>
          <bgColor rgb="FFE26B0A"/>
        </patternFill>
      </fill>
    </dxf>
    <dxf>
      <fill>
        <patternFill>
          <bgColor rgb="FFFDE9D9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  <dxf>
      <font>
        <b/>
        <i val="0"/>
        <color theme="5"/>
      </font>
      <fill>
        <patternFill patternType="none">
          <bgColor auto="1"/>
        </patternFill>
      </fill>
    </dxf>
    <dxf>
      <font>
        <b/>
        <i val="0"/>
        <color theme="6" tint="-0.24994659260841701"/>
      </font>
      <fill>
        <patternFill>
          <bgColor theme="0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theme="9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14</xdr:row>
      <xdr:rowOff>117475</xdr:rowOff>
    </xdr:from>
    <xdr:to>
      <xdr:col>10</xdr:col>
      <xdr:colOff>34925</xdr:colOff>
      <xdr:row>30</xdr:row>
      <xdr:rowOff>95250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ED6C0EFE-CFF0-B4B4-5282-9530425941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012950"/>
          <a:ext cx="8445500" cy="2263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G:\Shared%20drives\FIN-LA\ReDesign%20Schools%20Louisiana\Monthly%20Financials\FY24\2024%20-%2001\RSL%20-%20FRT24%20LA%20-%202024.01%20v1.xlsm" TargetMode="External"/><Relationship Id="rId1" Type="http://schemas.openxmlformats.org/officeDocument/2006/relationships/externalLinkPath" Target="RSL%20-%20FRT24%20LA%20-%202024.01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rror"/>
      <sheetName val="FAR"/>
      <sheetName val="KPIs"/>
      <sheetName val="Dashboard"/>
      <sheetName val="IS"/>
      <sheetName val="Forecast"/>
      <sheetName val="BS"/>
      <sheetName val="PrevForecast"/>
      <sheetName val="Data"/>
      <sheetName val="DataBS"/>
      <sheetName val="Setup"/>
      <sheetName val="Accounts"/>
      <sheetName val="Rev"/>
      <sheetName val="PPF"/>
      <sheetName val="MFP Payment"/>
      <sheetName val="Payroll"/>
      <sheetName val="Payroll JE"/>
      <sheetName val="FAC"/>
      <sheetName val="AR"/>
      <sheetName val="iIS"/>
      <sheetName val="iBS"/>
      <sheetName val="Benefits"/>
      <sheetName val="iBudget"/>
      <sheetName val="iBudgetNextYear"/>
      <sheetName val="is1"/>
      <sheetName val="bs1"/>
      <sheetName val="is2"/>
      <sheetName val="bs2"/>
      <sheetName val="is3"/>
      <sheetName val="bs3"/>
      <sheetName val="ForecastPivot"/>
      <sheetName val="BSPivot"/>
      <sheetName val="ISPivot"/>
      <sheetName val="QFR Mapping"/>
      <sheetName val="Annual Budget "/>
      <sheetName val="REPORT TEMPLATE"/>
      <sheetName val="COAHints"/>
      <sheetName val="GraphData"/>
      <sheetName val="Controls"/>
      <sheetName val="icons"/>
      <sheetName val="Timer"/>
      <sheetName val="QC"/>
    </sheetNames>
    <sheetDataSet>
      <sheetData sheetId="0" refreshError="1"/>
      <sheetData sheetId="1" refreshError="1"/>
      <sheetData sheetId="2" refreshError="1"/>
      <sheetData sheetId="3">
        <row r="62">
          <cell r="G62">
            <v>888189.31277590245</v>
          </cell>
        </row>
        <row r="64">
          <cell r="G64">
            <v>4090379.8930493393</v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>
        <row r="6">
          <cell r="D6" t="str">
            <v>ReDesign Schools Louisiana</v>
          </cell>
        </row>
        <row r="8">
          <cell r="X8" t="str">
            <v>July 2023 through January 2024</v>
          </cell>
        </row>
        <row r="9">
          <cell r="X9" t="str">
            <v>As of January 31, 2024</v>
          </cell>
        </row>
        <row r="12">
          <cell r="X12">
            <v>45322</v>
          </cell>
        </row>
        <row r="13">
          <cell r="D13">
            <v>45108</v>
          </cell>
        </row>
        <row r="16">
          <cell r="X16">
            <v>45138</v>
          </cell>
        </row>
        <row r="17">
          <cell r="X17">
            <v>45169</v>
          </cell>
        </row>
        <row r="18">
          <cell r="X18">
            <v>45199</v>
          </cell>
        </row>
        <row r="19">
          <cell r="X19">
            <v>45230</v>
          </cell>
        </row>
        <row r="20">
          <cell r="X20">
            <v>45260</v>
          </cell>
        </row>
        <row r="21">
          <cell r="X21">
            <v>45291</v>
          </cell>
        </row>
        <row r="22">
          <cell r="X22">
            <v>45322</v>
          </cell>
        </row>
        <row r="23">
          <cell r="X23">
            <v>45351</v>
          </cell>
        </row>
        <row r="24">
          <cell r="X24">
            <v>45382</v>
          </cell>
        </row>
        <row r="25">
          <cell r="X25">
            <v>45412</v>
          </cell>
        </row>
        <row r="26">
          <cell r="X26">
            <v>45443</v>
          </cell>
        </row>
        <row r="27">
          <cell r="X27">
            <v>45473</v>
          </cell>
        </row>
        <row r="42">
          <cell r="X42">
            <v>0.15</v>
          </cell>
        </row>
        <row r="43">
          <cell r="X43">
            <v>25000</v>
          </cell>
        </row>
        <row r="44">
          <cell r="X44">
            <v>5000</v>
          </cell>
        </row>
        <row r="52">
          <cell r="X52">
            <v>25000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>
        <row r="24">
          <cell r="B24">
            <v>1419669.19</v>
          </cell>
        </row>
      </sheetData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1D6F1D-9B8E-484A-8850-0DC6F4359C67}">
  <sheetPr>
    <pageSetUpPr fitToPage="1"/>
  </sheetPr>
  <dimension ref="A1:O64"/>
  <sheetViews>
    <sheetView showGridLines="0" workbookViewId="0">
      <selection activeCell="K13" sqref="K13"/>
    </sheetView>
  </sheetViews>
  <sheetFormatPr defaultRowHeight="11.25" customHeight="1" x14ac:dyDescent="0.35"/>
  <cols>
    <col min="1" max="1" width="19.90625" customWidth="1"/>
    <col min="2" max="2" width="12" customWidth="1"/>
    <col min="3" max="3" width="11" customWidth="1"/>
    <col min="4" max="4" width="11.54296875" customWidth="1"/>
    <col min="5" max="10" width="11" customWidth="1"/>
  </cols>
  <sheetData>
    <row r="1" spans="1:15" ht="18.5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5" ht="14.5" x14ac:dyDescent="0.35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5" ht="14.5" x14ac:dyDescent="0.35">
      <c r="A3" s="4" t="s">
        <v>2</v>
      </c>
      <c r="B3" s="2"/>
      <c r="C3" s="2"/>
      <c r="D3" s="2"/>
      <c r="E3" s="2"/>
      <c r="F3" s="2"/>
      <c r="G3" s="2"/>
      <c r="H3" s="2"/>
      <c r="I3" s="2"/>
      <c r="J3" s="2"/>
    </row>
    <row r="4" spans="1:15" ht="11.25" customHeight="1" x14ac:dyDescent="0.3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5" ht="11.25" customHeight="1" x14ac:dyDescent="0.3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2"/>
      <c r="L5" s="2"/>
      <c r="M5" s="2"/>
      <c r="N5" s="2"/>
      <c r="O5" s="2"/>
    </row>
    <row r="6" spans="1:15" ht="11.25" customHeight="1" x14ac:dyDescent="0.3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1.25" hidden="1" customHeight="1" x14ac:dyDescent="0.35">
      <c r="A7" s="2"/>
      <c r="B7" s="2">
        <v>1</v>
      </c>
      <c r="C7" s="2"/>
      <c r="D7" s="2">
        <v>2</v>
      </c>
      <c r="E7" s="2"/>
      <c r="F7" s="2">
        <v>3</v>
      </c>
      <c r="G7" s="2"/>
      <c r="H7" s="2">
        <v>4</v>
      </c>
      <c r="I7" s="2"/>
      <c r="J7" s="2"/>
      <c r="K7" s="2"/>
      <c r="L7" s="2"/>
      <c r="M7" s="2"/>
      <c r="N7" s="2"/>
      <c r="O7" s="2"/>
    </row>
    <row r="8" spans="1:15" ht="11.25" hidden="1" customHeight="1" x14ac:dyDescent="0.3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1.25" hidden="1" customHeight="1" x14ac:dyDescent="0.35">
      <c r="A9" s="7"/>
      <c r="B9" s="8" t="s">
        <v>4</v>
      </c>
      <c r="C9" s="9"/>
      <c r="D9" s="8" t="s">
        <v>4</v>
      </c>
      <c r="E9" s="9"/>
      <c r="F9" s="8" t="s">
        <v>4</v>
      </c>
      <c r="G9" s="9"/>
      <c r="H9" s="8" t="s">
        <v>5</v>
      </c>
      <c r="I9" s="9"/>
      <c r="J9" s="2"/>
      <c r="K9" s="2"/>
      <c r="L9" s="2"/>
      <c r="M9" s="2"/>
      <c r="N9" s="2"/>
      <c r="O9" s="2"/>
    </row>
    <row r="10" spans="1:15" ht="11.25" customHeight="1" x14ac:dyDescent="0.35">
      <c r="A10" s="2"/>
      <c r="B10" s="48" t="s">
        <v>6</v>
      </c>
      <c r="C10" s="2"/>
      <c r="D10" s="48" t="s">
        <v>7</v>
      </c>
      <c r="E10" s="2"/>
      <c r="F10" s="48" t="s">
        <v>8</v>
      </c>
      <c r="G10" s="2"/>
      <c r="H10" s="48"/>
      <c r="I10" s="2"/>
      <c r="J10" s="2"/>
      <c r="K10" s="2"/>
      <c r="L10" s="2"/>
      <c r="M10" s="2"/>
      <c r="N10" s="2"/>
      <c r="O10" s="2"/>
    </row>
    <row r="11" spans="1:15" ht="11.25" customHeight="1" x14ac:dyDescent="0.35">
      <c r="A11" s="2"/>
      <c r="B11" s="48" t="s">
        <v>9</v>
      </c>
      <c r="C11" s="2"/>
      <c r="D11" s="48" t="s">
        <v>10</v>
      </c>
      <c r="E11" s="2"/>
      <c r="F11" s="48" t="s">
        <v>9</v>
      </c>
      <c r="G11" s="2"/>
      <c r="H11" s="48"/>
      <c r="I11" s="2"/>
      <c r="J11" s="2"/>
      <c r="K11" s="2"/>
      <c r="L11" s="2"/>
      <c r="M11" s="2"/>
      <c r="N11" s="2"/>
      <c r="O11" s="2"/>
    </row>
    <row r="12" spans="1:15" ht="23" x14ac:dyDescent="0.5">
      <c r="A12" s="10"/>
      <c r="B12" s="11">
        <v>163.3757305316054</v>
      </c>
      <c r="C12" s="12"/>
      <c r="D12" s="13">
        <v>6.7295904902225173E-2</v>
      </c>
      <c r="E12" s="12"/>
      <c r="F12" s="14">
        <v>0.45010419657263329</v>
      </c>
      <c r="G12" s="12"/>
      <c r="H12" s="11"/>
      <c r="I12" s="10"/>
      <c r="J12" s="2"/>
    </row>
    <row r="13" spans="1:15" ht="11.25" customHeight="1" x14ac:dyDescent="0.35">
      <c r="A13" s="2"/>
      <c r="B13" s="15" t="s">
        <v>11</v>
      </c>
      <c r="C13" s="16"/>
      <c r="D13" s="15" t="s">
        <v>12</v>
      </c>
      <c r="E13" s="16"/>
      <c r="F13" s="15" t="s">
        <v>13</v>
      </c>
      <c r="G13" s="2"/>
      <c r="H13" s="15"/>
      <c r="I13" s="2"/>
      <c r="J13" s="2"/>
      <c r="K13" s="2"/>
      <c r="L13" s="2"/>
      <c r="M13" s="2"/>
      <c r="N13" s="2"/>
      <c r="O13" s="2"/>
    </row>
    <row r="14" spans="1:15" ht="11.25" customHeight="1" x14ac:dyDescent="0.3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1.25" customHeight="1" x14ac:dyDescent="0.35">
      <c r="A15" s="5" t="s">
        <v>14</v>
      </c>
      <c r="B15" s="5"/>
      <c r="C15" s="5"/>
      <c r="D15" s="5"/>
      <c r="E15" s="5"/>
      <c r="F15" s="5"/>
      <c r="G15" s="5"/>
      <c r="H15" s="5"/>
      <c r="I15" s="5"/>
      <c r="J15" s="5"/>
      <c r="K15" s="2"/>
      <c r="L15" s="2"/>
      <c r="M15" s="2"/>
      <c r="N15" s="2"/>
      <c r="O15" s="2"/>
    </row>
    <row r="16" spans="1:15" ht="11.25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1.25" customHeight="1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1.25" customHeigh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1.25" customHeight="1" x14ac:dyDescent="0.3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1.25" customHeight="1" x14ac:dyDescent="0.3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1.25" customHeight="1" x14ac:dyDescent="0.3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1.25" customHeight="1" x14ac:dyDescent="0.3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1.25" customHeight="1" x14ac:dyDescent="0.3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1.25" customHeight="1" x14ac:dyDescent="0.3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1.25" customHeight="1" x14ac:dyDescent="0.3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1.25" customHeight="1" x14ac:dyDescent="0.3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1.25" customHeigh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1.25" customHeight="1" x14ac:dyDescent="0.3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1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1.25" customHeight="1" x14ac:dyDescent="0.3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1.25" customHeight="1" x14ac:dyDescent="0.3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1.25" customHeight="1" x14ac:dyDescent="0.3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1.25" customHeight="1" x14ac:dyDescent="0.3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1.25" customHeight="1" x14ac:dyDescent="0.3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1.25" customHeight="1" x14ac:dyDescent="0.35">
      <c r="A35" s="5" t="s">
        <v>15</v>
      </c>
      <c r="B35" s="5"/>
      <c r="C35" s="5"/>
      <c r="D35" s="5"/>
      <c r="E35" s="17" t="s">
        <v>16</v>
      </c>
      <c r="F35" s="5"/>
      <c r="G35" s="5"/>
      <c r="H35" s="17" t="s">
        <v>17</v>
      </c>
      <c r="I35" s="5"/>
      <c r="J35" s="5"/>
      <c r="K35" s="2"/>
      <c r="L35" s="2"/>
      <c r="M35" s="2"/>
      <c r="N35" s="2"/>
      <c r="O35" s="2"/>
    </row>
    <row r="36" spans="1:15" ht="11.25" customHeight="1" x14ac:dyDescent="0.35">
      <c r="A36" s="18"/>
      <c r="B36" s="18"/>
      <c r="C36" s="18"/>
      <c r="D36" s="19" t="s">
        <v>18</v>
      </c>
      <c r="E36" s="19" t="s">
        <v>19</v>
      </c>
      <c r="F36" s="19" t="s">
        <v>20</v>
      </c>
      <c r="G36" s="20" t="s">
        <v>21</v>
      </c>
      <c r="H36" s="19" t="s">
        <v>19</v>
      </c>
      <c r="I36" s="19" t="s">
        <v>20</v>
      </c>
      <c r="J36" s="20" t="s">
        <v>22</v>
      </c>
      <c r="K36" s="2"/>
      <c r="L36" s="2"/>
      <c r="M36" s="2"/>
      <c r="N36" s="2"/>
      <c r="O36" s="2"/>
    </row>
    <row r="37" spans="1:15" ht="11.25" customHeight="1" x14ac:dyDescent="0.35">
      <c r="A37" s="21" t="s">
        <v>23</v>
      </c>
      <c r="B37" s="2"/>
      <c r="C37" s="2"/>
      <c r="D37" s="6"/>
      <c r="E37" s="6"/>
      <c r="F37" s="6"/>
      <c r="G37" s="22"/>
      <c r="H37" s="6"/>
      <c r="I37" s="6"/>
      <c r="J37" s="22"/>
      <c r="K37" s="2"/>
      <c r="L37" s="2"/>
      <c r="M37" s="2"/>
      <c r="N37" s="2"/>
      <c r="O37" s="2"/>
    </row>
    <row r="38" spans="1:15" ht="11.25" customHeight="1" x14ac:dyDescent="0.35">
      <c r="A38" s="2" t="s">
        <v>24</v>
      </c>
      <c r="B38" s="2"/>
      <c r="C38" s="2"/>
      <c r="D38" s="23">
        <v>3438973.2500000005</v>
      </c>
      <c r="E38" s="23">
        <v>3218112.45</v>
      </c>
      <c r="F38" s="24">
        <v>220860.80000000028</v>
      </c>
      <c r="G38" s="25">
        <v>5267359.8351847315</v>
      </c>
      <c r="H38" s="23">
        <v>5516764.1999999993</v>
      </c>
      <c r="I38" s="24">
        <v>-249404.36481526773</v>
      </c>
      <c r="J38" s="25">
        <v>1828386.5851847311</v>
      </c>
      <c r="K38" s="2"/>
      <c r="L38" s="2"/>
      <c r="M38" s="2"/>
      <c r="N38" s="2"/>
      <c r="O38" s="2"/>
    </row>
    <row r="39" spans="1:15" ht="11.25" customHeight="1" x14ac:dyDescent="0.35">
      <c r="A39" s="2" t="s">
        <v>25</v>
      </c>
      <c r="B39" s="2"/>
      <c r="C39" s="2"/>
      <c r="D39" s="23">
        <v>310843.8</v>
      </c>
      <c r="E39" s="23">
        <v>4086060.2800000003</v>
      </c>
      <c r="F39" s="24">
        <v>-3775216.4800000004</v>
      </c>
      <c r="G39" s="25">
        <v>7926585.9640014647</v>
      </c>
      <c r="H39" s="23">
        <v>7261923.9299999997</v>
      </c>
      <c r="I39" s="24">
        <v>664662.03400146496</v>
      </c>
      <c r="J39" s="25">
        <v>7615742.1640014648</v>
      </c>
      <c r="K39" s="2"/>
      <c r="L39" s="2"/>
      <c r="M39" s="2"/>
      <c r="N39" s="2"/>
      <c r="O39" s="2"/>
    </row>
    <row r="40" spans="1:15" ht="11.25" customHeight="1" x14ac:dyDescent="0.35">
      <c r="A40" s="2" t="s">
        <v>26</v>
      </c>
      <c r="B40" s="2"/>
      <c r="C40" s="2"/>
      <c r="D40" s="23">
        <v>4321.08</v>
      </c>
      <c r="E40" s="23">
        <v>0</v>
      </c>
      <c r="F40" s="24">
        <v>4321.08</v>
      </c>
      <c r="G40" s="25">
        <v>4321.08</v>
      </c>
      <c r="H40" s="23">
        <v>0</v>
      </c>
      <c r="I40" s="24">
        <v>4321.08</v>
      </c>
      <c r="J40" s="25">
        <v>0</v>
      </c>
      <c r="K40" s="2"/>
      <c r="L40" s="2"/>
      <c r="M40" s="2"/>
      <c r="N40" s="2"/>
      <c r="O40" s="2"/>
    </row>
    <row r="41" spans="1:15" ht="11.25" customHeight="1" x14ac:dyDescent="0.35">
      <c r="A41" s="2" t="s">
        <v>27</v>
      </c>
      <c r="B41" s="2"/>
      <c r="C41" s="2"/>
      <c r="D41" s="23">
        <v>0</v>
      </c>
      <c r="E41" s="23">
        <v>0</v>
      </c>
      <c r="F41" s="24">
        <v>0</v>
      </c>
      <c r="G41" s="25">
        <v>0</v>
      </c>
      <c r="H41" s="23">
        <v>0</v>
      </c>
      <c r="I41" s="24">
        <v>0</v>
      </c>
      <c r="J41" s="25">
        <v>0</v>
      </c>
      <c r="K41" s="2"/>
      <c r="L41" s="2"/>
      <c r="M41" s="2"/>
      <c r="N41" s="2"/>
      <c r="O41" s="2"/>
    </row>
    <row r="42" spans="1:15" ht="11.25" customHeight="1" x14ac:dyDescent="0.35">
      <c r="A42" s="26" t="s">
        <v>28</v>
      </c>
      <c r="B42" s="26"/>
      <c r="C42" s="26"/>
      <c r="D42" s="27">
        <v>3754138.1300000004</v>
      </c>
      <c r="E42" s="27">
        <v>7304172.7300000004</v>
      </c>
      <c r="F42" s="28">
        <v>-3550034.6</v>
      </c>
      <c r="G42" s="29">
        <v>13198266.879186196</v>
      </c>
      <c r="H42" s="27">
        <v>12778688.129999999</v>
      </c>
      <c r="I42" s="28">
        <v>419578.7491861973</v>
      </c>
      <c r="J42" s="29">
        <v>9444128.7491861954</v>
      </c>
      <c r="K42" s="2"/>
      <c r="L42" s="2"/>
      <c r="M42" s="2"/>
      <c r="N42" s="2"/>
      <c r="O42" s="2"/>
    </row>
    <row r="43" spans="1:15" ht="11.25" customHeight="1" x14ac:dyDescent="0.35">
      <c r="A43" s="2"/>
      <c r="B43" s="2"/>
      <c r="C43" s="2"/>
      <c r="D43" s="30"/>
      <c r="E43" s="30"/>
      <c r="F43" s="31"/>
      <c r="G43" s="25"/>
      <c r="H43" s="30"/>
      <c r="I43" s="31"/>
      <c r="J43" s="25"/>
      <c r="K43" s="2"/>
      <c r="L43" s="2"/>
      <c r="M43" s="2"/>
      <c r="N43" s="2"/>
      <c r="O43" s="2"/>
    </row>
    <row r="44" spans="1:15" ht="11.25" customHeight="1" x14ac:dyDescent="0.35">
      <c r="A44" s="21" t="s">
        <v>29</v>
      </c>
      <c r="B44" s="2"/>
      <c r="C44" s="2"/>
      <c r="D44" s="2"/>
      <c r="E44" s="2"/>
      <c r="F44" s="7"/>
      <c r="G44" s="32"/>
      <c r="H44" s="2"/>
      <c r="I44" s="7"/>
      <c r="J44" s="32"/>
      <c r="K44" s="2"/>
      <c r="L44" s="2"/>
      <c r="M44" s="2"/>
      <c r="N44" s="2"/>
      <c r="O44" s="2"/>
    </row>
    <row r="45" spans="1:15" ht="11.25" customHeight="1" x14ac:dyDescent="0.35">
      <c r="A45" s="2" t="s">
        <v>30</v>
      </c>
      <c r="B45" s="2"/>
      <c r="C45" s="2"/>
      <c r="D45" s="23">
        <v>2924876.9999999995</v>
      </c>
      <c r="E45" s="23">
        <v>3252015.76</v>
      </c>
      <c r="F45" s="24">
        <v>327138.76000000024</v>
      </c>
      <c r="G45" s="25">
        <v>5625801.0092086792</v>
      </c>
      <c r="H45" s="23">
        <v>5574884.1600000001</v>
      </c>
      <c r="I45" s="24">
        <v>-50916.84920867905</v>
      </c>
      <c r="J45" s="25">
        <v>2700924.0092086797</v>
      </c>
      <c r="K45" s="2"/>
      <c r="L45" s="2"/>
      <c r="M45" s="2"/>
      <c r="N45" s="2"/>
      <c r="O45" s="2"/>
    </row>
    <row r="46" spans="1:15" ht="11.25" customHeight="1" x14ac:dyDescent="0.35">
      <c r="A46" s="2" t="s">
        <v>31</v>
      </c>
      <c r="B46" s="2"/>
      <c r="C46" s="2"/>
      <c r="D46" s="23">
        <v>592744.72</v>
      </c>
      <c r="E46" s="23">
        <v>739336.21999999986</v>
      </c>
      <c r="F46" s="24">
        <v>146591.49999999988</v>
      </c>
      <c r="G46" s="25">
        <v>1267433.5218798826</v>
      </c>
      <c r="H46" s="23">
        <v>1267433.52</v>
      </c>
      <c r="I46" s="24">
        <v>-1.8798825331032276E-3</v>
      </c>
      <c r="J46" s="25">
        <v>674688.80187988258</v>
      </c>
      <c r="K46" s="2"/>
      <c r="L46" s="2"/>
      <c r="M46" s="2"/>
      <c r="N46" s="2"/>
      <c r="O46" s="2"/>
    </row>
    <row r="47" spans="1:15" ht="11.25" customHeight="1" x14ac:dyDescent="0.35">
      <c r="A47" s="2" t="s">
        <v>32</v>
      </c>
      <c r="B47" s="2"/>
      <c r="C47" s="2"/>
      <c r="D47" s="23">
        <v>1072028.6300000001</v>
      </c>
      <c r="E47" s="23">
        <v>1209293.68</v>
      </c>
      <c r="F47" s="24">
        <v>137265.04999999981</v>
      </c>
      <c r="G47" s="25">
        <v>2101183.3782013706</v>
      </c>
      <c r="H47" s="23">
        <v>2073074.88</v>
      </c>
      <c r="I47" s="24">
        <v>-28108.498201370705</v>
      </c>
      <c r="J47" s="25">
        <v>1029154.7482013705</v>
      </c>
      <c r="K47" s="2"/>
      <c r="L47" s="2"/>
      <c r="M47" s="2"/>
      <c r="N47" s="2"/>
      <c r="O47" s="2"/>
    </row>
    <row r="48" spans="1:15" ht="11.25" customHeight="1" x14ac:dyDescent="0.35">
      <c r="A48" s="2" t="s">
        <v>33</v>
      </c>
      <c r="B48" s="2"/>
      <c r="C48" s="2"/>
      <c r="D48" s="23">
        <v>252527.97</v>
      </c>
      <c r="E48" s="23">
        <v>191684.43</v>
      </c>
      <c r="F48" s="24">
        <v>-60843.540000000008</v>
      </c>
      <c r="G48" s="25">
        <v>437942.07995483407</v>
      </c>
      <c r="H48" s="23">
        <v>328601.88</v>
      </c>
      <c r="I48" s="24">
        <v>-109340.19995483407</v>
      </c>
      <c r="J48" s="25">
        <v>185414.10995483407</v>
      </c>
      <c r="K48" s="2"/>
      <c r="L48" s="2"/>
      <c r="M48" s="2"/>
      <c r="N48" s="2"/>
      <c r="O48" s="2"/>
    </row>
    <row r="49" spans="1:15" ht="11.25" customHeight="1" x14ac:dyDescent="0.35">
      <c r="A49" s="2" t="s">
        <v>34</v>
      </c>
      <c r="B49" s="2"/>
      <c r="C49" s="2"/>
      <c r="D49" s="23">
        <v>825868.55999999982</v>
      </c>
      <c r="E49" s="23">
        <v>1057297.5</v>
      </c>
      <c r="F49" s="24">
        <v>231428.94000000018</v>
      </c>
      <c r="G49" s="25">
        <v>1900921.8226342772</v>
      </c>
      <c r="H49" s="23">
        <v>1812510</v>
      </c>
      <c r="I49" s="24">
        <v>-88411.822634277167</v>
      </c>
      <c r="J49" s="25">
        <v>1075053.2626342773</v>
      </c>
      <c r="K49" s="2"/>
      <c r="L49" s="2"/>
      <c r="M49" s="2"/>
      <c r="N49" s="2"/>
      <c r="O49" s="2"/>
    </row>
    <row r="50" spans="1:15" ht="11.25" customHeight="1" x14ac:dyDescent="0.35">
      <c r="A50" s="2" t="s">
        <v>35</v>
      </c>
      <c r="B50" s="2"/>
      <c r="C50" s="2"/>
      <c r="D50" s="23">
        <v>374339.03000000009</v>
      </c>
      <c r="E50" s="23">
        <v>520854.88</v>
      </c>
      <c r="F50" s="24">
        <v>146515.84999999992</v>
      </c>
      <c r="G50" s="25">
        <v>927470.92453124991</v>
      </c>
      <c r="H50" s="23">
        <v>892894.08000000007</v>
      </c>
      <c r="I50" s="24">
        <v>-34576.844531249837</v>
      </c>
      <c r="J50" s="25">
        <v>553131.89453124977</v>
      </c>
      <c r="K50" s="2"/>
      <c r="L50" s="2"/>
      <c r="M50" s="2"/>
      <c r="N50" s="2"/>
      <c r="O50" s="2"/>
    </row>
    <row r="51" spans="1:15" ht="11.25" customHeight="1" x14ac:dyDescent="0.35">
      <c r="A51" s="2" t="s">
        <v>36</v>
      </c>
      <c r="B51" s="2"/>
      <c r="C51" s="2"/>
      <c r="D51" s="23">
        <v>0</v>
      </c>
      <c r="E51" s="23">
        <v>0</v>
      </c>
      <c r="F51" s="24">
        <v>0</v>
      </c>
      <c r="G51" s="25">
        <v>0</v>
      </c>
      <c r="H51" s="23">
        <v>0</v>
      </c>
      <c r="I51" s="24">
        <v>0</v>
      </c>
      <c r="J51" s="25">
        <v>0</v>
      </c>
      <c r="K51" s="2"/>
      <c r="L51" s="2"/>
      <c r="M51" s="2"/>
      <c r="N51" s="2"/>
      <c r="O51" s="2"/>
    </row>
    <row r="52" spans="1:15" ht="11.25" customHeight="1" x14ac:dyDescent="0.35">
      <c r="A52" s="2" t="s">
        <v>37</v>
      </c>
      <c r="B52" s="2"/>
      <c r="C52" s="2"/>
      <c r="D52" s="23">
        <v>8596.5299999999988</v>
      </c>
      <c r="E52" s="23">
        <v>68885.67</v>
      </c>
      <c r="F52" s="24">
        <v>60289.14</v>
      </c>
      <c r="G52" s="25">
        <v>49324.830000000009</v>
      </c>
      <c r="H52" s="23">
        <v>118089.72</v>
      </c>
      <c r="I52" s="24">
        <v>68764.889999999985</v>
      </c>
      <c r="J52" s="25">
        <v>40728.30000000001</v>
      </c>
      <c r="K52" s="2"/>
      <c r="L52" s="2"/>
      <c r="M52" s="2"/>
      <c r="N52" s="2"/>
      <c r="O52" s="2"/>
    </row>
    <row r="53" spans="1:15" ht="11.25" customHeight="1" x14ac:dyDescent="0.35">
      <c r="A53" s="2" t="s">
        <v>38</v>
      </c>
      <c r="B53" s="2"/>
      <c r="C53" s="2"/>
      <c r="D53" s="23">
        <v>0</v>
      </c>
      <c r="E53" s="23">
        <v>0</v>
      </c>
      <c r="F53" s="24">
        <v>0</v>
      </c>
      <c r="G53" s="25">
        <v>0</v>
      </c>
      <c r="H53" s="23">
        <v>0</v>
      </c>
      <c r="I53" s="24">
        <v>0</v>
      </c>
      <c r="J53" s="25">
        <v>0</v>
      </c>
      <c r="K53" s="2"/>
      <c r="L53" s="2"/>
      <c r="M53" s="2"/>
      <c r="N53" s="2"/>
      <c r="O53" s="2"/>
    </row>
    <row r="54" spans="1:15" ht="11.25" customHeight="1" x14ac:dyDescent="0.35">
      <c r="A54" s="2" t="s">
        <v>39</v>
      </c>
      <c r="B54" s="2"/>
      <c r="C54" s="2"/>
      <c r="D54" s="23">
        <v>0</v>
      </c>
      <c r="E54" s="23">
        <v>0</v>
      </c>
      <c r="F54" s="24">
        <v>0</v>
      </c>
      <c r="G54" s="25">
        <v>0</v>
      </c>
      <c r="H54" s="23">
        <v>0</v>
      </c>
      <c r="I54" s="24">
        <v>0</v>
      </c>
      <c r="J54" s="25">
        <v>0</v>
      </c>
      <c r="K54" s="2"/>
      <c r="L54" s="2"/>
      <c r="M54" s="2"/>
      <c r="N54" s="2"/>
      <c r="O54" s="2"/>
    </row>
    <row r="55" spans="1:15" ht="11.25" customHeight="1" x14ac:dyDescent="0.35">
      <c r="A55" s="33" t="s">
        <v>40</v>
      </c>
      <c r="B55" s="33"/>
      <c r="C55" s="33"/>
      <c r="D55" s="34">
        <v>6050982.4399999995</v>
      </c>
      <c r="E55" s="34">
        <v>7039368.1399999987</v>
      </c>
      <c r="F55" s="35">
        <v>988385.69999999925</v>
      </c>
      <c r="G55" s="36">
        <v>12310077.566410294</v>
      </c>
      <c r="H55" s="34">
        <v>12067488.24</v>
      </c>
      <c r="I55" s="35">
        <v>-242589.32641029358</v>
      </c>
      <c r="J55" s="36">
        <v>6259095.1264102934</v>
      </c>
      <c r="K55" s="2"/>
      <c r="L55" s="2"/>
      <c r="M55" s="2"/>
      <c r="N55" s="2"/>
      <c r="O55" s="2"/>
    </row>
    <row r="56" spans="1:15" ht="11.25" customHeight="1" x14ac:dyDescent="0.35">
      <c r="A56" s="2" t="s">
        <v>41</v>
      </c>
      <c r="B56" s="2"/>
      <c r="C56" s="2"/>
      <c r="D56" s="23">
        <v>-2296844.3099999991</v>
      </c>
      <c r="E56" s="23">
        <v>264804.59000000171</v>
      </c>
      <c r="F56" s="37">
        <v>-2561648.9000000008</v>
      </c>
      <c r="G56" s="25">
        <v>888189.31277590245</v>
      </c>
      <c r="H56" s="23">
        <v>711199.88999999873</v>
      </c>
      <c r="I56" s="37">
        <v>176989.42277590372</v>
      </c>
      <c r="J56" s="25">
        <v>3185033.622775902</v>
      </c>
      <c r="K56" s="2"/>
      <c r="L56" s="2"/>
      <c r="M56" s="2"/>
      <c r="N56" s="2"/>
      <c r="O56" s="2"/>
    </row>
    <row r="57" spans="1:15" ht="11.25" customHeight="1" x14ac:dyDescent="0.35">
      <c r="A57" s="2"/>
      <c r="B57" s="2"/>
      <c r="C57" s="2"/>
      <c r="D57" s="23"/>
      <c r="E57" s="23"/>
      <c r="F57" s="24"/>
      <c r="G57" s="25"/>
      <c r="H57" s="23"/>
      <c r="I57" s="24"/>
      <c r="J57" s="25"/>
      <c r="K57" s="2"/>
      <c r="L57" s="2"/>
      <c r="M57" s="2"/>
      <c r="N57" s="2"/>
      <c r="O57" s="2"/>
    </row>
    <row r="58" spans="1:15" ht="11.25" customHeight="1" x14ac:dyDescent="0.35">
      <c r="A58" s="21" t="s">
        <v>42</v>
      </c>
      <c r="B58" s="2"/>
      <c r="C58" s="2"/>
      <c r="D58" s="23"/>
      <c r="E58" s="23"/>
      <c r="F58" s="24"/>
      <c r="G58" s="25"/>
      <c r="H58" s="23"/>
      <c r="I58" s="24"/>
      <c r="J58" s="25"/>
      <c r="K58" s="2"/>
      <c r="L58" s="2"/>
      <c r="M58" s="2"/>
      <c r="N58" s="2"/>
      <c r="O58" s="2"/>
    </row>
    <row r="59" spans="1:15" ht="11.25" customHeight="1" x14ac:dyDescent="0.35">
      <c r="A59" s="2" t="s">
        <v>43</v>
      </c>
      <c r="B59" s="2"/>
      <c r="C59" s="2"/>
      <c r="D59" s="23">
        <v>0</v>
      </c>
      <c r="E59" s="23">
        <v>0</v>
      </c>
      <c r="F59" s="24">
        <v>0</v>
      </c>
      <c r="G59" s="25">
        <v>0</v>
      </c>
      <c r="H59" s="23">
        <v>0</v>
      </c>
      <c r="I59" s="24">
        <v>0</v>
      </c>
      <c r="J59" s="25">
        <v>0</v>
      </c>
      <c r="K59" s="2"/>
      <c r="L59" s="2"/>
      <c r="M59" s="2"/>
      <c r="N59" s="2"/>
      <c r="O59" s="2"/>
    </row>
    <row r="60" spans="1:15" ht="11.25" customHeight="1" x14ac:dyDescent="0.35">
      <c r="A60" s="38" t="s">
        <v>44</v>
      </c>
      <c r="B60" s="38"/>
      <c r="C60" s="38"/>
      <c r="D60" s="39">
        <v>0</v>
      </c>
      <c r="E60" s="39">
        <v>0</v>
      </c>
      <c r="F60" s="40">
        <v>0</v>
      </c>
      <c r="G60" s="41">
        <v>0</v>
      </c>
      <c r="H60" s="39">
        <v>0</v>
      </c>
      <c r="I60" s="40">
        <v>0</v>
      </c>
      <c r="J60" s="41">
        <v>0</v>
      </c>
      <c r="K60" s="2"/>
      <c r="L60" s="2"/>
      <c r="M60" s="2"/>
      <c r="N60" s="2"/>
      <c r="O60" s="2"/>
    </row>
    <row r="61" spans="1:15" ht="11.25" customHeight="1" x14ac:dyDescent="0.35">
      <c r="A61" s="38" t="s">
        <v>45</v>
      </c>
      <c r="B61" s="38"/>
      <c r="C61" s="38"/>
      <c r="D61" s="39">
        <v>6050982.4399999995</v>
      </c>
      <c r="E61" s="39">
        <v>7039368.1399999987</v>
      </c>
      <c r="F61" s="39">
        <v>988385.69999999925</v>
      </c>
      <c r="G61" s="41">
        <v>12310077.566410294</v>
      </c>
      <c r="H61" s="39">
        <v>12067488.24</v>
      </c>
      <c r="I61" s="39">
        <v>-242589.32641029358</v>
      </c>
      <c r="J61" s="41">
        <v>6259095.1264102934</v>
      </c>
      <c r="K61" s="2"/>
      <c r="L61" s="2"/>
      <c r="M61" s="2"/>
      <c r="N61" s="2"/>
      <c r="O61" s="2"/>
    </row>
    <row r="62" spans="1:15" ht="11.25" customHeight="1" x14ac:dyDescent="0.35">
      <c r="A62" s="42" t="s">
        <v>46</v>
      </c>
      <c r="B62" s="42"/>
      <c r="C62" s="42"/>
      <c r="D62" s="43">
        <v>-2296844.3099999991</v>
      </c>
      <c r="E62" s="43">
        <v>264804.59000000171</v>
      </c>
      <c r="F62" s="37">
        <v>-2561648.9000000008</v>
      </c>
      <c r="G62" s="44">
        <v>888189.31277590245</v>
      </c>
      <c r="H62" s="43">
        <v>711199.88999999873</v>
      </c>
      <c r="I62" s="37">
        <v>176989.42277590372</v>
      </c>
      <c r="J62" s="44">
        <v>3185033.622775902</v>
      </c>
      <c r="K62" s="2"/>
      <c r="L62" s="2"/>
      <c r="M62" s="2"/>
      <c r="N62" s="2"/>
      <c r="O62" s="2"/>
    </row>
    <row r="63" spans="1:15" ht="11.25" customHeight="1" x14ac:dyDescent="0.35">
      <c r="A63" s="2" t="s">
        <v>47</v>
      </c>
      <c r="B63" s="2"/>
      <c r="C63" s="2"/>
      <c r="D63" s="23">
        <v>3522269.55</v>
      </c>
      <c r="E63" s="23">
        <v>-1208785.2599999998</v>
      </c>
      <c r="F63" s="24">
        <v>4731054.8099999996</v>
      </c>
      <c r="G63" s="25">
        <v>3202190.5802734368</v>
      </c>
      <c r="H63" s="23">
        <v>-1509256.06</v>
      </c>
      <c r="I63" s="24">
        <v>4711446.6402734369</v>
      </c>
      <c r="J63" s="25">
        <v>-320078.96972656297</v>
      </c>
      <c r="K63" s="2"/>
      <c r="L63" s="2"/>
      <c r="M63" s="2"/>
      <c r="N63" s="2"/>
      <c r="O63" s="2"/>
    </row>
    <row r="64" spans="1:15" ht="11.25" customHeight="1" x14ac:dyDescent="0.35">
      <c r="A64" s="45" t="s">
        <v>48</v>
      </c>
      <c r="B64" s="45"/>
      <c r="C64" s="45"/>
      <c r="D64" s="46">
        <v>1225425.2400000007</v>
      </c>
      <c r="E64" s="46">
        <v>-943980.66999999806</v>
      </c>
      <c r="F64" s="46">
        <v>2169405.9099999988</v>
      </c>
      <c r="G64" s="47">
        <v>4090379.8930493393</v>
      </c>
      <c r="H64" s="46">
        <v>-798056.17000000132</v>
      </c>
      <c r="I64" s="46">
        <v>4888436.0630493406</v>
      </c>
      <c r="J64" s="47">
        <v>2864954.6530493391</v>
      </c>
      <c r="K64" s="2"/>
      <c r="L64" s="2"/>
      <c r="M64" s="2"/>
      <c r="N64" s="2"/>
      <c r="O64" s="2"/>
    </row>
  </sheetData>
  <conditionalFormatting sqref="B12">
    <cfRule type="expression" dxfId="987" priority="9">
      <formula>B$9="Good"</formula>
    </cfRule>
    <cfRule type="expression" dxfId="986" priority="10">
      <formula>B$9="Bad"</formula>
    </cfRule>
  </conditionalFormatting>
  <conditionalFormatting sqref="J12">
    <cfRule type="expression" dxfId="985" priority="7">
      <formula>J$9="Good"</formula>
    </cfRule>
    <cfRule type="expression" dxfId="984" priority="8">
      <formula>J$9="Bad"</formula>
    </cfRule>
  </conditionalFormatting>
  <conditionalFormatting sqref="D12">
    <cfRule type="expression" dxfId="983" priority="5">
      <formula>D$9="Good"</formula>
    </cfRule>
    <cfRule type="expression" dxfId="982" priority="6">
      <formula>D$9="Bad"</formula>
    </cfRule>
  </conditionalFormatting>
  <conditionalFormatting sqref="F12">
    <cfRule type="expression" dxfId="981" priority="3">
      <formula>F$9="Good"</formula>
    </cfRule>
    <cfRule type="expression" dxfId="980" priority="4">
      <formula>F$9="Bad"</formula>
    </cfRule>
  </conditionalFormatting>
  <conditionalFormatting sqref="H12">
    <cfRule type="expression" dxfId="979" priority="1">
      <formula>H$9="Good"</formula>
    </cfRule>
    <cfRule type="expression" dxfId="978" priority="2">
      <formula>H$9="Bad"</formula>
    </cfRule>
  </conditionalFormatting>
  <conditionalFormatting sqref="F36:F64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{35ABEC95-4E75-4242-B32F-28E2A01AD257}</x14:id>
        </ext>
      </extLst>
    </cfRule>
  </conditionalFormatting>
  <conditionalFormatting sqref="I36:I64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{6B22B417-5BCB-4EB6-BB14-A25D83D88C4F}</x14:id>
        </ext>
      </extLst>
    </cfRule>
  </conditionalFormatting>
  <pageMargins left="0.7" right="0.7" top="0.75" bottom="0.75" header="0.3" footer="0.3"/>
  <pageSetup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5ABEC95-4E75-4242-B32F-28E2A01AD25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F36:F64</xm:sqref>
        </x14:conditionalFormatting>
        <x14:conditionalFormatting xmlns:xm="http://schemas.microsoft.com/office/excel/2006/main">
          <x14:cfRule type="dataBar" id="{6B22B417-5BCB-4EB6-BB14-A25D83D88C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I36:I64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5F1A0-08C0-4082-A91B-87441B6C8BC6}">
  <sheetPr>
    <pageSetUpPr fitToPage="1"/>
  </sheetPr>
  <dimension ref="A1:K269"/>
  <sheetViews>
    <sheetView showGridLines="0" zoomScale="106" zoomScaleNormal="106" workbookViewId="0">
      <selection activeCell="K35" sqref="K35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</cols>
  <sheetData>
    <row r="1" spans="1:11" ht="19" customHeight="1" x14ac:dyDescent="0.5">
      <c r="A1" s="1" t="s">
        <v>49</v>
      </c>
      <c r="B1" s="49"/>
      <c r="C1" s="49"/>
    </row>
    <row r="2" spans="1:11" ht="14.5" customHeight="1" x14ac:dyDescent="0.35">
      <c r="A2" s="3" t="s">
        <v>1</v>
      </c>
      <c r="B2" s="50"/>
      <c r="C2" s="50"/>
    </row>
    <row r="3" spans="1:11" ht="14.5" customHeight="1" x14ac:dyDescent="0.35">
      <c r="A3" s="4" t="s">
        <v>2</v>
      </c>
      <c r="B3" s="51"/>
      <c r="C3" s="51"/>
    </row>
    <row r="4" spans="1:11" ht="13" customHeight="1" x14ac:dyDescent="0.35">
      <c r="A4" s="50"/>
      <c r="B4" s="50"/>
      <c r="C4" s="50"/>
    </row>
    <row r="5" spans="1:11" ht="13" customHeight="1" x14ac:dyDescent="0.35">
      <c r="A5" s="52"/>
      <c r="B5" s="52"/>
      <c r="C5" s="52"/>
      <c r="D5" s="52"/>
      <c r="E5" s="53" t="s">
        <v>50</v>
      </c>
      <c r="F5" s="53"/>
      <c r="G5" s="54"/>
      <c r="H5" s="55"/>
      <c r="I5" s="56" t="s">
        <v>51</v>
      </c>
      <c r="J5" s="55"/>
      <c r="K5" s="55"/>
    </row>
    <row r="6" spans="1:11" ht="10.5" customHeight="1" x14ac:dyDescent="0.35">
      <c r="A6" s="57" t="s">
        <v>49</v>
      </c>
      <c r="B6" s="58"/>
      <c r="C6" s="58"/>
      <c r="D6" s="58"/>
      <c r="E6" s="59" t="s">
        <v>18</v>
      </c>
      <c r="F6" s="59" t="s">
        <v>19</v>
      </c>
      <c r="G6" s="61" t="s">
        <v>20</v>
      </c>
      <c r="H6" s="59" t="s">
        <v>21</v>
      </c>
      <c r="I6" s="59" t="s">
        <v>19</v>
      </c>
      <c r="J6" s="59" t="s">
        <v>22</v>
      </c>
      <c r="K6" s="60" t="s">
        <v>20</v>
      </c>
    </row>
    <row r="7" spans="1:11" ht="10" customHeight="1" x14ac:dyDescent="0.35">
      <c r="A7" s="2" t="s">
        <v>23</v>
      </c>
      <c r="B7" s="2"/>
      <c r="C7" s="2"/>
      <c r="D7" s="2"/>
      <c r="E7" s="64"/>
      <c r="F7" s="64"/>
      <c r="G7" s="66"/>
      <c r="H7" s="64"/>
      <c r="I7" s="64"/>
      <c r="J7" s="64"/>
      <c r="K7" s="65"/>
    </row>
    <row r="8" spans="1:11" ht="10" customHeight="1" x14ac:dyDescent="0.35">
      <c r="A8" s="2"/>
      <c r="B8" s="2" t="s">
        <v>24</v>
      </c>
      <c r="C8" s="2"/>
      <c r="D8" s="2"/>
      <c r="E8" s="64"/>
      <c r="F8" s="64"/>
      <c r="G8" s="66"/>
      <c r="H8" s="64"/>
      <c r="I8" s="64"/>
      <c r="J8" s="64"/>
      <c r="K8" s="65"/>
    </row>
    <row r="9" spans="1:11" ht="10" customHeight="1" x14ac:dyDescent="0.35">
      <c r="A9" s="2"/>
      <c r="B9" s="2"/>
      <c r="C9" s="2" t="s">
        <v>55</v>
      </c>
      <c r="D9" s="2"/>
      <c r="E9" s="64">
        <v>814113</v>
      </c>
      <c r="F9" s="64">
        <v>755009.5</v>
      </c>
      <c r="G9" s="66">
        <v>59103.5</v>
      </c>
      <c r="H9" s="64">
        <v>1379560.4999999991</v>
      </c>
      <c r="I9" s="64">
        <v>1294302</v>
      </c>
      <c r="J9" s="64">
        <v>565447.49999999907</v>
      </c>
      <c r="K9" s="65">
        <v>85258.499999999069</v>
      </c>
    </row>
    <row r="10" spans="1:11" ht="10" customHeight="1" x14ac:dyDescent="0.35">
      <c r="A10" s="2"/>
      <c r="B10" s="2"/>
      <c r="C10" s="2" t="s">
        <v>57</v>
      </c>
      <c r="D10" s="2"/>
      <c r="E10" s="64">
        <v>823688</v>
      </c>
      <c r="F10" s="64">
        <v>773202.5</v>
      </c>
      <c r="G10" s="66">
        <v>50485.5</v>
      </c>
      <c r="H10" s="64">
        <v>1340269.6666666651</v>
      </c>
      <c r="I10" s="64">
        <v>1325490</v>
      </c>
      <c r="J10" s="64">
        <v>516581.66666666511</v>
      </c>
      <c r="K10" s="65">
        <v>14779.666666665114</v>
      </c>
    </row>
    <row r="11" spans="1:11" ht="10" customHeight="1" x14ac:dyDescent="0.35">
      <c r="A11" s="2"/>
      <c r="B11" s="2"/>
      <c r="C11" s="2" t="s">
        <v>58</v>
      </c>
      <c r="D11" s="2"/>
      <c r="E11" s="64">
        <v>363951</v>
      </c>
      <c r="F11" s="64">
        <v>272895</v>
      </c>
      <c r="G11" s="66">
        <v>91056</v>
      </c>
      <c r="H11" s="64">
        <v>538471.83333333326</v>
      </c>
      <c r="I11" s="64">
        <v>467820</v>
      </c>
      <c r="J11" s="64">
        <v>174520.83333333326</v>
      </c>
      <c r="K11" s="65">
        <v>70651.833333333256</v>
      </c>
    </row>
    <row r="12" spans="1:11" ht="10" customHeight="1" x14ac:dyDescent="0.35">
      <c r="A12" s="2"/>
      <c r="B12" s="2"/>
      <c r="C12" s="2" t="s">
        <v>59</v>
      </c>
      <c r="D12" s="2"/>
      <c r="E12" s="64">
        <v>773.86</v>
      </c>
      <c r="F12" s="64">
        <v>17499.79</v>
      </c>
      <c r="G12" s="66">
        <v>-16725.93</v>
      </c>
      <c r="H12" s="64">
        <v>3300.0001367187501</v>
      </c>
      <c r="I12" s="64">
        <v>29999.64</v>
      </c>
      <c r="J12" s="64">
        <v>2526.14013671875</v>
      </c>
      <c r="K12" s="65">
        <v>-26699.639863281249</v>
      </c>
    </row>
    <row r="13" spans="1:11" ht="10" customHeight="1" x14ac:dyDescent="0.35">
      <c r="A13" s="2"/>
      <c r="B13" s="2"/>
      <c r="C13" s="2" t="s">
        <v>61</v>
      </c>
      <c r="D13" s="2"/>
      <c r="E13" s="64">
        <v>640.22</v>
      </c>
      <c r="F13" s="64">
        <v>31500</v>
      </c>
      <c r="G13" s="66">
        <v>-30859.78</v>
      </c>
      <c r="H13" s="64">
        <v>6000.0002734375003</v>
      </c>
      <c r="I13" s="64">
        <v>54000</v>
      </c>
      <c r="J13" s="64">
        <v>5359.7802734375</v>
      </c>
      <c r="K13" s="65">
        <v>-47999.999726562499</v>
      </c>
    </row>
    <row r="14" spans="1:11" ht="10" customHeight="1" x14ac:dyDescent="0.35">
      <c r="A14" s="2"/>
      <c r="B14" s="2"/>
      <c r="C14" s="2" t="s">
        <v>62</v>
      </c>
      <c r="D14" s="2"/>
      <c r="E14" s="64">
        <v>1024</v>
      </c>
      <c r="F14" s="64">
        <v>12203.94</v>
      </c>
      <c r="G14" s="66">
        <v>-11179.94</v>
      </c>
      <c r="H14" s="64">
        <v>3000.0000610351563</v>
      </c>
      <c r="I14" s="64">
        <v>20921.04</v>
      </c>
      <c r="J14" s="64">
        <v>1976.0000610351563</v>
      </c>
      <c r="K14" s="65">
        <v>-17921.039938964845</v>
      </c>
    </row>
    <row r="15" spans="1:11" ht="10" customHeight="1" x14ac:dyDescent="0.35">
      <c r="A15" s="2"/>
      <c r="B15" s="2"/>
      <c r="C15" s="2" t="s">
        <v>63</v>
      </c>
      <c r="D15" s="2"/>
      <c r="E15" s="64">
        <v>587435.17000000004</v>
      </c>
      <c r="F15" s="64">
        <v>537221.43999999994</v>
      </c>
      <c r="G15" s="66">
        <v>50213.75</v>
      </c>
      <c r="H15" s="64">
        <v>813554.75333333353</v>
      </c>
      <c r="I15" s="64">
        <v>920951.04</v>
      </c>
      <c r="J15" s="64">
        <v>226119.58333333349</v>
      </c>
      <c r="K15" s="65">
        <v>-107396.28666666651</v>
      </c>
    </row>
    <row r="16" spans="1:11" ht="10" customHeight="1" x14ac:dyDescent="0.35">
      <c r="A16" s="2"/>
      <c r="B16" s="2"/>
      <c r="C16" s="2" t="s">
        <v>64</v>
      </c>
      <c r="D16" s="2"/>
      <c r="E16" s="64">
        <v>548918</v>
      </c>
      <c r="F16" s="64">
        <v>528190.81000000006</v>
      </c>
      <c r="G16" s="66">
        <v>20727.189999999999</v>
      </c>
      <c r="H16" s="64">
        <v>761728.83333333349</v>
      </c>
      <c r="I16" s="64">
        <v>905469.96</v>
      </c>
      <c r="J16" s="64">
        <v>212810.83333333349</v>
      </c>
      <c r="K16" s="65">
        <v>-143741.12666666647</v>
      </c>
    </row>
    <row r="17" spans="1:11" ht="10" customHeight="1" x14ac:dyDescent="0.35">
      <c r="A17" s="2"/>
      <c r="B17" s="2"/>
      <c r="C17" s="2" t="s">
        <v>65</v>
      </c>
      <c r="D17" s="2"/>
      <c r="E17" s="64">
        <v>210848</v>
      </c>
      <c r="F17" s="64">
        <v>219599.94</v>
      </c>
      <c r="G17" s="66">
        <v>-8751.9380000000001</v>
      </c>
      <c r="H17" s="64">
        <v>266374.25</v>
      </c>
      <c r="I17" s="64">
        <v>376457.04</v>
      </c>
      <c r="J17" s="64">
        <v>55526.25</v>
      </c>
      <c r="K17" s="65">
        <v>-110082.78999999998</v>
      </c>
    </row>
    <row r="18" spans="1:11" ht="10" customHeight="1" x14ac:dyDescent="0.35">
      <c r="A18" s="2"/>
      <c r="B18" s="2"/>
      <c r="C18" s="2" t="s">
        <v>66</v>
      </c>
      <c r="D18" s="2"/>
      <c r="E18" s="64">
        <v>44082</v>
      </c>
      <c r="F18" s="64">
        <v>65100</v>
      </c>
      <c r="G18" s="66">
        <v>-21018</v>
      </c>
      <c r="H18" s="64">
        <v>111599.998046875</v>
      </c>
      <c r="I18" s="64">
        <v>111600</v>
      </c>
      <c r="J18" s="64">
        <v>67517.998046875</v>
      </c>
      <c r="K18" s="65">
        <v>-1.953125E-3</v>
      </c>
    </row>
    <row r="19" spans="1:11" ht="10" customHeight="1" x14ac:dyDescent="0.35">
      <c r="A19" s="2"/>
      <c r="B19" s="2"/>
      <c r="C19" s="2" t="s">
        <v>68</v>
      </c>
      <c r="D19" s="2"/>
      <c r="E19" s="64">
        <v>14500</v>
      </c>
      <c r="F19" s="64">
        <v>2039.66</v>
      </c>
      <c r="G19" s="66">
        <v>12460.34</v>
      </c>
      <c r="H19" s="64">
        <v>14500</v>
      </c>
      <c r="I19" s="64">
        <v>3496.56</v>
      </c>
      <c r="J19" s="64">
        <v>0</v>
      </c>
      <c r="K19" s="65">
        <v>11003.44</v>
      </c>
    </row>
    <row r="20" spans="1:11" ht="10" customHeight="1" x14ac:dyDescent="0.35">
      <c r="A20" s="2"/>
      <c r="B20" s="2"/>
      <c r="C20" s="2" t="s">
        <v>69</v>
      </c>
      <c r="D20" s="2"/>
      <c r="E20" s="64">
        <v>14500</v>
      </c>
      <c r="F20" s="64">
        <v>2039.66</v>
      </c>
      <c r="G20" s="66">
        <v>12460.34</v>
      </c>
      <c r="H20" s="64">
        <v>14500</v>
      </c>
      <c r="I20" s="64">
        <v>3496.56</v>
      </c>
      <c r="J20" s="64">
        <v>0</v>
      </c>
      <c r="K20" s="65">
        <v>11003.44</v>
      </c>
    </row>
    <row r="21" spans="1:11" ht="10" customHeight="1" x14ac:dyDescent="0.35">
      <c r="A21" s="2"/>
      <c r="B21" s="2"/>
      <c r="C21" s="2" t="s">
        <v>70</v>
      </c>
      <c r="D21" s="2"/>
      <c r="E21" s="64">
        <v>14500</v>
      </c>
      <c r="F21" s="64">
        <v>1610.21</v>
      </c>
      <c r="G21" s="66">
        <v>12889.79</v>
      </c>
      <c r="H21" s="64">
        <v>14500</v>
      </c>
      <c r="I21" s="64">
        <v>2760.36</v>
      </c>
      <c r="J21" s="64">
        <v>0</v>
      </c>
      <c r="K21" s="65">
        <v>11739.64</v>
      </c>
    </row>
    <row r="22" spans="1:11" ht="10" customHeight="1" x14ac:dyDescent="0.35">
      <c r="A22" s="2"/>
      <c r="B22" s="2"/>
      <c r="C22" s="42" t="s">
        <v>71</v>
      </c>
      <c r="D22" s="42"/>
      <c r="E22" s="67">
        <f>SUM(E9:E21)</f>
        <v>3438973.25</v>
      </c>
      <c r="F22" s="67">
        <f t="shared" ref="F22:I22" si="0">SUM(F9:F21)</f>
        <v>3218112.45</v>
      </c>
      <c r="G22" s="67">
        <f t="shared" si="0"/>
        <v>220860.82200000001</v>
      </c>
      <c r="H22" s="67">
        <f t="shared" si="0"/>
        <v>5267359.8351847306</v>
      </c>
      <c r="I22" s="67">
        <f t="shared" si="0"/>
        <v>5516764.1999999993</v>
      </c>
      <c r="J22" s="67">
        <v>1828386.5851847306</v>
      </c>
      <c r="K22" s="68">
        <f>H22-I22</f>
        <v>-249404.36481526867</v>
      </c>
    </row>
    <row r="23" spans="1:11" ht="10" customHeight="1" x14ac:dyDescent="0.35">
      <c r="A23" s="2"/>
      <c r="B23" s="2" t="s">
        <v>25</v>
      </c>
      <c r="C23" s="2"/>
      <c r="D23" s="2"/>
      <c r="E23" s="64"/>
      <c r="F23" s="64"/>
      <c r="G23" s="66"/>
      <c r="H23" s="64"/>
      <c r="I23" s="64"/>
      <c r="J23" s="64"/>
      <c r="K23" s="65"/>
    </row>
    <row r="24" spans="1:11" ht="10" customHeight="1" x14ac:dyDescent="0.35">
      <c r="A24" s="2"/>
      <c r="B24" s="2"/>
      <c r="C24" s="2" t="s">
        <v>72</v>
      </c>
      <c r="D24" s="2"/>
      <c r="E24" s="64">
        <v>64662</v>
      </c>
      <c r="F24" s="64">
        <v>0</v>
      </c>
      <c r="G24" s="66">
        <v>64662</v>
      </c>
      <c r="H24" s="64">
        <v>64662</v>
      </c>
      <c r="I24" s="64">
        <v>0</v>
      </c>
      <c r="J24" s="64">
        <v>0</v>
      </c>
      <c r="K24" s="65">
        <v>64662</v>
      </c>
    </row>
    <row r="25" spans="1:11" ht="10" customHeight="1" x14ac:dyDescent="0.35">
      <c r="A25" s="2"/>
      <c r="B25" s="2"/>
      <c r="C25" s="2" t="s">
        <v>73</v>
      </c>
      <c r="D25" s="2"/>
      <c r="E25" s="64">
        <v>45728.28</v>
      </c>
      <c r="F25" s="64">
        <v>93680.65</v>
      </c>
      <c r="G25" s="66">
        <v>-47952.37</v>
      </c>
      <c r="H25" s="64">
        <v>160595.40890625</v>
      </c>
      <c r="I25" s="64">
        <v>160595.4</v>
      </c>
      <c r="J25" s="64">
        <v>114867.12890625</v>
      </c>
      <c r="K25" s="65">
        <v>8.9062500046566129E-3</v>
      </c>
    </row>
    <row r="26" spans="1:11" ht="10" customHeight="1" x14ac:dyDescent="0.35">
      <c r="A26" s="2"/>
      <c r="B26" s="2"/>
      <c r="C26" s="2" t="s">
        <v>74</v>
      </c>
      <c r="D26" s="2"/>
      <c r="E26" s="64">
        <v>51461.45</v>
      </c>
      <c r="F26" s="64">
        <v>94503.22</v>
      </c>
      <c r="G26" s="66">
        <v>-43041.77</v>
      </c>
      <c r="H26" s="64">
        <v>162005.51250000001</v>
      </c>
      <c r="I26" s="64">
        <v>162005.51999999999</v>
      </c>
      <c r="J26" s="64">
        <v>110544.06250000001</v>
      </c>
      <c r="K26" s="65">
        <v>-7.4999999778810889E-3</v>
      </c>
    </row>
    <row r="27" spans="1:11" ht="10" customHeight="1" x14ac:dyDescent="0.35">
      <c r="A27" s="2"/>
      <c r="B27" s="2"/>
      <c r="C27" s="2" t="s">
        <v>75</v>
      </c>
      <c r="D27" s="2"/>
      <c r="E27" s="64">
        <v>18124.07</v>
      </c>
      <c r="F27" s="64">
        <v>58028.25</v>
      </c>
      <c r="G27" s="66">
        <v>-39904.18</v>
      </c>
      <c r="H27" s="64">
        <v>99476.999687500007</v>
      </c>
      <c r="I27" s="64">
        <v>99477</v>
      </c>
      <c r="J27" s="64">
        <v>81352.9296875</v>
      </c>
      <c r="K27" s="65">
        <v>-3.1249999301508069E-4</v>
      </c>
    </row>
    <row r="28" spans="1:11" ht="10" customHeight="1" x14ac:dyDescent="0.35">
      <c r="A28" s="2"/>
      <c r="B28" s="2"/>
      <c r="C28" s="2" t="s">
        <v>76</v>
      </c>
      <c r="D28" s="2"/>
      <c r="E28" s="64">
        <v>0</v>
      </c>
      <c r="F28" s="64">
        <v>31744.44</v>
      </c>
      <c r="G28" s="66">
        <v>-31744.44</v>
      </c>
      <c r="H28" s="64">
        <v>54419.0380859375</v>
      </c>
      <c r="I28" s="64">
        <v>54419.040000000001</v>
      </c>
      <c r="J28" s="64">
        <v>54419.0380859375</v>
      </c>
      <c r="K28" s="65">
        <v>-1.9140625008731149E-3</v>
      </c>
    </row>
    <row r="29" spans="1:11" ht="10" customHeight="1" x14ac:dyDescent="0.35">
      <c r="A29" s="2"/>
      <c r="B29" s="2"/>
      <c r="C29" s="2" t="s">
        <v>78</v>
      </c>
      <c r="D29" s="2"/>
      <c r="E29" s="64">
        <v>0</v>
      </c>
      <c r="F29" s="64">
        <v>29754.06</v>
      </c>
      <c r="G29" s="66">
        <v>-29754.06</v>
      </c>
      <c r="H29" s="64">
        <v>51006.962890625</v>
      </c>
      <c r="I29" s="64">
        <v>51006.96</v>
      </c>
      <c r="J29" s="64">
        <v>51006.962890625</v>
      </c>
      <c r="K29" s="65">
        <v>2.8906250008731149E-3</v>
      </c>
    </row>
    <row r="30" spans="1:11" ht="10" customHeight="1" x14ac:dyDescent="0.35">
      <c r="A30" s="2"/>
      <c r="B30" s="2"/>
      <c r="C30" s="2" t="s">
        <v>79</v>
      </c>
      <c r="D30" s="2"/>
      <c r="E30" s="64">
        <v>0</v>
      </c>
      <c r="F30" s="64">
        <v>29972.81</v>
      </c>
      <c r="G30" s="66">
        <v>-29972.81</v>
      </c>
      <c r="H30" s="64">
        <v>51381.962890625</v>
      </c>
      <c r="I30" s="64">
        <v>51381.96</v>
      </c>
      <c r="J30" s="64">
        <v>51381.962890625</v>
      </c>
      <c r="K30" s="65">
        <v>2.8906250008731149E-3</v>
      </c>
    </row>
    <row r="31" spans="1:11" ht="10" customHeight="1" x14ac:dyDescent="0.35">
      <c r="A31" s="2"/>
      <c r="B31" s="2"/>
      <c r="C31" s="2" t="s">
        <v>80</v>
      </c>
      <c r="D31" s="2"/>
      <c r="E31" s="64">
        <v>0</v>
      </c>
      <c r="F31" s="64">
        <v>2041.69</v>
      </c>
      <c r="G31" s="66">
        <v>-2041.69</v>
      </c>
      <c r="H31" s="64">
        <v>3500.0399780273438</v>
      </c>
      <c r="I31" s="64">
        <v>3500.04</v>
      </c>
      <c r="J31" s="64">
        <v>3500.0399780273438</v>
      </c>
      <c r="K31" s="65">
        <v>-2.1972656213620212E-5</v>
      </c>
    </row>
    <row r="32" spans="1:11" ht="10" customHeight="1" x14ac:dyDescent="0.35">
      <c r="A32" s="2"/>
      <c r="B32" s="2"/>
      <c r="C32" s="2" t="s">
        <v>81</v>
      </c>
      <c r="D32" s="2"/>
      <c r="E32" s="64">
        <v>0</v>
      </c>
      <c r="F32" s="64">
        <v>1750</v>
      </c>
      <c r="G32" s="66">
        <v>-1750</v>
      </c>
      <c r="H32" s="64">
        <v>3000</v>
      </c>
      <c r="I32" s="64">
        <v>3000</v>
      </c>
      <c r="J32" s="64">
        <v>3000</v>
      </c>
      <c r="K32" s="65">
        <v>0</v>
      </c>
    </row>
    <row r="33" spans="1:11" ht="10" customHeight="1" x14ac:dyDescent="0.35">
      <c r="A33" s="2"/>
      <c r="B33" s="2"/>
      <c r="C33" s="2" t="s">
        <v>82</v>
      </c>
      <c r="D33" s="2"/>
      <c r="E33" s="64">
        <v>0</v>
      </c>
      <c r="F33" s="64">
        <v>370358.31</v>
      </c>
      <c r="G33" s="66">
        <v>-370358.3</v>
      </c>
      <c r="H33" s="64">
        <v>634899.921875</v>
      </c>
      <c r="I33" s="64">
        <v>634899.96</v>
      </c>
      <c r="J33" s="64">
        <v>634899.921875</v>
      </c>
      <c r="K33" s="65">
        <v>-3.8124999962747097E-2</v>
      </c>
    </row>
    <row r="34" spans="1:11" ht="10" customHeight="1" x14ac:dyDescent="0.35">
      <c r="A34" s="2"/>
      <c r="B34" s="2"/>
      <c r="C34" s="2" t="s">
        <v>83</v>
      </c>
      <c r="D34" s="2"/>
      <c r="E34" s="64">
        <v>0</v>
      </c>
      <c r="F34" s="64">
        <v>349173.44</v>
      </c>
      <c r="G34" s="66">
        <v>-349173.4</v>
      </c>
      <c r="H34" s="64">
        <v>598583.046875</v>
      </c>
      <c r="I34" s="64">
        <v>598583.04000000004</v>
      </c>
      <c r="J34" s="64">
        <v>598583.046875</v>
      </c>
      <c r="K34" s="65">
        <v>6.874999962747097E-3</v>
      </c>
    </row>
    <row r="35" spans="1:11" ht="10" customHeight="1" x14ac:dyDescent="0.35">
      <c r="A35" s="2"/>
      <c r="B35" s="2"/>
      <c r="C35" s="2" t="s">
        <v>84</v>
      </c>
      <c r="D35" s="2"/>
      <c r="E35" s="64">
        <v>0</v>
      </c>
      <c r="F35" s="64">
        <v>394930.06</v>
      </c>
      <c r="G35" s="66">
        <v>-394930.1</v>
      </c>
      <c r="H35" s="64">
        <v>677022.96875</v>
      </c>
      <c r="I35" s="64">
        <v>677022.96</v>
      </c>
      <c r="J35" s="64">
        <v>677022.96875</v>
      </c>
      <c r="K35" s="65">
        <v>8.750000037252903E-3</v>
      </c>
    </row>
    <row r="36" spans="1:11" ht="10" customHeight="1" x14ac:dyDescent="0.35">
      <c r="A36" s="2"/>
      <c r="B36" s="2"/>
      <c r="C36" s="2" t="s">
        <v>85</v>
      </c>
      <c r="D36" s="2"/>
      <c r="E36" s="64">
        <v>0</v>
      </c>
      <c r="F36" s="64">
        <v>16203.81</v>
      </c>
      <c r="G36" s="66">
        <v>-16203.81</v>
      </c>
      <c r="H36" s="64">
        <v>27777.96142578125</v>
      </c>
      <c r="I36" s="64">
        <v>27777.96</v>
      </c>
      <c r="J36" s="64">
        <v>27777.96142578125</v>
      </c>
      <c r="K36" s="65">
        <v>1.4257812508731149E-3</v>
      </c>
    </row>
    <row r="37" spans="1:11" ht="10" customHeight="1" x14ac:dyDescent="0.35">
      <c r="A37" s="2"/>
      <c r="B37" s="2"/>
      <c r="C37" s="2" t="s">
        <v>86</v>
      </c>
      <c r="D37" s="2"/>
      <c r="E37" s="64">
        <v>0</v>
      </c>
      <c r="F37" s="64">
        <v>16920.189999999999</v>
      </c>
      <c r="G37" s="66">
        <v>-16920.189999999999</v>
      </c>
      <c r="H37" s="64">
        <v>29006.0400390625</v>
      </c>
      <c r="I37" s="64">
        <v>29006.04</v>
      </c>
      <c r="J37" s="64">
        <v>29006.0400390625</v>
      </c>
      <c r="K37" s="65">
        <v>3.9062499126885086E-5</v>
      </c>
    </row>
    <row r="38" spans="1:11" ht="10" customHeight="1" x14ac:dyDescent="0.35">
      <c r="A38" s="2"/>
      <c r="B38" s="2"/>
      <c r="C38" s="2" t="s">
        <v>87</v>
      </c>
      <c r="D38" s="2"/>
      <c r="E38" s="64">
        <v>0</v>
      </c>
      <c r="F38" s="64">
        <v>16175.25</v>
      </c>
      <c r="G38" s="66">
        <v>-16175.25</v>
      </c>
      <c r="H38" s="64">
        <v>27728.9990234375</v>
      </c>
      <c r="I38" s="64">
        <v>27729</v>
      </c>
      <c r="J38" s="64">
        <v>27728.9990234375</v>
      </c>
      <c r="K38" s="65">
        <v>-9.765625E-4</v>
      </c>
    </row>
    <row r="39" spans="1:11" ht="10" customHeight="1" x14ac:dyDescent="0.35">
      <c r="A39" s="2"/>
      <c r="B39" s="2"/>
      <c r="C39" s="2" t="s">
        <v>88</v>
      </c>
      <c r="D39" s="2"/>
      <c r="E39" s="64">
        <v>0</v>
      </c>
      <c r="F39" s="64">
        <v>11043.69</v>
      </c>
      <c r="G39" s="66">
        <v>-11043.69</v>
      </c>
      <c r="H39" s="64">
        <v>18932.03857421875</v>
      </c>
      <c r="I39" s="64">
        <v>18932.04</v>
      </c>
      <c r="J39" s="64">
        <v>18932.03857421875</v>
      </c>
      <c r="K39" s="65">
        <v>-1.4257812508731149E-3</v>
      </c>
    </row>
    <row r="40" spans="1:11" ht="10" customHeight="1" x14ac:dyDescent="0.35">
      <c r="A40" s="2"/>
      <c r="B40" s="2"/>
      <c r="C40" s="2" t="s">
        <v>89</v>
      </c>
      <c r="D40" s="2"/>
      <c r="E40" s="64">
        <v>0</v>
      </c>
      <c r="F40" s="64">
        <v>9375.31</v>
      </c>
      <c r="G40" s="66">
        <v>-9375.31</v>
      </c>
      <c r="H40" s="64">
        <v>16071.96044921875</v>
      </c>
      <c r="I40" s="64">
        <v>16071.96</v>
      </c>
      <c r="J40" s="64">
        <v>16071.96044921875</v>
      </c>
      <c r="K40" s="65">
        <v>4.4921875087311491E-4</v>
      </c>
    </row>
    <row r="41" spans="1:11" ht="10" customHeight="1" x14ac:dyDescent="0.35">
      <c r="A41" s="2"/>
      <c r="B41" s="2"/>
      <c r="C41" s="2" t="s">
        <v>90</v>
      </c>
      <c r="D41" s="2"/>
      <c r="E41" s="64">
        <v>0</v>
      </c>
      <c r="F41" s="64">
        <v>8912.19</v>
      </c>
      <c r="G41" s="66">
        <v>-8912.19</v>
      </c>
      <c r="H41" s="64">
        <v>15278.03955078125</v>
      </c>
      <c r="I41" s="64">
        <v>15278.04</v>
      </c>
      <c r="J41" s="64">
        <v>15278.03955078125</v>
      </c>
      <c r="K41" s="65">
        <v>-4.4921875087311491E-4</v>
      </c>
    </row>
    <row r="42" spans="1:11" ht="10" customHeight="1" x14ac:dyDescent="0.35">
      <c r="A42" s="2"/>
      <c r="B42" s="2"/>
      <c r="C42" s="2" t="s">
        <v>91</v>
      </c>
      <c r="D42" s="2"/>
      <c r="E42" s="64">
        <v>0</v>
      </c>
      <c r="F42" s="64">
        <v>189583.31</v>
      </c>
      <c r="G42" s="66">
        <v>-189583.3</v>
      </c>
      <c r="H42" s="64">
        <v>324999.9609375</v>
      </c>
      <c r="I42" s="64">
        <v>324999.96000000002</v>
      </c>
      <c r="J42" s="64">
        <v>324999.9609375</v>
      </c>
      <c r="K42" s="65">
        <v>9.3749997904524207E-4</v>
      </c>
    </row>
    <row r="43" spans="1:11" ht="10" customHeight="1" x14ac:dyDescent="0.35">
      <c r="A43" s="2"/>
      <c r="B43" s="2"/>
      <c r="C43" s="2" t="s">
        <v>92</v>
      </c>
      <c r="D43" s="2"/>
      <c r="E43" s="64">
        <v>0</v>
      </c>
      <c r="F43" s="64">
        <v>5600</v>
      </c>
      <c r="G43" s="66">
        <v>-5600</v>
      </c>
      <c r="H43" s="64">
        <v>9600</v>
      </c>
      <c r="I43" s="64">
        <v>9600</v>
      </c>
      <c r="J43" s="64">
        <v>9600</v>
      </c>
      <c r="K43" s="65">
        <v>0</v>
      </c>
    </row>
    <row r="44" spans="1:11" ht="10" customHeight="1" x14ac:dyDescent="0.35">
      <c r="A44" s="2"/>
      <c r="B44" s="2"/>
      <c r="C44" s="2" t="s">
        <v>93</v>
      </c>
      <c r="D44" s="2"/>
      <c r="E44" s="64">
        <v>0</v>
      </c>
      <c r="F44" s="64">
        <v>195416.69</v>
      </c>
      <c r="G44" s="66">
        <v>-195416.7</v>
      </c>
      <c r="H44" s="64">
        <v>335000.0390625</v>
      </c>
      <c r="I44" s="64">
        <v>335000.03999999998</v>
      </c>
      <c r="J44" s="64">
        <v>335000.0390625</v>
      </c>
      <c r="K44" s="65">
        <v>-9.3749997904524207E-4</v>
      </c>
    </row>
    <row r="45" spans="1:11" ht="10" customHeight="1" x14ac:dyDescent="0.35">
      <c r="A45" s="2"/>
      <c r="B45" s="2"/>
      <c r="C45" s="2" t="s">
        <v>94</v>
      </c>
      <c r="D45" s="2"/>
      <c r="E45" s="64">
        <v>43723</v>
      </c>
      <c r="F45" s="64">
        <v>681818.17</v>
      </c>
      <c r="G45" s="66">
        <v>-638095.19999999995</v>
      </c>
      <c r="H45" s="64">
        <v>1450000.03125</v>
      </c>
      <c r="I45" s="64">
        <v>1249999.97</v>
      </c>
      <c r="J45" s="64">
        <v>1406277.03125</v>
      </c>
      <c r="K45" s="65">
        <v>200000.06125000003</v>
      </c>
    </row>
    <row r="46" spans="1:11" ht="10" customHeight="1" x14ac:dyDescent="0.35">
      <c r="A46" s="2"/>
      <c r="B46" s="2"/>
      <c r="C46" s="2" t="s">
        <v>95</v>
      </c>
      <c r="D46" s="2"/>
      <c r="E46" s="64">
        <v>29497</v>
      </c>
      <c r="F46" s="64">
        <v>829072.91</v>
      </c>
      <c r="G46" s="66">
        <v>-799575.9</v>
      </c>
      <c r="H46" s="64">
        <v>1719967</v>
      </c>
      <c r="I46" s="64">
        <v>1519967.01</v>
      </c>
      <c r="J46" s="64">
        <v>1690470</v>
      </c>
      <c r="K46" s="65">
        <v>199999.99</v>
      </c>
    </row>
    <row r="47" spans="1:11" ht="10" customHeight="1" x14ac:dyDescent="0.35">
      <c r="A47" s="2"/>
      <c r="B47" s="2"/>
      <c r="C47" s="2" t="s">
        <v>96</v>
      </c>
      <c r="D47" s="2"/>
      <c r="E47" s="64">
        <v>57648</v>
      </c>
      <c r="F47" s="64">
        <v>650001.82999999996</v>
      </c>
      <c r="G47" s="66">
        <v>-592353.80000000005</v>
      </c>
      <c r="H47" s="64">
        <v>1391670.03125</v>
      </c>
      <c r="I47" s="64">
        <v>1191670.03</v>
      </c>
      <c r="J47" s="64">
        <v>1334022.03125</v>
      </c>
      <c r="K47" s="65">
        <v>200000.00124999997</v>
      </c>
    </row>
    <row r="48" spans="1:11" ht="10" customHeight="1" x14ac:dyDescent="0.35">
      <c r="A48" s="2"/>
      <c r="B48" s="2"/>
      <c r="C48" s="42" t="s">
        <v>97</v>
      </c>
      <c r="D48" s="42"/>
      <c r="E48" s="67">
        <f>SUM(E24:E47)</f>
        <v>310843.8</v>
      </c>
      <c r="F48" s="67">
        <f t="shared" ref="F48:I48" si="1">SUM(F24:F47)</f>
        <v>4086060.2800000003</v>
      </c>
      <c r="G48" s="67">
        <f t="shared" si="1"/>
        <v>-3775216.46</v>
      </c>
      <c r="H48" s="67">
        <f t="shared" si="1"/>
        <v>7926585.9640014647</v>
      </c>
      <c r="I48" s="67">
        <f t="shared" si="1"/>
        <v>7261923.9299999997</v>
      </c>
      <c r="J48" s="67">
        <v>7615742.1640014648</v>
      </c>
      <c r="K48" s="68">
        <f>H48-I48</f>
        <v>664662.03400146496</v>
      </c>
    </row>
    <row r="49" spans="1:11" ht="10" customHeight="1" x14ac:dyDescent="0.35">
      <c r="A49" s="2"/>
      <c r="B49" s="2" t="s">
        <v>26</v>
      </c>
      <c r="C49" s="2"/>
      <c r="D49" s="2"/>
      <c r="E49" s="64"/>
      <c r="F49" s="64"/>
      <c r="G49" s="66"/>
      <c r="H49" s="64"/>
      <c r="I49" s="64"/>
      <c r="J49" s="64"/>
      <c r="K49" s="65"/>
    </row>
    <row r="50" spans="1:11" ht="10" customHeight="1" x14ac:dyDescent="0.35">
      <c r="A50" s="2"/>
      <c r="B50" s="2"/>
      <c r="C50" s="2" t="s">
        <v>98</v>
      </c>
      <c r="D50" s="2"/>
      <c r="E50" s="64">
        <v>4321.08</v>
      </c>
      <c r="F50" s="64">
        <v>0</v>
      </c>
      <c r="G50" s="66">
        <v>4321.08</v>
      </c>
      <c r="H50" s="64">
        <v>4321.08</v>
      </c>
      <c r="I50" s="64">
        <v>0</v>
      </c>
      <c r="J50" s="64">
        <v>0</v>
      </c>
      <c r="K50" s="65">
        <v>4321.08</v>
      </c>
    </row>
    <row r="51" spans="1:11" ht="10" customHeight="1" x14ac:dyDescent="0.35">
      <c r="A51" s="2"/>
      <c r="B51" s="2"/>
      <c r="C51" s="42" t="s">
        <v>99</v>
      </c>
      <c r="D51" s="42"/>
      <c r="E51" s="67">
        <v>4321.08</v>
      </c>
      <c r="F51" s="67">
        <v>0</v>
      </c>
      <c r="G51" s="69">
        <v>4321.08</v>
      </c>
      <c r="H51" s="67">
        <v>4321.08</v>
      </c>
      <c r="I51" s="67">
        <v>0</v>
      </c>
      <c r="J51" s="67">
        <v>0</v>
      </c>
      <c r="K51" s="68">
        <v>4321.08</v>
      </c>
    </row>
    <row r="52" spans="1:11" ht="10" customHeight="1" x14ac:dyDescent="0.35">
      <c r="A52" s="2"/>
      <c r="B52" s="42" t="s">
        <v>28</v>
      </c>
      <c r="C52" s="42"/>
      <c r="D52" s="42"/>
      <c r="E52" s="67">
        <f>SUM(E50+E48+E22)</f>
        <v>3754138.13</v>
      </c>
      <c r="F52" s="67">
        <f>SUM(F50+F48+F22)</f>
        <v>7304172.7300000004</v>
      </c>
      <c r="G52" s="67">
        <f t="shared" ref="G52:I52" si="2">SUM(G50+G48+G22)</f>
        <v>-3550034.5579999997</v>
      </c>
      <c r="H52" s="67">
        <f t="shared" si="2"/>
        <v>13198266.879186194</v>
      </c>
      <c r="I52" s="67">
        <f t="shared" si="2"/>
        <v>12778688.129999999</v>
      </c>
      <c r="J52" s="67">
        <v>9444128.7491861954</v>
      </c>
      <c r="K52" s="68">
        <f>H52-I52</f>
        <v>419578.74918619543</v>
      </c>
    </row>
    <row r="53" spans="1:11" ht="10" customHeight="1" x14ac:dyDescent="0.35">
      <c r="A53" s="2" t="s">
        <v>29</v>
      </c>
      <c r="B53" s="2"/>
      <c r="C53" s="2"/>
      <c r="D53" s="2"/>
      <c r="E53" s="64"/>
      <c r="F53" s="64"/>
      <c r="G53" s="66"/>
      <c r="H53" s="64"/>
      <c r="I53" s="64"/>
      <c r="J53" s="64"/>
      <c r="K53" s="65"/>
    </row>
    <row r="54" spans="1:11" ht="10" customHeight="1" x14ac:dyDescent="0.35">
      <c r="A54" s="2"/>
      <c r="B54" s="2" t="s">
        <v>30</v>
      </c>
      <c r="C54" s="2"/>
      <c r="D54" s="2"/>
      <c r="E54" s="64"/>
      <c r="F54" s="64"/>
      <c r="G54" s="66"/>
      <c r="H54" s="64"/>
      <c r="I54" s="64"/>
      <c r="J54" s="64"/>
      <c r="K54" s="65"/>
    </row>
    <row r="55" spans="1:11" ht="10" customHeight="1" x14ac:dyDescent="0.35">
      <c r="A55" s="2"/>
      <c r="B55" s="2"/>
      <c r="C55" s="2" t="s">
        <v>100</v>
      </c>
      <c r="D55" s="2"/>
      <c r="E55" s="64">
        <v>0</v>
      </c>
      <c r="F55" s="64">
        <v>43166.69</v>
      </c>
      <c r="G55" s="66">
        <v>43166.69</v>
      </c>
      <c r="H55" s="64">
        <v>74000.0390625</v>
      </c>
      <c r="I55" s="64">
        <v>74000.039999999994</v>
      </c>
      <c r="J55" s="64">
        <v>74000.0390625</v>
      </c>
      <c r="K55" s="65">
        <v>9.374999935971573E-4</v>
      </c>
    </row>
    <row r="56" spans="1:11" ht="10" customHeight="1" x14ac:dyDescent="0.35">
      <c r="A56" s="2"/>
      <c r="B56" s="2"/>
      <c r="C56" s="2" t="s">
        <v>101</v>
      </c>
      <c r="D56" s="2"/>
      <c r="E56" s="64">
        <v>0</v>
      </c>
      <c r="F56" s="64">
        <v>43166.69</v>
      </c>
      <c r="G56" s="66">
        <v>43166.69</v>
      </c>
      <c r="H56" s="64">
        <v>74000.0390625</v>
      </c>
      <c r="I56" s="64">
        <v>74000.039999999994</v>
      </c>
      <c r="J56" s="64">
        <v>74000.0390625</v>
      </c>
      <c r="K56" s="65">
        <v>9.374999935971573E-4</v>
      </c>
    </row>
    <row r="57" spans="1:11" ht="10" customHeight="1" x14ac:dyDescent="0.35">
      <c r="A57" s="2"/>
      <c r="B57" s="2"/>
      <c r="C57" s="2" t="s">
        <v>102</v>
      </c>
      <c r="D57" s="2"/>
      <c r="E57" s="64">
        <v>0</v>
      </c>
      <c r="F57" s="64">
        <v>21583.31</v>
      </c>
      <c r="G57" s="66">
        <v>21583.31</v>
      </c>
      <c r="H57" s="64">
        <v>36999.9609375</v>
      </c>
      <c r="I57" s="64">
        <v>36999.96</v>
      </c>
      <c r="J57" s="64">
        <v>36999.9609375</v>
      </c>
      <c r="K57" s="65">
        <v>-9.3750000087311491E-4</v>
      </c>
    </row>
    <row r="58" spans="1:11" ht="10" customHeight="1" x14ac:dyDescent="0.35">
      <c r="A58" s="2"/>
      <c r="B58" s="2"/>
      <c r="C58" s="2" t="s">
        <v>103</v>
      </c>
      <c r="D58" s="2"/>
      <c r="E58" s="64">
        <v>0</v>
      </c>
      <c r="F58" s="64">
        <v>26920.81</v>
      </c>
      <c r="G58" s="66">
        <v>26920.81</v>
      </c>
      <c r="H58" s="64">
        <v>46149.9609375</v>
      </c>
      <c r="I58" s="64">
        <v>46149.96</v>
      </c>
      <c r="J58" s="64">
        <v>46149.9609375</v>
      </c>
      <c r="K58" s="65">
        <v>-9.3750000087311491E-4</v>
      </c>
    </row>
    <row r="59" spans="1:11" ht="10" customHeight="1" x14ac:dyDescent="0.35">
      <c r="A59" s="2"/>
      <c r="B59" s="2"/>
      <c r="C59" s="2" t="s">
        <v>104</v>
      </c>
      <c r="D59" s="2"/>
      <c r="E59" s="64">
        <v>0</v>
      </c>
      <c r="F59" s="64">
        <v>41058.5</v>
      </c>
      <c r="G59" s="66">
        <v>41058.5</v>
      </c>
      <c r="H59" s="64">
        <v>70386.0009765625</v>
      </c>
      <c r="I59" s="64">
        <v>70386</v>
      </c>
      <c r="J59" s="64">
        <v>70386.0009765625</v>
      </c>
      <c r="K59" s="65">
        <v>-9.765625E-4</v>
      </c>
    </row>
    <row r="60" spans="1:11" ht="10" customHeight="1" x14ac:dyDescent="0.35">
      <c r="A60" s="2"/>
      <c r="B60" s="2"/>
      <c r="C60" s="2" t="s">
        <v>105</v>
      </c>
      <c r="D60" s="2"/>
      <c r="E60" s="64">
        <v>0</v>
      </c>
      <c r="F60" s="64">
        <v>58558.5</v>
      </c>
      <c r="G60" s="66">
        <v>58558.5</v>
      </c>
      <c r="H60" s="64">
        <v>100385.99609375</v>
      </c>
      <c r="I60" s="64">
        <v>100386</v>
      </c>
      <c r="J60" s="64">
        <v>100385.99609375</v>
      </c>
      <c r="K60" s="65">
        <v>3.90625E-3</v>
      </c>
    </row>
    <row r="61" spans="1:11" ht="10" customHeight="1" x14ac:dyDescent="0.35">
      <c r="A61" s="2"/>
      <c r="B61" s="2"/>
      <c r="C61" s="2" t="s">
        <v>106</v>
      </c>
      <c r="D61" s="2"/>
      <c r="E61" s="64">
        <v>0</v>
      </c>
      <c r="F61" s="64">
        <v>22575</v>
      </c>
      <c r="G61" s="66">
        <v>22575</v>
      </c>
      <c r="H61" s="64">
        <v>38700</v>
      </c>
      <c r="I61" s="64">
        <v>38700</v>
      </c>
      <c r="J61" s="64">
        <v>38700</v>
      </c>
      <c r="K61" s="65">
        <v>0</v>
      </c>
    </row>
    <row r="62" spans="1:11" ht="10" customHeight="1" x14ac:dyDescent="0.35">
      <c r="A62" s="2"/>
      <c r="B62" s="2"/>
      <c r="C62" s="2" t="s">
        <v>107</v>
      </c>
      <c r="D62" s="2"/>
      <c r="E62" s="64">
        <v>0</v>
      </c>
      <c r="F62" s="64">
        <v>40454.19</v>
      </c>
      <c r="G62" s="66">
        <v>40454.19</v>
      </c>
      <c r="H62" s="64">
        <v>69350.0390625</v>
      </c>
      <c r="I62" s="64">
        <v>69350.039999999994</v>
      </c>
      <c r="J62" s="64">
        <v>69350.0390625</v>
      </c>
      <c r="K62" s="65">
        <v>9.374999935971573E-4</v>
      </c>
    </row>
    <row r="63" spans="1:11" ht="10" customHeight="1" x14ac:dyDescent="0.35">
      <c r="A63" s="2"/>
      <c r="B63" s="2"/>
      <c r="C63" s="2" t="s">
        <v>108</v>
      </c>
      <c r="D63" s="2"/>
      <c r="E63" s="64">
        <v>310827.8</v>
      </c>
      <c r="F63" s="64">
        <v>106820</v>
      </c>
      <c r="G63" s="66">
        <v>-204007.8</v>
      </c>
      <c r="H63" s="64">
        <v>183119.98749999999</v>
      </c>
      <c r="I63" s="64">
        <v>183120</v>
      </c>
      <c r="J63" s="64">
        <v>-127707.8125</v>
      </c>
      <c r="K63" s="65">
        <v>1.2500000011641532E-2</v>
      </c>
    </row>
    <row r="64" spans="1:11" ht="10" customHeight="1" x14ac:dyDescent="0.35">
      <c r="A64" s="2"/>
      <c r="B64" s="2"/>
      <c r="C64" s="2" t="s">
        <v>109</v>
      </c>
      <c r="D64" s="2"/>
      <c r="E64" s="64">
        <v>52988.35</v>
      </c>
      <c r="F64" s="64">
        <v>148671.81</v>
      </c>
      <c r="G64" s="66">
        <v>95683.46</v>
      </c>
      <c r="H64" s="64">
        <v>254865.94765625001</v>
      </c>
      <c r="I64" s="64">
        <v>254865.96</v>
      </c>
      <c r="J64" s="64">
        <v>201877.59765625</v>
      </c>
      <c r="K64" s="65">
        <v>1.2343749986030161E-2</v>
      </c>
    </row>
    <row r="65" spans="1:11" ht="10" customHeight="1" x14ac:dyDescent="0.35">
      <c r="A65" s="2"/>
      <c r="B65" s="2"/>
      <c r="C65" s="2" t="s">
        <v>110</v>
      </c>
      <c r="D65" s="2"/>
      <c r="E65" s="64">
        <v>50164.51</v>
      </c>
      <c r="F65" s="64">
        <v>37800</v>
      </c>
      <c r="G65" s="66">
        <v>-12364.51</v>
      </c>
      <c r="H65" s="64">
        <v>64799.998281249995</v>
      </c>
      <c r="I65" s="64">
        <v>64800</v>
      </c>
      <c r="J65" s="64">
        <v>14635.488281249993</v>
      </c>
      <c r="K65" s="65">
        <v>1.7187500052386895E-3</v>
      </c>
    </row>
    <row r="66" spans="1:11" ht="10" customHeight="1" x14ac:dyDescent="0.35">
      <c r="A66" s="2"/>
      <c r="B66" s="2"/>
      <c r="C66" s="2" t="s">
        <v>111</v>
      </c>
      <c r="D66" s="2"/>
      <c r="E66" s="64">
        <v>54886.720000000001</v>
      </c>
      <c r="F66" s="64">
        <v>55066.69</v>
      </c>
      <c r="G66" s="66">
        <v>179.9727</v>
      </c>
      <c r="H66" s="64">
        <v>94400.040312500001</v>
      </c>
      <c r="I66" s="64">
        <v>94400.04</v>
      </c>
      <c r="J66" s="64">
        <v>39513.3203125</v>
      </c>
      <c r="K66" s="65">
        <v>-3.1250000756699592E-4</v>
      </c>
    </row>
    <row r="67" spans="1:11" ht="10" customHeight="1" x14ac:dyDescent="0.35">
      <c r="A67" s="2"/>
      <c r="B67" s="2"/>
      <c r="C67" s="2" t="s">
        <v>112</v>
      </c>
      <c r="D67" s="2"/>
      <c r="E67" s="64">
        <v>54189.66</v>
      </c>
      <c r="F67" s="64">
        <v>54366.69</v>
      </c>
      <c r="G67" s="66">
        <v>177.03129999999999</v>
      </c>
      <c r="H67" s="64">
        <v>93200.038417968753</v>
      </c>
      <c r="I67" s="64">
        <v>93200.04</v>
      </c>
      <c r="J67" s="64">
        <v>39010.37841796875</v>
      </c>
      <c r="K67" s="65">
        <v>1.5820312401046976E-3</v>
      </c>
    </row>
    <row r="68" spans="1:11" ht="10" customHeight="1" x14ac:dyDescent="0.35">
      <c r="A68" s="2"/>
      <c r="B68" s="2"/>
      <c r="C68" s="2" t="s">
        <v>113</v>
      </c>
      <c r="D68" s="2"/>
      <c r="E68" s="64">
        <v>54553.38</v>
      </c>
      <c r="F68" s="64">
        <v>54366.69</v>
      </c>
      <c r="G68" s="66">
        <v>-186.6875</v>
      </c>
      <c r="H68" s="64">
        <v>93200.04015624999</v>
      </c>
      <c r="I68" s="64">
        <v>93200.04</v>
      </c>
      <c r="J68" s="64">
        <v>38646.660156249993</v>
      </c>
      <c r="K68" s="65">
        <v>-1.5624999650754035E-4</v>
      </c>
    </row>
    <row r="69" spans="1:11" ht="10" customHeight="1" x14ac:dyDescent="0.35">
      <c r="A69" s="2"/>
      <c r="B69" s="2"/>
      <c r="C69" s="2" t="s">
        <v>114</v>
      </c>
      <c r="D69" s="2"/>
      <c r="E69" s="64">
        <v>73011.22</v>
      </c>
      <c r="F69" s="64">
        <v>42875</v>
      </c>
      <c r="G69" s="66">
        <v>-30136.22</v>
      </c>
      <c r="H69" s="64">
        <v>73500.001242370607</v>
      </c>
      <c r="I69" s="64">
        <v>73500</v>
      </c>
      <c r="J69" s="64">
        <v>488.78124237060547</v>
      </c>
      <c r="K69" s="65">
        <v>-1.2423706066329032E-3</v>
      </c>
    </row>
    <row r="70" spans="1:11" ht="10" customHeight="1" x14ac:dyDescent="0.35">
      <c r="A70" s="2"/>
      <c r="B70" s="2"/>
      <c r="C70" s="2" t="s">
        <v>115</v>
      </c>
      <c r="D70" s="2"/>
      <c r="E70" s="64">
        <v>14938.95</v>
      </c>
      <c r="F70" s="64">
        <v>43895.81</v>
      </c>
      <c r="G70" s="66">
        <v>28956.86</v>
      </c>
      <c r="H70" s="64">
        <v>75249.960742187497</v>
      </c>
      <c r="I70" s="64">
        <v>75249.960000000006</v>
      </c>
      <c r="J70" s="64">
        <v>60311.0107421875</v>
      </c>
      <c r="K70" s="65">
        <v>-7.4218749068677425E-4</v>
      </c>
    </row>
    <row r="71" spans="1:11" ht="10" customHeight="1" x14ac:dyDescent="0.35">
      <c r="A71" s="2"/>
      <c r="B71" s="2"/>
      <c r="C71" s="2" t="s">
        <v>116</v>
      </c>
      <c r="D71" s="2"/>
      <c r="E71" s="64">
        <v>15263.36</v>
      </c>
      <c r="F71" s="64">
        <v>15312.5</v>
      </c>
      <c r="G71" s="66">
        <v>49.139650000000003</v>
      </c>
      <c r="H71" s="64">
        <v>26249.999404296872</v>
      </c>
      <c r="I71" s="64">
        <v>26250</v>
      </c>
      <c r="J71" s="64">
        <v>10986.639404296871</v>
      </c>
      <c r="K71" s="65">
        <v>5.957031280559022E-4</v>
      </c>
    </row>
    <row r="72" spans="1:11" ht="10" customHeight="1" x14ac:dyDescent="0.35">
      <c r="A72" s="2"/>
      <c r="B72" s="2"/>
      <c r="C72" s="2" t="s">
        <v>117</v>
      </c>
      <c r="D72" s="2"/>
      <c r="E72" s="64">
        <v>0</v>
      </c>
      <c r="F72" s="64">
        <v>11666.69</v>
      </c>
      <c r="G72" s="66">
        <v>11666.69</v>
      </c>
      <c r="H72" s="64">
        <v>20000.0390625</v>
      </c>
      <c r="I72" s="64">
        <v>20000.04</v>
      </c>
      <c r="J72" s="64">
        <v>20000.0390625</v>
      </c>
      <c r="K72" s="65">
        <v>9.3750000087311491E-4</v>
      </c>
    </row>
    <row r="73" spans="1:11" ht="10" customHeight="1" x14ac:dyDescent="0.35">
      <c r="A73" s="2"/>
      <c r="B73" s="2"/>
      <c r="C73" s="2" t="s">
        <v>118</v>
      </c>
      <c r="D73" s="2"/>
      <c r="E73" s="64">
        <v>0</v>
      </c>
      <c r="F73" s="64">
        <v>11666.69</v>
      </c>
      <c r="G73" s="66">
        <v>11666.69</v>
      </c>
      <c r="H73" s="64">
        <v>20000.0390625</v>
      </c>
      <c r="I73" s="64">
        <v>20000.04</v>
      </c>
      <c r="J73" s="64">
        <v>20000.0390625</v>
      </c>
      <c r="K73" s="65">
        <v>9.3750000087311491E-4</v>
      </c>
    </row>
    <row r="74" spans="1:11" ht="10" customHeight="1" x14ac:dyDescent="0.35">
      <c r="A74" s="2"/>
      <c r="B74" s="2"/>
      <c r="C74" s="2" t="s">
        <v>119</v>
      </c>
      <c r="D74" s="2"/>
      <c r="E74" s="64">
        <v>0</v>
      </c>
      <c r="F74" s="64">
        <v>11666.69</v>
      </c>
      <c r="G74" s="66">
        <v>11666.69</v>
      </c>
      <c r="H74" s="64">
        <v>20000.0390625</v>
      </c>
      <c r="I74" s="64">
        <v>20000.04</v>
      </c>
      <c r="J74" s="64">
        <v>20000.0390625</v>
      </c>
      <c r="K74" s="65">
        <v>9.3750000087311491E-4</v>
      </c>
    </row>
    <row r="75" spans="1:11" ht="10" customHeight="1" x14ac:dyDescent="0.35">
      <c r="A75" s="2"/>
      <c r="B75" s="2"/>
      <c r="C75" s="2" t="s">
        <v>120</v>
      </c>
      <c r="D75" s="2"/>
      <c r="E75" s="64">
        <v>671623.88</v>
      </c>
      <c r="F75" s="64">
        <v>643584.06000000006</v>
      </c>
      <c r="G75" s="66">
        <v>-28039.81</v>
      </c>
      <c r="H75" s="64">
        <v>1103287.0049999999</v>
      </c>
      <c r="I75" s="64">
        <v>1103286.96</v>
      </c>
      <c r="J75" s="64">
        <v>431663.12499999988</v>
      </c>
      <c r="K75" s="65">
        <v>-4.4999999925494194E-2</v>
      </c>
    </row>
    <row r="76" spans="1:11" ht="10" customHeight="1" x14ac:dyDescent="0.35">
      <c r="A76" s="2"/>
      <c r="B76" s="2"/>
      <c r="C76" s="2" t="s">
        <v>121</v>
      </c>
      <c r="D76" s="2"/>
      <c r="E76" s="64">
        <v>560143.18000000005</v>
      </c>
      <c r="F76" s="64">
        <v>596755.25</v>
      </c>
      <c r="G76" s="66">
        <v>36612.06</v>
      </c>
      <c r="H76" s="64">
        <v>1023009.0003124999</v>
      </c>
      <c r="I76" s="64">
        <v>1023009</v>
      </c>
      <c r="J76" s="64">
        <v>462865.82031249988</v>
      </c>
      <c r="K76" s="65">
        <v>-3.1249993480741978E-4</v>
      </c>
    </row>
    <row r="77" spans="1:11" ht="10" customHeight="1" x14ac:dyDescent="0.35">
      <c r="A77" s="2"/>
      <c r="B77" s="2"/>
      <c r="C77" s="2" t="s">
        <v>122</v>
      </c>
      <c r="D77" s="2"/>
      <c r="E77" s="64">
        <v>335671.21</v>
      </c>
      <c r="F77" s="64">
        <v>247349.69</v>
      </c>
      <c r="G77" s="66">
        <v>-88321.53</v>
      </c>
      <c r="H77" s="64">
        <v>424028.02640624996</v>
      </c>
      <c r="I77" s="64">
        <v>424028.04</v>
      </c>
      <c r="J77" s="64">
        <v>88356.816406249942</v>
      </c>
      <c r="K77" s="65">
        <v>1.3593750016298145E-2</v>
      </c>
    </row>
    <row r="78" spans="1:11" ht="10" customHeight="1" x14ac:dyDescent="0.35">
      <c r="A78" s="2"/>
      <c r="B78" s="2"/>
      <c r="C78" s="2" t="s">
        <v>123</v>
      </c>
      <c r="D78" s="2"/>
      <c r="E78" s="64">
        <v>33901.040000000001</v>
      </c>
      <c r="F78" s="64">
        <v>65025.31</v>
      </c>
      <c r="G78" s="66">
        <v>31124.27</v>
      </c>
      <c r="H78" s="64">
        <v>111471.96285156251</v>
      </c>
      <c r="I78" s="64">
        <v>111471.96</v>
      </c>
      <c r="J78" s="64">
        <v>77570.9228515625</v>
      </c>
      <c r="K78" s="65">
        <v>-2.8515625017462298E-3</v>
      </c>
    </row>
    <row r="79" spans="1:11" ht="10" customHeight="1" x14ac:dyDescent="0.35">
      <c r="A79" s="2"/>
      <c r="B79" s="2"/>
      <c r="C79" s="2" t="s">
        <v>124</v>
      </c>
      <c r="D79" s="2"/>
      <c r="E79" s="64">
        <v>35485.96</v>
      </c>
      <c r="F79" s="64">
        <v>64508.5</v>
      </c>
      <c r="G79" s="66">
        <v>29022.54</v>
      </c>
      <c r="H79" s="64">
        <v>110585.99906250001</v>
      </c>
      <c r="I79" s="64">
        <v>110586</v>
      </c>
      <c r="J79" s="64">
        <v>75100.0390625</v>
      </c>
      <c r="K79" s="65">
        <v>9.374999935971573E-4</v>
      </c>
    </row>
    <row r="80" spans="1:11" ht="10" customHeight="1" x14ac:dyDescent="0.35">
      <c r="A80" s="2"/>
      <c r="B80" s="2"/>
      <c r="C80" s="2" t="s">
        <v>125</v>
      </c>
      <c r="D80" s="2"/>
      <c r="E80" s="64">
        <v>0</v>
      </c>
      <c r="F80" s="64">
        <v>21884.31</v>
      </c>
      <c r="G80" s="66">
        <v>21884.31</v>
      </c>
      <c r="H80" s="64">
        <v>37515.9619140625</v>
      </c>
      <c r="I80" s="64">
        <v>37515.96</v>
      </c>
      <c r="J80" s="64">
        <v>37515.9619140625</v>
      </c>
      <c r="K80" s="65">
        <v>-1.9140625008731149E-3</v>
      </c>
    </row>
    <row r="81" spans="1:11" ht="10" customHeight="1" x14ac:dyDescent="0.35">
      <c r="A81" s="2"/>
      <c r="B81" s="2"/>
      <c r="C81" s="2" t="s">
        <v>126</v>
      </c>
      <c r="D81" s="2"/>
      <c r="E81" s="64">
        <v>0</v>
      </c>
      <c r="F81" s="64">
        <v>21884.31</v>
      </c>
      <c r="G81" s="66">
        <v>21884.31</v>
      </c>
      <c r="H81" s="64">
        <v>37515.9619140625</v>
      </c>
      <c r="I81" s="64">
        <v>37515.96</v>
      </c>
      <c r="J81" s="64">
        <v>37515.9619140625</v>
      </c>
      <c r="K81" s="65">
        <v>-1.9140625008731149E-3</v>
      </c>
    </row>
    <row r="82" spans="1:11" ht="10" customHeight="1" x14ac:dyDescent="0.35">
      <c r="A82" s="2"/>
      <c r="B82" s="2"/>
      <c r="C82" s="2" t="s">
        <v>127</v>
      </c>
      <c r="D82" s="2"/>
      <c r="E82" s="64">
        <v>87056.02</v>
      </c>
      <c r="F82" s="64">
        <v>55737.5</v>
      </c>
      <c r="G82" s="66">
        <v>-31318.52</v>
      </c>
      <c r="H82" s="64">
        <v>95549.996440429692</v>
      </c>
      <c r="I82" s="64">
        <v>95550</v>
      </c>
      <c r="J82" s="64">
        <v>8493.9764404296875</v>
      </c>
      <c r="K82" s="65">
        <v>3.5595703084254637E-3</v>
      </c>
    </row>
    <row r="83" spans="1:11" ht="10" customHeight="1" x14ac:dyDescent="0.35">
      <c r="A83" s="2"/>
      <c r="B83" s="2"/>
      <c r="C83" s="2" t="s">
        <v>128</v>
      </c>
      <c r="D83" s="2"/>
      <c r="E83" s="64">
        <v>32724.06</v>
      </c>
      <c r="F83" s="64">
        <v>31929.31</v>
      </c>
      <c r="G83" s="66">
        <v>-794.75</v>
      </c>
      <c r="H83" s="64">
        <v>54735.959414062505</v>
      </c>
      <c r="I83" s="64">
        <v>54735.96</v>
      </c>
      <c r="J83" s="64">
        <v>22011.899414062504</v>
      </c>
      <c r="K83" s="65">
        <v>5.8593749417923391E-4</v>
      </c>
    </row>
    <row r="84" spans="1:11" ht="10" customHeight="1" x14ac:dyDescent="0.35">
      <c r="A84" s="2"/>
      <c r="B84" s="2"/>
      <c r="C84" s="2" t="s">
        <v>129</v>
      </c>
      <c r="D84" s="2"/>
      <c r="E84" s="64">
        <v>67301.94</v>
      </c>
      <c r="F84" s="64">
        <v>33679.31</v>
      </c>
      <c r="G84" s="66">
        <v>-33622.629999999997</v>
      </c>
      <c r="H84" s="64">
        <v>57735.963437500002</v>
      </c>
      <c r="I84" s="64">
        <v>57735.96</v>
      </c>
      <c r="J84" s="64">
        <v>-9565.9765625</v>
      </c>
      <c r="K84" s="65">
        <v>-3.4375000032014214E-3</v>
      </c>
    </row>
    <row r="85" spans="1:11" ht="10" customHeight="1" x14ac:dyDescent="0.35">
      <c r="A85" s="2"/>
      <c r="B85" s="2"/>
      <c r="C85" s="2" t="s">
        <v>130</v>
      </c>
      <c r="D85" s="2"/>
      <c r="E85" s="64">
        <v>0</v>
      </c>
      <c r="F85" s="64">
        <v>33156.69</v>
      </c>
      <c r="G85" s="66">
        <v>33156.69</v>
      </c>
      <c r="H85" s="64">
        <v>56840.0390625</v>
      </c>
      <c r="I85" s="64">
        <v>56840.04</v>
      </c>
      <c r="J85" s="64">
        <v>56840.0390625</v>
      </c>
      <c r="K85" s="65">
        <v>9.3750000087311491E-4</v>
      </c>
    </row>
    <row r="86" spans="1:11" ht="10" customHeight="1" x14ac:dyDescent="0.35">
      <c r="A86" s="2"/>
      <c r="B86" s="2"/>
      <c r="C86" s="2" t="s">
        <v>131</v>
      </c>
      <c r="D86" s="2"/>
      <c r="E86" s="64">
        <v>0</v>
      </c>
      <c r="F86" s="64">
        <v>55475</v>
      </c>
      <c r="G86" s="66">
        <v>55475</v>
      </c>
      <c r="H86" s="64">
        <v>95100</v>
      </c>
      <c r="I86" s="64">
        <v>95100</v>
      </c>
      <c r="J86" s="64">
        <v>95100</v>
      </c>
      <c r="K86" s="65">
        <v>0</v>
      </c>
    </row>
    <row r="87" spans="1:11" ht="10" customHeight="1" x14ac:dyDescent="0.35">
      <c r="A87" s="2"/>
      <c r="B87" s="2"/>
      <c r="C87" s="2" t="s">
        <v>132</v>
      </c>
      <c r="D87" s="2"/>
      <c r="E87" s="64">
        <v>47722.22</v>
      </c>
      <c r="F87" s="64">
        <v>47716.69</v>
      </c>
      <c r="G87" s="66">
        <v>-5.5273440000000003</v>
      </c>
      <c r="H87" s="64">
        <v>81800.039824218751</v>
      </c>
      <c r="I87" s="64">
        <v>81800.039999999994</v>
      </c>
      <c r="J87" s="64">
        <v>34077.81982421875</v>
      </c>
      <c r="K87" s="65">
        <v>1.7578124243300408E-4</v>
      </c>
    </row>
    <row r="88" spans="1:11" ht="10" customHeight="1" x14ac:dyDescent="0.35">
      <c r="A88" s="2"/>
      <c r="B88" s="2"/>
      <c r="C88" s="2" t="s">
        <v>133</v>
      </c>
      <c r="D88" s="2"/>
      <c r="E88" s="64">
        <v>46098.73</v>
      </c>
      <c r="F88" s="64">
        <v>48883.31</v>
      </c>
      <c r="G88" s="66">
        <v>2784.578</v>
      </c>
      <c r="H88" s="64">
        <v>83799.960468749996</v>
      </c>
      <c r="I88" s="64">
        <v>83799.960000000006</v>
      </c>
      <c r="J88" s="64">
        <v>37701.230468749993</v>
      </c>
      <c r="K88" s="65">
        <v>-4.6874998952262104E-4</v>
      </c>
    </row>
    <row r="89" spans="1:11" ht="10" customHeight="1" x14ac:dyDescent="0.35">
      <c r="A89" s="2"/>
      <c r="B89" s="2"/>
      <c r="C89" s="2" t="s">
        <v>134</v>
      </c>
      <c r="D89" s="2"/>
      <c r="E89" s="64">
        <v>26342.54</v>
      </c>
      <c r="F89" s="64">
        <v>47133.31</v>
      </c>
      <c r="G89" s="66">
        <v>20790.77</v>
      </c>
      <c r="H89" s="64">
        <v>80799.961875000008</v>
      </c>
      <c r="I89" s="64">
        <v>80799.960000000006</v>
      </c>
      <c r="J89" s="64">
        <v>54457.421875000007</v>
      </c>
      <c r="K89" s="65">
        <v>-1.8750000017462298E-3</v>
      </c>
    </row>
    <row r="90" spans="1:11" ht="10" customHeight="1" x14ac:dyDescent="0.35">
      <c r="A90" s="2"/>
      <c r="B90" s="2"/>
      <c r="C90" s="2" t="s">
        <v>135</v>
      </c>
      <c r="D90" s="2"/>
      <c r="E90" s="64">
        <v>50916.84</v>
      </c>
      <c r="F90" s="64">
        <v>0</v>
      </c>
      <c r="G90" s="66">
        <v>-50916.84</v>
      </c>
      <c r="H90" s="64">
        <v>50916.84</v>
      </c>
      <c r="I90" s="64">
        <v>0</v>
      </c>
      <c r="J90" s="64">
        <v>0</v>
      </c>
      <c r="K90" s="65">
        <v>-50916.84</v>
      </c>
    </row>
    <row r="91" spans="1:11" ht="10" customHeight="1" x14ac:dyDescent="0.35">
      <c r="A91" s="2"/>
      <c r="B91" s="2"/>
      <c r="C91" s="2" t="s">
        <v>136</v>
      </c>
      <c r="D91" s="2"/>
      <c r="E91" s="64">
        <v>31449.919999999998</v>
      </c>
      <c r="F91" s="64">
        <v>22108.31</v>
      </c>
      <c r="G91" s="66">
        <v>-9341.6090000000004</v>
      </c>
      <c r="H91" s="64">
        <v>37899.960893554693</v>
      </c>
      <c r="I91" s="64">
        <v>37899.96</v>
      </c>
      <c r="J91" s="64">
        <v>6450.0408935546948</v>
      </c>
      <c r="K91" s="65">
        <v>-8.935546939028427E-4</v>
      </c>
    </row>
    <row r="92" spans="1:11" ht="10" customHeight="1" x14ac:dyDescent="0.35">
      <c r="A92" s="2"/>
      <c r="B92" s="2"/>
      <c r="C92" s="2" t="s">
        <v>137</v>
      </c>
      <c r="D92" s="2"/>
      <c r="E92" s="64">
        <v>49154</v>
      </c>
      <c r="F92" s="64">
        <v>22225</v>
      </c>
      <c r="G92" s="66">
        <v>-26929</v>
      </c>
      <c r="H92" s="64">
        <v>38099.999755859375</v>
      </c>
      <c r="I92" s="64">
        <v>38100</v>
      </c>
      <c r="J92" s="64">
        <v>-11054.000244140625</v>
      </c>
      <c r="K92" s="65">
        <v>2.44140625E-4</v>
      </c>
    </row>
    <row r="93" spans="1:11" ht="10" customHeight="1" x14ac:dyDescent="0.35">
      <c r="A93" s="2"/>
      <c r="B93" s="2"/>
      <c r="C93" s="2" t="s">
        <v>138</v>
      </c>
      <c r="D93" s="2"/>
      <c r="E93" s="64">
        <v>47249.02</v>
      </c>
      <c r="F93" s="64">
        <v>47133.31</v>
      </c>
      <c r="G93" s="66">
        <v>-115.7109</v>
      </c>
      <c r="H93" s="64">
        <v>80799.96238281249</v>
      </c>
      <c r="I93" s="64">
        <v>80799.960000000006</v>
      </c>
      <c r="J93" s="64">
        <v>33550.942382812493</v>
      </c>
      <c r="K93" s="65">
        <v>-2.3828124831197783E-3</v>
      </c>
    </row>
    <row r="94" spans="1:11" ht="10" customHeight="1" x14ac:dyDescent="0.35">
      <c r="A94" s="2"/>
      <c r="B94" s="2"/>
      <c r="C94" s="2" t="s">
        <v>139</v>
      </c>
      <c r="D94" s="2"/>
      <c r="E94" s="64">
        <v>22074.59</v>
      </c>
      <c r="F94" s="64">
        <v>22575</v>
      </c>
      <c r="G94" s="66">
        <v>500.41019999999997</v>
      </c>
      <c r="H94" s="64">
        <v>38700.000156249997</v>
      </c>
      <c r="I94" s="64">
        <v>38700</v>
      </c>
      <c r="J94" s="64">
        <v>16625.410156249996</v>
      </c>
      <c r="K94" s="65">
        <v>-1.5624999650754035E-4</v>
      </c>
    </row>
    <row r="95" spans="1:11" ht="10" customHeight="1" x14ac:dyDescent="0.35">
      <c r="A95" s="2"/>
      <c r="B95" s="2"/>
      <c r="C95" s="2" t="s">
        <v>140</v>
      </c>
      <c r="D95" s="2"/>
      <c r="E95" s="64">
        <v>43882.59</v>
      </c>
      <c r="F95" s="64">
        <v>60302.06</v>
      </c>
      <c r="G95" s="66">
        <v>16419.47</v>
      </c>
      <c r="H95" s="64">
        <v>103374.963046875</v>
      </c>
      <c r="I95" s="64">
        <v>103374.96</v>
      </c>
      <c r="J95" s="64">
        <v>59492.373046875</v>
      </c>
      <c r="K95" s="65">
        <v>-3.0468749901046976E-3</v>
      </c>
    </row>
    <row r="96" spans="1:11" ht="10" customHeight="1" x14ac:dyDescent="0.35">
      <c r="A96" s="2"/>
      <c r="B96" s="2"/>
      <c r="C96" s="2" t="s">
        <v>141</v>
      </c>
      <c r="D96" s="2"/>
      <c r="E96" s="64">
        <v>23197.86</v>
      </c>
      <c r="F96" s="64">
        <v>51260.44</v>
      </c>
      <c r="G96" s="66">
        <v>28062.58</v>
      </c>
      <c r="H96" s="64">
        <v>87875.037734375001</v>
      </c>
      <c r="I96" s="64">
        <v>87875.04</v>
      </c>
      <c r="J96" s="64">
        <v>64677.177734375</v>
      </c>
      <c r="K96" s="65">
        <v>2.2656249930150807E-3</v>
      </c>
    </row>
    <row r="97" spans="1:11" ht="10" customHeight="1" x14ac:dyDescent="0.35">
      <c r="A97" s="2"/>
      <c r="B97" s="2"/>
      <c r="C97" s="2" t="s">
        <v>142</v>
      </c>
      <c r="D97" s="2"/>
      <c r="E97" s="64">
        <v>32057.45</v>
      </c>
      <c r="F97" s="64">
        <v>40716.69</v>
      </c>
      <c r="G97" s="66">
        <v>8659.2420000000002</v>
      </c>
      <c r="H97" s="64">
        <v>69800.040332031247</v>
      </c>
      <c r="I97" s="64">
        <v>69800.039999999994</v>
      </c>
      <c r="J97" s="64">
        <v>37742.59033203125</v>
      </c>
      <c r="K97" s="65">
        <v>-3.3203125349245965E-4</v>
      </c>
    </row>
    <row r="98" spans="1:11" ht="10" customHeight="1" x14ac:dyDescent="0.35">
      <c r="A98" s="2"/>
      <c r="B98" s="2"/>
      <c r="C98" s="2" t="s">
        <v>143</v>
      </c>
      <c r="D98" s="2"/>
      <c r="E98" s="64">
        <v>0</v>
      </c>
      <c r="F98" s="64">
        <v>14000</v>
      </c>
      <c r="G98" s="66">
        <v>14000</v>
      </c>
      <c r="H98" s="64">
        <v>24000</v>
      </c>
      <c r="I98" s="64">
        <v>24000</v>
      </c>
      <c r="J98" s="64">
        <v>24000</v>
      </c>
      <c r="K98" s="65">
        <v>0</v>
      </c>
    </row>
    <row r="99" spans="1:11" ht="10" customHeight="1" x14ac:dyDescent="0.35">
      <c r="A99" s="2"/>
      <c r="B99" s="2"/>
      <c r="C99" s="2" t="s">
        <v>144</v>
      </c>
      <c r="D99" s="2"/>
      <c r="E99" s="64">
        <v>0</v>
      </c>
      <c r="F99" s="64">
        <v>14000</v>
      </c>
      <c r="G99" s="66">
        <v>14000</v>
      </c>
      <c r="H99" s="64">
        <v>24000</v>
      </c>
      <c r="I99" s="64">
        <v>24000</v>
      </c>
      <c r="J99" s="64">
        <v>24000</v>
      </c>
      <c r="K99" s="65">
        <v>0</v>
      </c>
    </row>
    <row r="100" spans="1:11" ht="10" customHeight="1" x14ac:dyDescent="0.35">
      <c r="A100" s="2"/>
      <c r="B100" s="2"/>
      <c r="C100" s="2" t="s">
        <v>145</v>
      </c>
      <c r="D100" s="2"/>
      <c r="E100" s="64">
        <v>0</v>
      </c>
      <c r="F100" s="64">
        <v>12833.31</v>
      </c>
      <c r="G100" s="66">
        <v>12833.31</v>
      </c>
      <c r="H100" s="64">
        <v>21999.9609375</v>
      </c>
      <c r="I100" s="64">
        <v>21999.96</v>
      </c>
      <c r="J100" s="64">
        <v>21999.9609375</v>
      </c>
      <c r="K100" s="65">
        <v>-9.3750000087311491E-4</v>
      </c>
    </row>
    <row r="101" spans="1:11" ht="10" customHeight="1" x14ac:dyDescent="0.35">
      <c r="A101" s="2"/>
      <c r="B101" s="2"/>
      <c r="C101" s="2" t="s">
        <v>146</v>
      </c>
      <c r="D101" s="2"/>
      <c r="E101" s="64">
        <v>0</v>
      </c>
      <c r="F101" s="64">
        <v>1166.69</v>
      </c>
      <c r="G101" s="66">
        <v>1166.69</v>
      </c>
      <c r="H101" s="64">
        <v>2000.0399780273438</v>
      </c>
      <c r="I101" s="64">
        <v>2000.04</v>
      </c>
      <c r="J101" s="64">
        <v>2000.0399780273438</v>
      </c>
      <c r="K101" s="65">
        <v>2.1972656213620212E-5</v>
      </c>
    </row>
    <row r="102" spans="1:11" ht="10" customHeight="1" x14ac:dyDescent="0.35">
      <c r="A102" s="2"/>
      <c r="B102" s="2"/>
      <c r="C102" s="2" t="s">
        <v>147</v>
      </c>
      <c r="D102" s="2"/>
      <c r="E102" s="64">
        <v>0</v>
      </c>
      <c r="F102" s="64">
        <v>1166.69</v>
      </c>
      <c r="G102" s="66">
        <v>1166.69</v>
      </c>
      <c r="H102" s="64">
        <v>2000.0399780273438</v>
      </c>
      <c r="I102" s="64">
        <v>2000.04</v>
      </c>
      <c r="J102" s="64">
        <v>2000.0399780273438</v>
      </c>
      <c r="K102" s="65">
        <v>2.1972656213620212E-5</v>
      </c>
    </row>
    <row r="103" spans="1:11" ht="10" customHeight="1" x14ac:dyDescent="0.35">
      <c r="A103" s="2"/>
      <c r="B103" s="2"/>
      <c r="C103" s="2" t="s">
        <v>148</v>
      </c>
      <c r="D103" s="2"/>
      <c r="E103" s="64">
        <v>0</v>
      </c>
      <c r="F103" s="64">
        <v>1166.69</v>
      </c>
      <c r="G103" s="66">
        <v>1166.69</v>
      </c>
      <c r="H103" s="64">
        <v>2000.0399780273438</v>
      </c>
      <c r="I103" s="64">
        <v>2000.04</v>
      </c>
      <c r="J103" s="64">
        <v>2000.0399780273438</v>
      </c>
      <c r="K103" s="65">
        <v>2.1972656213620212E-5</v>
      </c>
    </row>
    <row r="104" spans="1:11" ht="10" customHeight="1" x14ac:dyDescent="0.35">
      <c r="A104" s="2"/>
      <c r="B104" s="2"/>
      <c r="C104" s="2" t="s">
        <v>149</v>
      </c>
      <c r="D104" s="2"/>
      <c r="E104" s="64">
        <v>0</v>
      </c>
      <c r="F104" s="64">
        <v>1166.69</v>
      </c>
      <c r="G104" s="66">
        <v>1166.69</v>
      </c>
      <c r="H104" s="64">
        <v>2000.0399780273438</v>
      </c>
      <c r="I104" s="64">
        <v>2000.04</v>
      </c>
      <c r="J104" s="64">
        <v>2000.0399780273438</v>
      </c>
      <c r="K104" s="65">
        <v>2.1972656213620212E-5</v>
      </c>
    </row>
    <row r="105" spans="1:11" ht="10" customHeight="1" x14ac:dyDescent="0.35">
      <c r="A105" s="2"/>
      <c r="B105" s="2"/>
      <c r="C105" s="2" t="s">
        <v>150</v>
      </c>
      <c r="D105" s="2"/>
      <c r="E105" s="64">
        <v>0</v>
      </c>
      <c r="F105" s="64">
        <v>1166.69</v>
      </c>
      <c r="G105" s="66">
        <v>1166.69</v>
      </c>
      <c r="H105" s="64">
        <v>2000.0399780273438</v>
      </c>
      <c r="I105" s="64">
        <v>2000.04</v>
      </c>
      <c r="J105" s="64">
        <v>2000.0399780273438</v>
      </c>
      <c r="K105" s="65">
        <v>2.1972656213620212E-5</v>
      </c>
    </row>
    <row r="106" spans="1:11" ht="10" customHeight="1" x14ac:dyDescent="0.35">
      <c r="A106" s="2"/>
      <c r="B106" s="2"/>
      <c r="C106" s="2" t="s">
        <v>151</v>
      </c>
      <c r="D106" s="2"/>
      <c r="E106" s="64">
        <v>0</v>
      </c>
      <c r="F106" s="64">
        <v>1166.69</v>
      </c>
      <c r="G106" s="66">
        <v>1166.69</v>
      </c>
      <c r="H106" s="64">
        <v>2000.0399780273438</v>
      </c>
      <c r="I106" s="64">
        <v>2000.04</v>
      </c>
      <c r="J106" s="64">
        <v>2000.0399780273438</v>
      </c>
      <c r="K106" s="65">
        <v>2.1972656213620212E-5</v>
      </c>
    </row>
    <row r="107" spans="1:11" ht="10" customHeight="1" x14ac:dyDescent="0.35">
      <c r="A107" s="2"/>
      <c r="B107" s="2"/>
      <c r="C107" s="2" t="s">
        <v>152</v>
      </c>
      <c r="D107" s="2"/>
      <c r="E107" s="64">
        <v>0</v>
      </c>
      <c r="F107" s="64">
        <v>9333.31</v>
      </c>
      <c r="G107" s="66">
        <v>9333.31</v>
      </c>
      <c r="H107" s="64">
        <v>15999.959716796875</v>
      </c>
      <c r="I107" s="64">
        <v>15999.96</v>
      </c>
      <c r="J107" s="64">
        <v>15999.959716796875</v>
      </c>
      <c r="K107" s="65">
        <v>2.8320312412688509E-4</v>
      </c>
    </row>
    <row r="108" spans="1:11" ht="10" customHeight="1" x14ac:dyDescent="0.35">
      <c r="A108" s="2"/>
      <c r="B108" s="2"/>
      <c r="C108" s="2" t="s">
        <v>153</v>
      </c>
      <c r="D108" s="2"/>
      <c r="E108" s="64">
        <v>0</v>
      </c>
      <c r="F108" s="64">
        <v>9333.31</v>
      </c>
      <c r="G108" s="66">
        <v>9333.31</v>
      </c>
      <c r="H108" s="64">
        <v>15999.959716796875</v>
      </c>
      <c r="I108" s="64">
        <v>15999.96</v>
      </c>
      <c r="J108" s="64">
        <v>15999.959716796875</v>
      </c>
      <c r="K108" s="65">
        <v>2.8320312412688509E-4</v>
      </c>
    </row>
    <row r="109" spans="1:11" ht="10" customHeight="1" x14ac:dyDescent="0.35">
      <c r="A109" s="2"/>
      <c r="B109" s="2"/>
      <c r="C109" s="2" t="s">
        <v>154</v>
      </c>
      <c r="D109" s="2"/>
      <c r="E109" s="64">
        <v>0</v>
      </c>
      <c r="F109" s="64">
        <v>9333.31</v>
      </c>
      <c r="G109" s="66">
        <v>9333.31</v>
      </c>
      <c r="H109" s="64">
        <v>15999.959716796875</v>
      </c>
      <c r="I109" s="64">
        <v>15999.96</v>
      </c>
      <c r="J109" s="64">
        <v>15999.959716796875</v>
      </c>
      <c r="K109" s="65">
        <v>2.8320312412688509E-4</v>
      </c>
    </row>
    <row r="110" spans="1:11" ht="10" customHeight="1" x14ac:dyDescent="0.35">
      <c r="A110" s="2"/>
      <c r="B110" s="2"/>
      <c r="C110" s="2" t="s">
        <v>155</v>
      </c>
      <c r="D110" s="2"/>
      <c r="E110" s="64">
        <v>0</v>
      </c>
      <c r="F110" s="64">
        <v>1166.69</v>
      </c>
      <c r="G110" s="66">
        <v>1166.69</v>
      </c>
      <c r="H110" s="64">
        <v>2000.0399780273438</v>
      </c>
      <c r="I110" s="64">
        <v>2000.04</v>
      </c>
      <c r="J110" s="64">
        <v>2000.0399780273438</v>
      </c>
      <c r="K110" s="65">
        <v>2.1972656213620212E-5</v>
      </c>
    </row>
    <row r="111" spans="1:11" ht="10" customHeight="1" x14ac:dyDescent="0.35">
      <c r="A111" s="2"/>
      <c r="B111" s="2"/>
      <c r="C111" s="2" t="s">
        <v>156</v>
      </c>
      <c r="D111" s="2"/>
      <c r="E111" s="64">
        <v>0</v>
      </c>
      <c r="F111" s="64">
        <v>1166.69</v>
      </c>
      <c r="G111" s="66">
        <v>1166.69</v>
      </c>
      <c r="H111" s="64">
        <v>2000.0399780273438</v>
      </c>
      <c r="I111" s="64">
        <v>2000.04</v>
      </c>
      <c r="J111" s="64">
        <v>2000.0399780273438</v>
      </c>
      <c r="K111" s="65">
        <v>2.1972656213620212E-5</v>
      </c>
    </row>
    <row r="112" spans="1:11" ht="10" customHeight="1" x14ac:dyDescent="0.35">
      <c r="A112" s="2"/>
      <c r="B112" s="2"/>
      <c r="C112" s="2" t="s">
        <v>157</v>
      </c>
      <c r="D112" s="2"/>
      <c r="E112" s="64">
        <v>0</v>
      </c>
      <c r="F112" s="64">
        <v>1166.69</v>
      </c>
      <c r="G112" s="66">
        <v>1166.69</v>
      </c>
      <c r="H112" s="64">
        <v>2000.0399780273438</v>
      </c>
      <c r="I112" s="64">
        <v>2000.04</v>
      </c>
      <c r="J112" s="64">
        <v>2000.0399780273438</v>
      </c>
      <c r="K112" s="65">
        <v>2.1972656213620212E-5</v>
      </c>
    </row>
    <row r="113" spans="1:11" ht="10" customHeight="1" x14ac:dyDescent="0.35">
      <c r="A113" s="2"/>
      <c r="B113" s="2"/>
      <c r="C113" s="42" t="s">
        <v>158</v>
      </c>
      <c r="D113" s="42"/>
      <c r="E113" s="67">
        <f>SUM(E55:E112)</f>
        <v>2924877</v>
      </c>
      <c r="F113" s="67">
        <f t="shared" ref="F113:J113" si="3">SUM(F55:F112)</f>
        <v>3252015.76</v>
      </c>
      <c r="G113" s="67">
        <f t="shared" si="3"/>
        <v>327138.75910600013</v>
      </c>
      <c r="H113" s="67">
        <f t="shared" si="3"/>
        <v>5625801.0092086783</v>
      </c>
      <c r="I113" s="67">
        <f t="shared" si="3"/>
        <v>5574884.1600000001</v>
      </c>
      <c r="J113" s="67">
        <f t="shared" si="3"/>
        <v>2700924.0092086792</v>
      </c>
      <c r="K113" s="68">
        <f>SUM(K55:K111)</f>
        <v>-50916.849230651715</v>
      </c>
    </row>
    <row r="114" spans="1:11" ht="10" customHeight="1" x14ac:dyDescent="0.35">
      <c r="A114" s="2"/>
      <c r="B114" s="2" t="s">
        <v>31</v>
      </c>
      <c r="C114" s="2"/>
      <c r="D114" s="2"/>
      <c r="E114" s="64"/>
      <c r="F114" s="64"/>
      <c r="G114" s="66"/>
      <c r="H114" s="64"/>
      <c r="I114" s="64"/>
      <c r="J114" s="64"/>
      <c r="K114" s="65"/>
    </row>
    <row r="115" spans="1:11" ht="10" customHeight="1" x14ac:dyDescent="0.35">
      <c r="A115" s="2"/>
      <c r="B115" s="2"/>
      <c r="C115" s="2" t="s">
        <v>159</v>
      </c>
      <c r="D115" s="2"/>
      <c r="E115" s="64">
        <v>128540.39</v>
      </c>
      <c r="F115" s="64">
        <v>0</v>
      </c>
      <c r="G115" s="66">
        <v>-128540.4</v>
      </c>
      <c r="H115" s="64">
        <v>-6.2500000058207661E-4</v>
      </c>
      <c r="I115" s="64">
        <v>0</v>
      </c>
      <c r="J115" s="64">
        <v>-128540.390625</v>
      </c>
      <c r="K115" s="65">
        <v>6.2500000058207661E-4</v>
      </c>
    </row>
    <row r="116" spans="1:11" ht="10" customHeight="1" x14ac:dyDescent="0.35">
      <c r="A116" s="2"/>
      <c r="B116" s="2"/>
      <c r="C116" s="2" t="s">
        <v>160</v>
      </c>
      <c r="D116" s="2"/>
      <c r="E116" s="64">
        <v>129292.21</v>
      </c>
      <c r="F116" s="64">
        <v>0</v>
      </c>
      <c r="G116" s="66">
        <v>-129292.2</v>
      </c>
      <c r="H116" s="64">
        <v>2.9687499918509275E-3</v>
      </c>
      <c r="I116" s="64">
        <v>0</v>
      </c>
      <c r="J116" s="64">
        <v>-129292.20703125001</v>
      </c>
      <c r="K116" s="65">
        <v>-2.9687499918509275E-3</v>
      </c>
    </row>
    <row r="117" spans="1:11" ht="10" customHeight="1" x14ac:dyDescent="0.35">
      <c r="A117" s="2"/>
      <c r="B117" s="2"/>
      <c r="C117" s="2" t="s">
        <v>161</v>
      </c>
      <c r="D117" s="2"/>
      <c r="E117" s="64">
        <v>51588.480000000003</v>
      </c>
      <c r="F117" s="64">
        <v>0</v>
      </c>
      <c r="G117" s="66">
        <v>-51588.480000000003</v>
      </c>
      <c r="H117" s="64">
        <v>-1.4453125040745363E-3</v>
      </c>
      <c r="I117" s="64">
        <v>0</v>
      </c>
      <c r="J117" s="64">
        <v>-51588.481445312507</v>
      </c>
      <c r="K117" s="65">
        <v>1.4453125040745363E-3</v>
      </c>
    </row>
    <row r="118" spans="1:11" ht="10" customHeight="1" x14ac:dyDescent="0.35">
      <c r="A118" s="2"/>
      <c r="B118" s="2"/>
      <c r="C118" s="2" t="s">
        <v>162</v>
      </c>
      <c r="D118" s="2"/>
      <c r="E118" s="64">
        <v>752.8</v>
      </c>
      <c r="F118" s="64">
        <v>101673.18</v>
      </c>
      <c r="G118" s="66">
        <v>100920.4</v>
      </c>
      <c r="H118" s="64">
        <v>174296.88203124999</v>
      </c>
      <c r="I118" s="64">
        <v>174296.88</v>
      </c>
      <c r="J118" s="64">
        <v>173544.08203125</v>
      </c>
      <c r="K118" s="65">
        <v>-2.0312499837018549E-3</v>
      </c>
    </row>
    <row r="119" spans="1:11" ht="10" customHeight="1" x14ac:dyDescent="0.35">
      <c r="A119" s="2"/>
      <c r="B119" s="2"/>
      <c r="C119" s="2" t="s">
        <v>163</v>
      </c>
      <c r="D119" s="2"/>
      <c r="E119" s="64">
        <v>0</v>
      </c>
      <c r="F119" s="64">
        <v>129316.32</v>
      </c>
      <c r="G119" s="66">
        <v>129316.3</v>
      </c>
      <c r="H119" s="64">
        <v>221685.1171875</v>
      </c>
      <c r="I119" s="64">
        <v>221685.12</v>
      </c>
      <c r="J119" s="64">
        <v>221685.1171875</v>
      </c>
      <c r="K119" s="65">
        <v>2.8124999953433871E-3</v>
      </c>
    </row>
    <row r="120" spans="1:11" ht="10" customHeight="1" x14ac:dyDescent="0.35">
      <c r="A120" s="2"/>
      <c r="B120" s="2"/>
      <c r="C120" s="2" t="s">
        <v>164</v>
      </c>
      <c r="D120" s="2"/>
      <c r="E120" s="64">
        <v>0</v>
      </c>
      <c r="F120" s="64">
        <v>77674.66</v>
      </c>
      <c r="G120" s="66">
        <v>77674.66</v>
      </c>
      <c r="H120" s="64">
        <v>133156.5625</v>
      </c>
      <c r="I120" s="64">
        <v>133156.56</v>
      </c>
      <c r="J120" s="64">
        <v>133156.5625</v>
      </c>
      <c r="K120" s="65">
        <v>-2.5000000023283064E-3</v>
      </c>
    </row>
    <row r="121" spans="1:11" ht="10" customHeight="1" x14ac:dyDescent="0.35">
      <c r="A121" s="2"/>
      <c r="B121" s="2"/>
      <c r="C121" s="2" t="s">
        <v>165</v>
      </c>
      <c r="D121" s="2"/>
      <c r="E121" s="64">
        <v>82802.95</v>
      </c>
      <c r="F121" s="64">
        <v>81859.33</v>
      </c>
      <c r="G121" s="66">
        <v>-943.625</v>
      </c>
      <c r="H121" s="64">
        <v>140330.27910156251</v>
      </c>
      <c r="I121" s="64">
        <v>140330.28</v>
      </c>
      <c r="J121" s="64">
        <v>57527.329101562515</v>
      </c>
      <c r="K121" s="65">
        <v>8.984374871943146E-4</v>
      </c>
    </row>
    <row r="122" spans="1:11" ht="10" customHeight="1" x14ac:dyDescent="0.35">
      <c r="A122" s="2"/>
      <c r="B122" s="2"/>
      <c r="C122" s="2" t="s">
        <v>166</v>
      </c>
      <c r="D122" s="2"/>
      <c r="E122" s="64">
        <v>57000.58</v>
      </c>
      <c r="F122" s="64">
        <v>78800.75</v>
      </c>
      <c r="G122" s="66">
        <v>21800.17</v>
      </c>
      <c r="H122" s="64">
        <v>135087.00089843749</v>
      </c>
      <c r="I122" s="64">
        <v>135087</v>
      </c>
      <c r="J122" s="64">
        <v>78086.420898437485</v>
      </c>
      <c r="K122" s="65">
        <v>-8.984374871943146E-4</v>
      </c>
    </row>
    <row r="123" spans="1:11" ht="10" customHeight="1" x14ac:dyDescent="0.35">
      <c r="A123" s="2"/>
      <c r="B123" s="2"/>
      <c r="C123" s="2" t="s">
        <v>167</v>
      </c>
      <c r="D123" s="2"/>
      <c r="E123" s="64">
        <v>24981.07</v>
      </c>
      <c r="F123" s="64">
        <v>40964.910000000003</v>
      </c>
      <c r="G123" s="66">
        <v>15983.84</v>
      </c>
      <c r="H123" s="64">
        <v>70225.562187500007</v>
      </c>
      <c r="I123" s="64">
        <v>70225.56</v>
      </c>
      <c r="J123" s="64">
        <v>45244.492187500007</v>
      </c>
      <c r="K123" s="65">
        <v>-2.1875000093132257E-3</v>
      </c>
    </row>
    <row r="124" spans="1:11" ht="10" customHeight="1" x14ac:dyDescent="0.35">
      <c r="A124" s="2"/>
      <c r="B124" s="2"/>
      <c r="C124" s="2" t="s">
        <v>168</v>
      </c>
      <c r="D124" s="2"/>
      <c r="E124" s="64">
        <v>19578.7</v>
      </c>
      <c r="F124" s="64">
        <v>19144.509999999998</v>
      </c>
      <c r="G124" s="66">
        <v>-434.18950000000001</v>
      </c>
      <c r="H124" s="64">
        <v>32819.161425781247</v>
      </c>
      <c r="I124" s="64">
        <v>32819.160000000003</v>
      </c>
      <c r="J124" s="64">
        <v>13240.461425781246</v>
      </c>
      <c r="K124" s="65">
        <v>-1.4257812435971573E-3</v>
      </c>
    </row>
    <row r="125" spans="1:11" ht="10" customHeight="1" x14ac:dyDescent="0.35">
      <c r="A125" s="2"/>
      <c r="B125" s="2"/>
      <c r="C125" s="2" t="s">
        <v>169</v>
      </c>
      <c r="D125" s="2"/>
      <c r="E125" s="64">
        <v>13320.47</v>
      </c>
      <c r="F125" s="64">
        <v>18429.18</v>
      </c>
      <c r="G125" s="66">
        <v>5108.71</v>
      </c>
      <c r="H125" s="64">
        <v>31592.879667968748</v>
      </c>
      <c r="I125" s="64">
        <v>31592.880000000001</v>
      </c>
      <c r="J125" s="64">
        <v>18272.40966796875</v>
      </c>
      <c r="K125" s="65">
        <v>3.3203125349245965E-4</v>
      </c>
    </row>
    <row r="126" spans="1:11" ht="10" customHeight="1" x14ac:dyDescent="0.35">
      <c r="A126" s="2"/>
      <c r="B126" s="2"/>
      <c r="C126" s="2" t="s">
        <v>170</v>
      </c>
      <c r="D126" s="2"/>
      <c r="E126" s="64">
        <v>7507.99</v>
      </c>
      <c r="F126" s="64">
        <v>9580.48</v>
      </c>
      <c r="G126" s="66">
        <v>2072.4899999999998</v>
      </c>
      <c r="H126" s="64">
        <v>16423.679697265627</v>
      </c>
      <c r="I126" s="64">
        <v>16423.68</v>
      </c>
      <c r="J126" s="64">
        <v>8915.6896972656268</v>
      </c>
      <c r="K126" s="65">
        <v>3.0273437369032763E-4</v>
      </c>
    </row>
    <row r="127" spans="1:11" ht="10" customHeight="1" x14ac:dyDescent="0.35">
      <c r="A127" s="2"/>
      <c r="B127" s="2"/>
      <c r="C127" s="2" t="s">
        <v>171</v>
      </c>
      <c r="D127" s="2"/>
      <c r="E127" s="64">
        <v>16986.080000000002</v>
      </c>
      <c r="F127" s="64">
        <v>26406.240000000002</v>
      </c>
      <c r="G127" s="66">
        <v>9420.16</v>
      </c>
      <c r="H127" s="64">
        <v>45267.840253906252</v>
      </c>
      <c r="I127" s="64">
        <v>45267.839999999997</v>
      </c>
      <c r="J127" s="64">
        <v>28281.76025390625</v>
      </c>
      <c r="K127" s="65">
        <v>-2.5390625523868948E-4</v>
      </c>
    </row>
    <row r="128" spans="1:11" ht="10" customHeight="1" x14ac:dyDescent="0.35">
      <c r="A128" s="2"/>
      <c r="B128" s="2"/>
      <c r="C128" s="2" t="s">
        <v>172</v>
      </c>
      <c r="D128" s="2"/>
      <c r="E128" s="64">
        <v>19588.810000000001</v>
      </c>
      <c r="F128" s="64">
        <v>25419.59</v>
      </c>
      <c r="G128" s="66">
        <v>5830.7790000000005</v>
      </c>
      <c r="H128" s="64">
        <v>43576.441835937498</v>
      </c>
      <c r="I128" s="64">
        <v>43576.44</v>
      </c>
      <c r="J128" s="64">
        <v>23987.631835937496</v>
      </c>
      <c r="K128" s="65">
        <v>-1.8359374953433871E-3</v>
      </c>
    </row>
    <row r="129" spans="1:11" ht="10" customHeight="1" x14ac:dyDescent="0.35">
      <c r="A129" s="2"/>
      <c r="B129" s="2"/>
      <c r="C129" s="2" t="s">
        <v>173</v>
      </c>
      <c r="D129" s="2"/>
      <c r="E129" s="64">
        <v>2372.75</v>
      </c>
      <c r="F129" s="64">
        <v>13214.46</v>
      </c>
      <c r="G129" s="66">
        <v>10841.71</v>
      </c>
      <c r="H129" s="64">
        <v>22653.359130859375</v>
      </c>
      <c r="I129" s="64">
        <v>22653.360000000001</v>
      </c>
      <c r="J129" s="64">
        <v>20280.609130859375</v>
      </c>
      <c r="K129" s="65">
        <v>8.6914062558207661E-4</v>
      </c>
    </row>
    <row r="130" spans="1:11" ht="10" customHeight="1" x14ac:dyDescent="0.35">
      <c r="A130" s="2"/>
      <c r="B130" s="2"/>
      <c r="C130" s="2" t="s">
        <v>174</v>
      </c>
      <c r="D130" s="2"/>
      <c r="E130" s="64">
        <v>3189.22</v>
      </c>
      <c r="F130" s="64">
        <v>13203.12</v>
      </c>
      <c r="G130" s="66">
        <v>10013.9</v>
      </c>
      <c r="H130" s="64">
        <v>22633.919707031251</v>
      </c>
      <c r="I130" s="64">
        <v>22633.919999999998</v>
      </c>
      <c r="J130" s="64">
        <v>19444.69970703125</v>
      </c>
      <c r="K130" s="65">
        <v>2.9296874708961695E-4</v>
      </c>
    </row>
    <row r="131" spans="1:11" ht="10" customHeight="1" x14ac:dyDescent="0.35">
      <c r="A131" s="2"/>
      <c r="B131" s="2"/>
      <c r="C131" s="2" t="s">
        <v>175</v>
      </c>
      <c r="D131" s="2"/>
      <c r="E131" s="64">
        <v>1446.71</v>
      </c>
      <c r="F131" s="64">
        <v>12709.83</v>
      </c>
      <c r="G131" s="66">
        <v>11263.12</v>
      </c>
      <c r="H131" s="64">
        <v>21788.279824218749</v>
      </c>
      <c r="I131" s="64">
        <v>21788.28</v>
      </c>
      <c r="J131" s="64">
        <v>20341.56982421875</v>
      </c>
      <c r="K131" s="65">
        <v>1.757812497089617E-4</v>
      </c>
    </row>
    <row r="132" spans="1:11" ht="10" customHeight="1" x14ac:dyDescent="0.35">
      <c r="A132" s="2"/>
      <c r="B132" s="2"/>
      <c r="C132" s="2" t="s">
        <v>176</v>
      </c>
      <c r="D132" s="2"/>
      <c r="E132" s="64">
        <v>1476.82</v>
      </c>
      <c r="F132" s="64">
        <v>6607.23</v>
      </c>
      <c r="G132" s="66">
        <v>5130.41</v>
      </c>
      <c r="H132" s="64">
        <v>11326.679619140625</v>
      </c>
      <c r="I132" s="64">
        <v>11326.68</v>
      </c>
      <c r="J132" s="64">
        <v>9849.859619140625</v>
      </c>
      <c r="K132" s="65">
        <v>3.8085937558207661E-4</v>
      </c>
    </row>
    <row r="133" spans="1:11" ht="10" customHeight="1" x14ac:dyDescent="0.35">
      <c r="A133" s="2"/>
      <c r="B133" s="2"/>
      <c r="C133" s="2" t="s">
        <v>177</v>
      </c>
      <c r="D133" s="2"/>
      <c r="E133" s="64">
        <v>6990.85</v>
      </c>
      <c r="F133" s="64">
        <v>13203.12</v>
      </c>
      <c r="G133" s="66">
        <v>6212.27</v>
      </c>
      <c r="H133" s="64">
        <v>22633.920068359374</v>
      </c>
      <c r="I133" s="64">
        <v>22633.919999999998</v>
      </c>
      <c r="J133" s="64">
        <v>15643.070068359373</v>
      </c>
      <c r="K133" s="65">
        <v>-6.8359375291038305E-5</v>
      </c>
    </row>
    <row r="134" spans="1:11" ht="10" customHeight="1" x14ac:dyDescent="0.35">
      <c r="A134" s="2"/>
      <c r="B134" s="2"/>
      <c r="C134" s="2" t="s">
        <v>178</v>
      </c>
      <c r="D134" s="2"/>
      <c r="E134" s="64">
        <v>7819.67</v>
      </c>
      <c r="F134" s="64">
        <v>12709.83</v>
      </c>
      <c r="G134" s="66">
        <v>4890.16</v>
      </c>
      <c r="H134" s="64">
        <v>21788.279619140623</v>
      </c>
      <c r="I134" s="64">
        <v>21788.28</v>
      </c>
      <c r="J134" s="64">
        <v>13968.609619140623</v>
      </c>
      <c r="K134" s="65">
        <v>3.8085937558207661E-4</v>
      </c>
    </row>
    <row r="135" spans="1:11" ht="10" customHeight="1" x14ac:dyDescent="0.35">
      <c r="A135" s="2"/>
      <c r="B135" s="2"/>
      <c r="C135" s="2" t="s">
        <v>179</v>
      </c>
      <c r="D135" s="2"/>
      <c r="E135" s="64">
        <v>5070.95</v>
      </c>
      <c r="F135" s="64">
        <v>6607.23</v>
      </c>
      <c r="G135" s="66">
        <v>1536.28</v>
      </c>
      <c r="H135" s="64">
        <v>11326.679370117188</v>
      </c>
      <c r="I135" s="64">
        <v>11326.68</v>
      </c>
      <c r="J135" s="64">
        <v>6255.7293701171884</v>
      </c>
      <c r="K135" s="65">
        <v>6.2988281206344254E-4</v>
      </c>
    </row>
    <row r="136" spans="1:11" ht="10" customHeight="1" x14ac:dyDescent="0.35">
      <c r="A136" s="2"/>
      <c r="B136" s="2"/>
      <c r="C136" s="2" t="s">
        <v>180</v>
      </c>
      <c r="D136" s="2"/>
      <c r="E136" s="64">
        <v>9284.64</v>
      </c>
      <c r="F136" s="64">
        <v>17187.939999999999</v>
      </c>
      <c r="G136" s="66">
        <v>7903.3</v>
      </c>
      <c r="H136" s="64">
        <v>29465.037949218749</v>
      </c>
      <c r="I136" s="64">
        <v>29465.040000000001</v>
      </c>
      <c r="J136" s="64">
        <v>20180.39794921875</v>
      </c>
      <c r="K136" s="65">
        <v>2.0507812514551915E-3</v>
      </c>
    </row>
    <row r="137" spans="1:11" ht="10" customHeight="1" x14ac:dyDescent="0.35">
      <c r="A137" s="2"/>
      <c r="B137" s="2"/>
      <c r="C137" s="2" t="s">
        <v>181</v>
      </c>
      <c r="D137" s="2"/>
      <c r="E137" s="64">
        <v>2119.9499999999998</v>
      </c>
      <c r="F137" s="64">
        <v>17836</v>
      </c>
      <c r="G137" s="66">
        <v>15716.05</v>
      </c>
      <c r="H137" s="64">
        <v>30575.999804687501</v>
      </c>
      <c r="I137" s="64">
        <v>30576</v>
      </c>
      <c r="J137" s="64">
        <v>28456.0498046875</v>
      </c>
      <c r="K137" s="65">
        <v>1.9531249927240424E-4</v>
      </c>
    </row>
    <row r="138" spans="1:11" ht="10" customHeight="1" x14ac:dyDescent="0.35">
      <c r="A138" s="2"/>
      <c r="B138" s="2"/>
      <c r="C138" s="2" t="s">
        <v>182</v>
      </c>
      <c r="D138" s="2"/>
      <c r="E138" s="64">
        <v>1032.6300000000001</v>
      </c>
      <c r="F138" s="64">
        <v>16788.310000000001</v>
      </c>
      <c r="G138" s="66">
        <v>15755.68</v>
      </c>
      <c r="H138" s="64">
        <v>28779.959101562501</v>
      </c>
      <c r="I138" s="64">
        <v>28779.96</v>
      </c>
      <c r="J138" s="64">
        <v>27747.3291015625</v>
      </c>
      <c r="K138" s="65">
        <v>8.9843749810825102E-4</v>
      </c>
    </row>
    <row r="139" spans="1:11" ht="10" customHeight="1" x14ac:dyDescent="0.35">
      <c r="A139" s="2"/>
      <c r="B139" s="2"/>
      <c r="C139" s="42" t="s">
        <v>183</v>
      </c>
      <c r="D139" s="42"/>
      <c r="E139" s="67">
        <f>SUM(E115:E138)</f>
        <v>592744.71999999986</v>
      </c>
      <c r="F139" s="67">
        <f t="shared" ref="F139:G139" si="4">SUM(F115:F138)</f>
        <v>739336.21999999986</v>
      </c>
      <c r="G139" s="67">
        <f t="shared" si="4"/>
        <v>146591.49450000003</v>
      </c>
      <c r="H139" s="67">
        <f>SUM(H115:H138)</f>
        <v>1267433.5218798823</v>
      </c>
      <c r="I139" s="67">
        <f t="shared" ref="I139" si="5">SUM(I115:I138)</f>
        <v>1267433.52</v>
      </c>
      <c r="J139" s="67">
        <v>674688.80187988246</v>
      </c>
      <c r="K139" s="68">
        <f>H139-I139</f>
        <v>1.879882300272584E-3</v>
      </c>
    </row>
    <row r="140" spans="1:11" ht="10" customHeight="1" x14ac:dyDescent="0.35">
      <c r="A140" s="2"/>
      <c r="B140" s="2" t="s">
        <v>32</v>
      </c>
      <c r="C140" s="2"/>
      <c r="D140" s="2"/>
      <c r="E140" s="64"/>
      <c r="F140" s="64"/>
      <c r="G140" s="66"/>
      <c r="H140" s="64"/>
      <c r="I140" s="64"/>
      <c r="J140" s="64"/>
      <c r="K140" s="65"/>
    </row>
    <row r="141" spans="1:11" ht="10" customHeight="1" x14ac:dyDescent="0.35">
      <c r="A141" s="2"/>
      <c r="B141" s="2"/>
      <c r="C141" s="2" t="s">
        <v>184</v>
      </c>
      <c r="D141" s="2"/>
      <c r="E141" s="64">
        <v>0</v>
      </c>
      <c r="F141" s="64">
        <v>25592.560000000001</v>
      </c>
      <c r="G141" s="66">
        <v>25592.560000000001</v>
      </c>
      <c r="H141" s="64">
        <v>43872.958984375</v>
      </c>
      <c r="I141" s="64">
        <v>43872.959999999999</v>
      </c>
      <c r="J141" s="64">
        <v>43872.958984375</v>
      </c>
      <c r="K141" s="65">
        <v>1.0156249991268851E-3</v>
      </c>
    </row>
    <row r="142" spans="1:11" ht="10" customHeight="1" x14ac:dyDescent="0.35">
      <c r="A142" s="2"/>
      <c r="B142" s="2"/>
      <c r="C142" s="2" t="s">
        <v>185</v>
      </c>
      <c r="D142" s="2"/>
      <c r="E142" s="64">
        <v>0</v>
      </c>
      <c r="F142" s="64">
        <v>22762.25</v>
      </c>
      <c r="G142" s="66">
        <v>22762.25</v>
      </c>
      <c r="H142" s="64">
        <v>39021.0009765625</v>
      </c>
      <c r="I142" s="64">
        <v>39021</v>
      </c>
      <c r="J142" s="64">
        <v>39021.0009765625</v>
      </c>
      <c r="K142" s="65">
        <v>-9.765625E-4</v>
      </c>
    </row>
    <row r="143" spans="1:11" ht="10" customHeight="1" x14ac:dyDescent="0.35">
      <c r="A143" s="2"/>
      <c r="B143" s="2"/>
      <c r="C143" s="2" t="s">
        <v>186</v>
      </c>
      <c r="D143" s="2"/>
      <c r="E143" s="64">
        <v>0</v>
      </c>
      <c r="F143" s="64">
        <v>22432.06</v>
      </c>
      <c r="G143" s="66">
        <v>22432.06</v>
      </c>
      <c r="H143" s="64">
        <v>38454.9609375</v>
      </c>
      <c r="I143" s="64">
        <v>38454.959999999999</v>
      </c>
      <c r="J143" s="64">
        <v>38454.9609375</v>
      </c>
      <c r="K143" s="65">
        <v>-9.3750000087311491E-4</v>
      </c>
    </row>
    <row r="144" spans="1:11" ht="10" customHeight="1" x14ac:dyDescent="0.35">
      <c r="A144" s="2"/>
      <c r="B144" s="2"/>
      <c r="C144" s="2" t="s">
        <v>187</v>
      </c>
      <c r="D144" s="2"/>
      <c r="E144" s="64">
        <v>6614</v>
      </c>
      <c r="F144" s="64">
        <v>8265.25</v>
      </c>
      <c r="G144" s="66">
        <v>1651.25</v>
      </c>
      <c r="H144" s="64">
        <v>14169</v>
      </c>
      <c r="I144" s="64">
        <v>14169</v>
      </c>
      <c r="J144" s="64">
        <v>7555</v>
      </c>
      <c r="K144" s="65">
        <v>0</v>
      </c>
    </row>
    <row r="145" spans="1:11" ht="10" customHeight="1" x14ac:dyDescent="0.35">
      <c r="A145" s="2"/>
      <c r="B145" s="2"/>
      <c r="C145" s="2" t="s">
        <v>188</v>
      </c>
      <c r="D145" s="2"/>
      <c r="E145" s="64">
        <v>10419.5</v>
      </c>
      <c r="F145" s="64">
        <v>9110.5</v>
      </c>
      <c r="G145" s="66">
        <v>-1309</v>
      </c>
      <c r="H145" s="64">
        <v>15617.999755859375</v>
      </c>
      <c r="I145" s="64">
        <v>15618</v>
      </c>
      <c r="J145" s="64">
        <v>5198.499755859375</v>
      </c>
      <c r="K145" s="65">
        <v>2.44140625E-4</v>
      </c>
    </row>
    <row r="146" spans="1:11" ht="10" customHeight="1" x14ac:dyDescent="0.35">
      <c r="A146" s="2"/>
      <c r="B146" s="2"/>
      <c r="C146" s="2" t="s">
        <v>189</v>
      </c>
      <c r="D146" s="2"/>
      <c r="E146" s="64">
        <v>2314</v>
      </c>
      <c r="F146" s="64">
        <v>3311.56</v>
      </c>
      <c r="G146" s="66">
        <v>997.56010000000003</v>
      </c>
      <c r="H146" s="64">
        <v>5676.9598999023438</v>
      </c>
      <c r="I146" s="64">
        <v>5676.96</v>
      </c>
      <c r="J146" s="64">
        <v>3362.9598999023438</v>
      </c>
      <c r="K146" s="65">
        <v>1.0009765628637979E-4</v>
      </c>
    </row>
    <row r="147" spans="1:11" ht="10" customHeight="1" x14ac:dyDescent="0.35">
      <c r="A147" s="2"/>
      <c r="B147" s="2"/>
      <c r="C147" s="2" t="s">
        <v>190</v>
      </c>
      <c r="D147" s="2"/>
      <c r="E147" s="64">
        <v>11765</v>
      </c>
      <c r="F147" s="64">
        <v>8277.5</v>
      </c>
      <c r="G147" s="66">
        <v>-3487.5</v>
      </c>
      <c r="H147" s="64">
        <v>14190</v>
      </c>
      <c r="I147" s="64">
        <v>14190</v>
      </c>
      <c r="J147" s="64">
        <v>2425</v>
      </c>
      <c r="K147" s="65">
        <v>0</v>
      </c>
    </row>
    <row r="148" spans="1:11" ht="10" customHeight="1" x14ac:dyDescent="0.35">
      <c r="A148" s="2"/>
      <c r="B148" s="2"/>
      <c r="C148" s="2" t="s">
        <v>191</v>
      </c>
      <c r="D148" s="2"/>
      <c r="E148" s="64">
        <v>21060</v>
      </c>
      <c r="F148" s="64">
        <v>6410.25</v>
      </c>
      <c r="G148" s="66">
        <v>-14649.75</v>
      </c>
      <c r="H148" s="64">
        <v>39097.5</v>
      </c>
      <c r="I148" s="64">
        <v>10989</v>
      </c>
      <c r="J148" s="64">
        <v>18037.5</v>
      </c>
      <c r="K148" s="65">
        <v>-28108.5</v>
      </c>
    </row>
    <row r="149" spans="1:11" ht="10" customHeight="1" x14ac:dyDescent="0.35">
      <c r="A149" s="2"/>
      <c r="B149" s="2"/>
      <c r="C149" s="2" t="s">
        <v>192</v>
      </c>
      <c r="D149" s="2"/>
      <c r="E149" s="64">
        <v>1167.5</v>
      </c>
      <c r="F149" s="64">
        <v>38792.25</v>
      </c>
      <c r="G149" s="66">
        <v>37624.75</v>
      </c>
      <c r="H149" s="64">
        <v>66501.0009765625</v>
      </c>
      <c r="I149" s="64">
        <v>66501</v>
      </c>
      <c r="J149" s="64">
        <v>65333.5009765625</v>
      </c>
      <c r="K149" s="65">
        <v>-9.765625E-4</v>
      </c>
    </row>
    <row r="150" spans="1:11" ht="10" customHeight="1" x14ac:dyDescent="0.35">
      <c r="A150" s="2"/>
      <c r="B150" s="2"/>
      <c r="C150" s="2" t="s">
        <v>193</v>
      </c>
      <c r="D150" s="2"/>
      <c r="E150" s="64">
        <v>15437.5</v>
      </c>
      <c r="F150" s="64">
        <v>25033.75</v>
      </c>
      <c r="G150" s="66">
        <v>9596.25</v>
      </c>
      <c r="H150" s="64">
        <v>42915</v>
      </c>
      <c r="I150" s="64">
        <v>42915</v>
      </c>
      <c r="J150" s="64">
        <v>27477.5</v>
      </c>
      <c r="K150" s="65">
        <v>0</v>
      </c>
    </row>
    <row r="151" spans="1:11" ht="10" customHeight="1" x14ac:dyDescent="0.35">
      <c r="A151" s="2"/>
      <c r="B151" s="2"/>
      <c r="C151" s="2" t="s">
        <v>194</v>
      </c>
      <c r="D151" s="2"/>
      <c r="E151" s="64">
        <v>2470</v>
      </c>
      <c r="F151" s="64">
        <v>3423</v>
      </c>
      <c r="G151" s="66">
        <v>953</v>
      </c>
      <c r="H151" s="64">
        <v>5867.9998779296875</v>
      </c>
      <c r="I151" s="64">
        <v>5868</v>
      </c>
      <c r="J151" s="64">
        <v>3397.9998779296875</v>
      </c>
      <c r="K151" s="65">
        <v>1.220703125E-4</v>
      </c>
    </row>
    <row r="152" spans="1:11" ht="10" customHeight="1" x14ac:dyDescent="0.35">
      <c r="A152" s="2"/>
      <c r="B152" s="2"/>
      <c r="C152" s="2" t="s">
        <v>195</v>
      </c>
      <c r="D152" s="2"/>
      <c r="E152" s="64">
        <v>0</v>
      </c>
      <c r="F152" s="64">
        <v>8246</v>
      </c>
      <c r="G152" s="66">
        <v>8246</v>
      </c>
      <c r="H152" s="64">
        <v>14135.999755859375</v>
      </c>
      <c r="I152" s="64">
        <v>14136</v>
      </c>
      <c r="J152" s="64">
        <v>14135.999755859375</v>
      </c>
      <c r="K152" s="65">
        <v>2.44140625E-4</v>
      </c>
    </row>
    <row r="153" spans="1:11" ht="10" customHeight="1" x14ac:dyDescent="0.35">
      <c r="A153" s="2"/>
      <c r="B153" s="2"/>
      <c r="C153" s="2" t="s">
        <v>196</v>
      </c>
      <c r="D153" s="2"/>
      <c r="E153" s="64">
        <v>20655</v>
      </c>
      <c r="F153" s="64">
        <v>17975.439999999999</v>
      </c>
      <c r="G153" s="66">
        <v>-2679.5610000000001</v>
      </c>
      <c r="H153" s="64">
        <v>30815.0390625</v>
      </c>
      <c r="I153" s="64">
        <v>30815.040000000001</v>
      </c>
      <c r="J153" s="64">
        <v>10160.0390625</v>
      </c>
      <c r="K153" s="65">
        <v>9.3750000087311491E-4</v>
      </c>
    </row>
    <row r="154" spans="1:11" ht="10" customHeight="1" x14ac:dyDescent="0.35">
      <c r="A154" s="2"/>
      <c r="B154" s="2"/>
      <c r="C154" s="2" t="s">
        <v>197</v>
      </c>
      <c r="D154" s="2"/>
      <c r="E154" s="64">
        <v>48802.34</v>
      </c>
      <c r="F154" s="64">
        <v>5785.5</v>
      </c>
      <c r="G154" s="66">
        <v>-43016.84</v>
      </c>
      <c r="H154" s="64">
        <v>9917.9991796874965</v>
      </c>
      <c r="I154" s="64">
        <v>9918</v>
      </c>
      <c r="J154" s="64">
        <v>-38884.3408203125</v>
      </c>
      <c r="K154" s="65">
        <v>8.2031250349245965E-4</v>
      </c>
    </row>
    <row r="155" spans="1:11" ht="10" customHeight="1" x14ac:dyDescent="0.35">
      <c r="A155" s="2"/>
      <c r="B155" s="2"/>
      <c r="C155" s="2" t="s">
        <v>198</v>
      </c>
      <c r="D155" s="2"/>
      <c r="E155" s="64">
        <v>199433.89</v>
      </c>
      <c r="F155" s="64">
        <v>124229</v>
      </c>
      <c r="G155" s="66">
        <v>-75204.89</v>
      </c>
      <c r="H155" s="64">
        <v>212963.99986328126</v>
      </c>
      <c r="I155" s="64">
        <v>212964</v>
      </c>
      <c r="J155" s="64">
        <v>13530.10986328125</v>
      </c>
      <c r="K155" s="65">
        <v>1.3671873603016138E-4</v>
      </c>
    </row>
    <row r="156" spans="1:11" ht="10" customHeight="1" x14ac:dyDescent="0.35">
      <c r="A156" s="2"/>
      <c r="B156" s="2"/>
      <c r="C156" s="2" t="s">
        <v>199</v>
      </c>
      <c r="D156" s="2"/>
      <c r="E156" s="64">
        <v>198198.48</v>
      </c>
      <c r="F156" s="64">
        <v>120467.69</v>
      </c>
      <c r="G156" s="66">
        <v>-77730.8</v>
      </c>
      <c r="H156" s="64">
        <v>206516.04225585936</v>
      </c>
      <c r="I156" s="64">
        <v>206516.04</v>
      </c>
      <c r="J156" s="64">
        <v>8317.5622558593459</v>
      </c>
      <c r="K156" s="65">
        <v>-2.255859348224476E-3</v>
      </c>
    </row>
    <row r="157" spans="1:11" ht="10" customHeight="1" x14ac:dyDescent="0.35">
      <c r="A157" s="2"/>
      <c r="B157" s="2"/>
      <c r="C157" s="2" t="s">
        <v>200</v>
      </c>
      <c r="D157" s="2"/>
      <c r="E157" s="64">
        <v>95013.22</v>
      </c>
      <c r="F157" s="64">
        <v>100837.31</v>
      </c>
      <c r="G157" s="66">
        <v>5824.0940000000001</v>
      </c>
      <c r="H157" s="64">
        <v>172863.952421875</v>
      </c>
      <c r="I157" s="64">
        <v>172863.96</v>
      </c>
      <c r="J157" s="64">
        <v>77850.732421875</v>
      </c>
      <c r="K157" s="65">
        <v>7.5781249906867743E-3</v>
      </c>
    </row>
    <row r="158" spans="1:11" ht="10" customHeight="1" x14ac:dyDescent="0.35">
      <c r="A158" s="2"/>
      <c r="B158" s="2"/>
      <c r="C158" s="2" t="s">
        <v>201</v>
      </c>
      <c r="D158" s="2"/>
      <c r="E158" s="64">
        <v>0</v>
      </c>
      <c r="F158" s="64">
        <v>44744.56</v>
      </c>
      <c r="G158" s="66">
        <v>44744.56</v>
      </c>
      <c r="H158" s="64">
        <v>76704.9609375</v>
      </c>
      <c r="I158" s="64">
        <v>76704.960000000006</v>
      </c>
      <c r="J158" s="64">
        <v>76704.9609375</v>
      </c>
      <c r="K158" s="65">
        <v>-9.374999935971573E-4</v>
      </c>
    </row>
    <row r="159" spans="1:11" ht="10" customHeight="1" x14ac:dyDescent="0.35">
      <c r="A159" s="2"/>
      <c r="B159" s="2"/>
      <c r="C159" s="2" t="s">
        <v>202</v>
      </c>
      <c r="D159" s="2"/>
      <c r="E159" s="64">
        <v>0</v>
      </c>
      <c r="F159" s="64">
        <v>43535.31</v>
      </c>
      <c r="G159" s="66">
        <v>43535.31</v>
      </c>
      <c r="H159" s="64">
        <v>74631.962890625</v>
      </c>
      <c r="I159" s="64">
        <v>74631.960000000006</v>
      </c>
      <c r="J159" s="64">
        <v>74631.962890625</v>
      </c>
      <c r="K159" s="65">
        <v>-2.8906249935971573E-3</v>
      </c>
    </row>
    <row r="160" spans="1:11" ht="10" customHeight="1" x14ac:dyDescent="0.35">
      <c r="A160" s="2"/>
      <c r="B160" s="2"/>
      <c r="C160" s="2" t="s">
        <v>203</v>
      </c>
      <c r="D160" s="2"/>
      <c r="E160" s="64">
        <v>0</v>
      </c>
      <c r="F160" s="64">
        <v>33677</v>
      </c>
      <c r="G160" s="66">
        <v>33677</v>
      </c>
      <c r="H160" s="64">
        <v>57732.001953125</v>
      </c>
      <c r="I160" s="64">
        <v>57732</v>
      </c>
      <c r="J160" s="64">
        <v>57732.001953125</v>
      </c>
      <c r="K160" s="65">
        <v>-1.953125E-3</v>
      </c>
    </row>
    <row r="161" spans="1:11" ht="10" customHeight="1" x14ac:dyDescent="0.35">
      <c r="A161" s="2"/>
      <c r="B161" s="2"/>
      <c r="C161" s="2" t="s">
        <v>204</v>
      </c>
      <c r="D161" s="2"/>
      <c r="E161" s="64">
        <v>-3842.69</v>
      </c>
      <c r="F161" s="64">
        <v>20902</v>
      </c>
      <c r="G161" s="66">
        <v>24744.69</v>
      </c>
      <c r="H161" s="64">
        <v>35832.002382812498</v>
      </c>
      <c r="I161" s="64">
        <v>35832</v>
      </c>
      <c r="J161" s="64">
        <v>39674.6923828125</v>
      </c>
      <c r="K161" s="65">
        <v>-2.3828124976716936E-3</v>
      </c>
    </row>
    <row r="162" spans="1:11" ht="10" customHeight="1" x14ac:dyDescent="0.35">
      <c r="A162" s="2"/>
      <c r="B162" s="2"/>
      <c r="C162" s="2" t="s">
        <v>205</v>
      </c>
      <c r="D162" s="2"/>
      <c r="E162" s="64">
        <v>-4972.33</v>
      </c>
      <c r="F162" s="64">
        <v>20356.560000000001</v>
      </c>
      <c r="G162" s="66">
        <v>25328.89</v>
      </c>
      <c r="H162" s="64">
        <v>34896.959550781248</v>
      </c>
      <c r="I162" s="64">
        <v>34896.959999999999</v>
      </c>
      <c r="J162" s="64">
        <v>39869.28955078125</v>
      </c>
      <c r="K162" s="65">
        <v>4.4921875087311491E-4</v>
      </c>
    </row>
    <row r="163" spans="1:11" ht="10" customHeight="1" x14ac:dyDescent="0.35">
      <c r="A163" s="2"/>
      <c r="B163" s="2"/>
      <c r="C163" s="2" t="s">
        <v>206</v>
      </c>
      <c r="D163" s="2"/>
      <c r="E163" s="64">
        <v>4632.68</v>
      </c>
      <c r="F163" s="64">
        <v>21639.31</v>
      </c>
      <c r="G163" s="66">
        <v>17006.63</v>
      </c>
      <c r="H163" s="64">
        <v>37095.96125</v>
      </c>
      <c r="I163" s="64">
        <v>37095.96</v>
      </c>
      <c r="J163" s="64">
        <v>32463.28125</v>
      </c>
      <c r="K163" s="65">
        <v>-1.2500000011641532E-3</v>
      </c>
    </row>
    <row r="164" spans="1:11" ht="10" customHeight="1" x14ac:dyDescent="0.35">
      <c r="A164" s="2"/>
      <c r="B164" s="2"/>
      <c r="C164" s="2" t="s">
        <v>207</v>
      </c>
      <c r="D164" s="2"/>
      <c r="E164" s="64">
        <v>47744.9</v>
      </c>
      <c r="F164" s="64">
        <v>45349.5</v>
      </c>
      <c r="G164" s="66">
        <v>-2395.3980000000001</v>
      </c>
      <c r="H164" s="64">
        <v>77742.002050781244</v>
      </c>
      <c r="I164" s="64">
        <v>77742</v>
      </c>
      <c r="J164" s="64">
        <v>29997.102050781243</v>
      </c>
      <c r="K164" s="65">
        <v>-2.0507812441792339E-3</v>
      </c>
    </row>
    <row r="165" spans="1:11" ht="10" customHeight="1" x14ac:dyDescent="0.35">
      <c r="A165" s="2"/>
      <c r="B165" s="2"/>
      <c r="C165" s="2" t="s">
        <v>208</v>
      </c>
      <c r="D165" s="2"/>
      <c r="E165" s="64">
        <v>33856.31</v>
      </c>
      <c r="F165" s="64">
        <v>44206.75</v>
      </c>
      <c r="G165" s="66">
        <v>10350.44</v>
      </c>
      <c r="H165" s="64">
        <v>75782.999453124998</v>
      </c>
      <c r="I165" s="64">
        <v>75783</v>
      </c>
      <c r="J165" s="64">
        <v>41926.689453125</v>
      </c>
      <c r="K165" s="65">
        <v>5.4687500232830644E-4</v>
      </c>
    </row>
    <row r="166" spans="1:11" ht="10" customHeight="1" x14ac:dyDescent="0.35">
      <c r="A166" s="2"/>
      <c r="B166" s="2"/>
      <c r="C166" s="2" t="s">
        <v>209</v>
      </c>
      <c r="D166" s="2"/>
      <c r="E166" s="64">
        <v>28245.55</v>
      </c>
      <c r="F166" s="64">
        <v>33170.69</v>
      </c>
      <c r="G166" s="66">
        <v>4925.1409999999996</v>
      </c>
      <c r="H166" s="64">
        <v>56864.038769531253</v>
      </c>
      <c r="I166" s="64">
        <v>56864.04</v>
      </c>
      <c r="J166" s="64">
        <v>28618.488769531254</v>
      </c>
      <c r="K166" s="65">
        <v>1.2304687479627319E-3</v>
      </c>
    </row>
    <row r="167" spans="1:11" ht="10" customHeight="1" x14ac:dyDescent="0.35">
      <c r="A167" s="2"/>
      <c r="B167" s="2"/>
      <c r="C167" s="2" t="s">
        <v>210</v>
      </c>
      <c r="D167" s="2"/>
      <c r="E167" s="64">
        <v>6873</v>
      </c>
      <c r="F167" s="64">
        <v>16333.31</v>
      </c>
      <c r="G167" s="66">
        <v>9460.31</v>
      </c>
      <c r="H167" s="64">
        <v>27999.96044921875</v>
      </c>
      <c r="I167" s="64">
        <v>27999.96</v>
      </c>
      <c r="J167" s="64">
        <v>21126.96044921875</v>
      </c>
      <c r="K167" s="65">
        <v>-4.4921875087311491E-4</v>
      </c>
    </row>
    <row r="168" spans="1:11" ht="10" customHeight="1" x14ac:dyDescent="0.35">
      <c r="A168" s="2"/>
      <c r="B168" s="2"/>
      <c r="C168" s="2" t="s">
        <v>211</v>
      </c>
      <c r="D168" s="2"/>
      <c r="E168" s="64">
        <v>18261.05</v>
      </c>
      <c r="F168" s="64">
        <v>21000</v>
      </c>
      <c r="G168" s="66">
        <v>2738.9490000000001</v>
      </c>
      <c r="H168" s="64">
        <v>35999.998974609378</v>
      </c>
      <c r="I168" s="64">
        <v>36000</v>
      </c>
      <c r="J168" s="64">
        <v>17738.948974609379</v>
      </c>
      <c r="K168" s="65">
        <v>1.025390622089617E-3</v>
      </c>
    </row>
    <row r="169" spans="1:11" ht="10" customHeight="1" x14ac:dyDescent="0.35">
      <c r="A169" s="2"/>
      <c r="B169" s="2"/>
      <c r="C169" s="2" t="s">
        <v>212</v>
      </c>
      <c r="D169" s="2"/>
      <c r="E169" s="64">
        <v>7749.25</v>
      </c>
      <c r="F169" s="64">
        <v>17109.189999999999</v>
      </c>
      <c r="G169" s="66">
        <v>9359.9390000000003</v>
      </c>
      <c r="H169" s="64">
        <v>29330.03857421875</v>
      </c>
      <c r="I169" s="64">
        <v>29330.04</v>
      </c>
      <c r="J169" s="64">
        <v>21580.78857421875</v>
      </c>
      <c r="K169" s="65">
        <v>1.4257812508731149E-3</v>
      </c>
    </row>
    <row r="170" spans="1:11" ht="10" customHeight="1" x14ac:dyDescent="0.35">
      <c r="A170" s="2"/>
      <c r="B170" s="2"/>
      <c r="C170" s="2" t="s">
        <v>213</v>
      </c>
      <c r="D170" s="2"/>
      <c r="E170" s="64">
        <v>14559.29</v>
      </c>
      <c r="F170" s="64">
        <v>15380.75</v>
      </c>
      <c r="G170" s="66">
        <v>821.46</v>
      </c>
      <c r="H170" s="64">
        <v>26366.999960937501</v>
      </c>
      <c r="I170" s="64">
        <v>26367</v>
      </c>
      <c r="J170" s="64">
        <v>11807.7099609375</v>
      </c>
      <c r="K170" s="65">
        <v>3.9062499126885086E-5</v>
      </c>
    </row>
    <row r="171" spans="1:11" ht="10" customHeight="1" x14ac:dyDescent="0.35">
      <c r="A171" s="2"/>
      <c r="B171" s="2"/>
      <c r="C171" s="2" t="s">
        <v>214</v>
      </c>
      <c r="D171" s="2"/>
      <c r="E171" s="64">
        <v>9965.25</v>
      </c>
      <c r="F171" s="64">
        <v>15234.94</v>
      </c>
      <c r="G171" s="66">
        <v>5269.69</v>
      </c>
      <c r="H171" s="64">
        <v>26117.03955078125</v>
      </c>
      <c r="I171" s="64">
        <v>26117.040000000001</v>
      </c>
      <c r="J171" s="64">
        <v>16151.78955078125</v>
      </c>
      <c r="K171" s="65">
        <v>4.4921875087311491E-4</v>
      </c>
    </row>
    <row r="172" spans="1:11" ht="10" customHeight="1" x14ac:dyDescent="0.35">
      <c r="A172" s="2"/>
      <c r="B172" s="2"/>
      <c r="C172" s="2" t="s">
        <v>215</v>
      </c>
      <c r="D172" s="2"/>
      <c r="E172" s="64">
        <v>6029.75</v>
      </c>
      <c r="F172" s="64">
        <v>14218.75</v>
      </c>
      <c r="G172" s="66">
        <v>8189</v>
      </c>
      <c r="H172" s="64">
        <v>24375.000244140625</v>
      </c>
      <c r="I172" s="64">
        <v>24375</v>
      </c>
      <c r="J172" s="64">
        <v>18345.250244140625</v>
      </c>
      <c r="K172" s="65">
        <v>-2.44140625E-4</v>
      </c>
    </row>
    <row r="173" spans="1:11" ht="10" customHeight="1" x14ac:dyDescent="0.35">
      <c r="A173" s="2"/>
      <c r="B173" s="2"/>
      <c r="C173" s="2" t="s">
        <v>216</v>
      </c>
      <c r="D173" s="2"/>
      <c r="E173" s="64">
        <v>8213.23</v>
      </c>
      <c r="F173" s="64">
        <v>4274.0600000000004</v>
      </c>
      <c r="G173" s="66">
        <v>-3939.17</v>
      </c>
      <c r="H173" s="64">
        <v>7326.9594769287105</v>
      </c>
      <c r="I173" s="64">
        <v>7326.96</v>
      </c>
      <c r="J173" s="64">
        <v>-886.27052307128906</v>
      </c>
      <c r="K173" s="65">
        <v>5.2307128953543724E-4</v>
      </c>
    </row>
    <row r="174" spans="1:11" ht="10" customHeight="1" x14ac:dyDescent="0.35">
      <c r="A174" s="2"/>
      <c r="B174" s="2"/>
      <c r="C174" s="2" t="s">
        <v>217</v>
      </c>
      <c r="D174" s="2"/>
      <c r="E174" s="64">
        <v>7250.33</v>
      </c>
      <c r="F174" s="64">
        <v>4158.5600000000004</v>
      </c>
      <c r="G174" s="66">
        <v>-3091.77</v>
      </c>
      <c r="H174" s="64">
        <v>7128.9598847198486</v>
      </c>
      <c r="I174" s="64">
        <v>7128.96</v>
      </c>
      <c r="J174" s="64">
        <v>-121.37011528015137</v>
      </c>
      <c r="K174" s="65">
        <v>1.1528015147632686E-4</v>
      </c>
    </row>
    <row r="175" spans="1:11" ht="10" customHeight="1" x14ac:dyDescent="0.35">
      <c r="A175" s="2"/>
      <c r="B175" s="2"/>
      <c r="C175" s="2" t="s">
        <v>218</v>
      </c>
      <c r="D175" s="2"/>
      <c r="E175" s="64">
        <v>817.34</v>
      </c>
      <c r="F175" s="64">
        <v>3234.56</v>
      </c>
      <c r="G175" s="66">
        <v>2417.2199999999998</v>
      </c>
      <c r="H175" s="64">
        <v>5544.9602392578126</v>
      </c>
      <c r="I175" s="64">
        <v>5544.96</v>
      </c>
      <c r="J175" s="64">
        <v>4727.6202392578125</v>
      </c>
      <c r="K175" s="65">
        <v>-2.3925781260913936E-4</v>
      </c>
    </row>
    <row r="176" spans="1:11" ht="10" customHeight="1" x14ac:dyDescent="0.35">
      <c r="A176" s="2"/>
      <c r="B176" s="2"/>
      <c r="C176" s="2" t="s">
        <v>219</v>
      </c>
      <c r="D176" s="2"/>
      <c r="E176" s="64">
        <v>10260</v>
      </c>
      <c r="F176" s="64">
        <v>10311.56</v>
      </c>
      <c r="G176" s="66">
        <v>51.559570000000001</v>
      </c>
      <c r="H176" s="64">
        <v>17676.961059570313</v>
      </c>
      <c r="I176" s="64">
        <v>17676.96</v>
      </c>
      <c r="J176" s="64">
        <v>7416.9610595703125</v>
      </c>
      <c r="K176" s="65">
        <v>-1.0595703133731149E-3</v>
      </c>
    </row>
    <row r="177" spans="1:11" ht="10" customHeight="1" x14ac:dyDescent="0.35">
      <c r="A177" s="2"/>
      <c r="B177" s="2"/>
      <c r="C177" s="2" t="s">
        <v>220</v>
      </c>
      <c r="D177" s="2"/>
      <c r="E177" s="64">
        <v>16835</v>
      </c>
      <c r="F177" s="64">
        <v>10032.75</v>
      </c>
      <c r="G177" s="66">
        <v>-6802.25</v>
      </c>
      <c r="H177" s="64">
        <v>17199.000015258789</v>
      </c>
      <c r="I177" s="64">
        <v>17199</v>
      </c>
      <c r="J177" s="64">
        <v>364.00001525878906</v>
      </c>
      <c r="K177" s="65">
        <v>-1.52587890625E-5</v>
      </c>
    </row>
    <row r="178" spans="1:11" ht="10" customHeight="1" x14ac:dyDescent="0.35">
      <c r="A178" s="2"/>
      <c r="B178" s="2"/>
      <c r="C178" s="2" t="s">
        <v>221</v>
      </c>
      <c r="D178" s="2"/>
      <c r="E178" s="64">
        <v>11375</v>
      </c>
      <c r="F178" s="64">
        <v>7524.44</v>
      </c>
      <c r="G178" s="66">
        <v>-3850.56</v>
      </c>
      <c r="H178" s="64">
        <v>12899.040069580078</v>
      </c>
      <c r="I178" s="64">
        <v>12899.04</v>
      </c>
      <c r="J178" s="64">
        <v>1524.0400695800781</v>
      </c>
      <c r="K178" s="65">
        <v>-6.9580077251885086E-5</v>
      </c>
    </row>
    <row r="179" spans="1:11" ht="10" customHeight="1" x14ac:dyDescent="0.35">
      <c r="A179" s="2"/>
      <c r="B179" s="2"/>
      <c r="C179" s="2" t="s">
        <v>222</v>
      </c>
      <c r="D179" s="2"/>
      <c r="E179" s="64">
        <v>0</v>
      </c>
      <c r="F179" s="64">
        <v>2916.69</v>
      </c>
      <c r="G179" s="66">
        <v>2916.69</v>
      </c>
      <c r="H179" s="64">
        <v>5000.0399780273438</v>
      </c>
      <c r="I179" s="64">
        <v>5000.04</v>
      </c>
      <c r="J179" s="64">
        <v>5000.0399780273438</v>
      </c>
      <c r="K179" s="65">
        <v>2.1972656213620212E-5</v>
      </c>
    </row>
    <row r="180" spans="1:11" ht="10" customHeight="1" x14ac:dyDescent="0.35">
      <c r="A180" s="2"/>
      <c r="B180" s="2"/>
      <c r="C180" s="2" t="s">
        <v>223</v>
      </c>
      <c r="D180" s="2"/>
      <c r="E180" s="64">
        <v>0</v>
      </c>
      <c r="F180" s="64">
        <v>2916.69</v>
      </c>
      <c r="G180" s="66">
        <v>2916.69</v>
      </c>
      <c r="H180" s="64">
        <v>5000.0399780273438</v>
      </c>
      <c r="I180" s="64">
        <v>5000.04</v>
      </c>
      <c r="J180" s="64">
        <v>5000.0399780273438</v>
      </c>
      <c r="K180" s="65">
        <v>2.1972656213620212E-5</v>
      </c>
    </row>
    <row r="181" spans="1:11" ht="10" customHeight="1" x14ac:dyDescent="0.35">
      <c r="A181" s="2"/>
      <c r="B181" s="2"/>
      <c r="C181" s="2" t="s">
        <v>224</v>
      </c>
      <c r="D181" s="2"/>
      <c r="E181" s="64">
        <v>0</v>
      </c>
      <c r="F181" s="64">
        <v>2916.69</v>
      </c>
      <c r="G181" s="66">
        <v>2916.69</v>
      </c>
      <c r="H181" s="64">
        <v>5000.0399780273438</v>
      </c>
      <c r="I181" s="64">
        <v>5000.04</v>
      </c>
      <c r="J181" s="64">
        <v>5000.0399780273438</v>
      </c>
      <c r="K181" s="65">
        <v>2.1972656213620212E-5</v>
      </c>
    </row>
    <row r="182" spans="1:11" ht="10" customHeight="1" x14ac:dyDescent="0.35">
      <c r="A182" s="2"/>
      <c r="B182" s="2"/>
      <c r="C182" s="2" t="s">
        <v>225</v>
      </c>
      <c r="D182" s="2"/>
      <c r="E182" s="64">
        <v>74529.16</v>
      </c>
      <c r="F182" s="64">
        <v>71555.75</v>
      </c>
      <c r="G182" s="66">
        <v>-2973.4059999999999</v>
      </c>
      <c r="H182" s="64">
        <v>122667.001796875</v>
      </c>
      <c r="I182" s="64">
        <v>122667</v>
      </c>
      <c r="J182" s="64">
        <v>48137.841796875</v>
      </c>
      <c r="K182" s="65">
        <v>-1.7968750034924597E-3</v>
      </c>
    </row>
    <row r="183" spans="1:11" ht="10" customHeight="1" x14ac:dyDescent="0.35">
      <c r="A183" s="2"/>
      <c r="B183" s="2"/>
      <c r="C183" s="2" t="s">
        <v>226</v>
      </c>
      <c r="D183" s="2"/>
      <c r="E183" s="64">
        <v>71362.539999999994</v>
      </c>
      <c r="F183" s="64">
        <v>74461.94</v>
      </c>
      <c r="G183" s="66">
        <v>3099.3980000000001</v>
      </c>
      <c r="H183" s="64">
        <v>127649.03902343749</v>
      </c>
      <c r="I183" s="64">
        <v>127649.04</v>
      </c>
      <c r="J183" s="64">
        <v>56286.4990234375</v>
      </c>
      <c r="K183" s="65">
        <v>9.765625E-4</v>
      </c>
    </row>
    <row r="184" spans="1:11" ht="10" customHeight="1" x14ac:dyDescent="0.35">
      <c r="A184" s="2"/>
      <c r="B184" s="2"/>
      <c r="C184" s="2" t="s">
        <v>227</v>
      </c>
      <c r="D184" s="2"/>
      <c r="E184" s="64">
        <v>68933.59</v>
      </c>
      <c r="F184" s="64">
        <v>57179.5</v>
      </c>
      <c r="G184" s="66">
        <v>-11754.09</v>
      </c>
      <c r="H184" s="64">
        <v>98021.995761718747</v>
      </c>
      <c r="I184" s="64">
        <v>98022</v>
      </c>
      <c r="J184" s="64">
        <v>29088.40576171875</v>
      </c>
      <c r="K184" s="65">
        <v>4.2382812534924597E-3</v>
      </c>
    </row>
    <row r="185" spans="1:11" ht="10" customHeight="1" x14ac:dyDescent="0.35">
      <c r="A185" s="2"/>
      <c r="B185" s="2"/>
      <c r="C185" s="42" t="s">
        <v>228</v>
      </c>
      <c r="D185" s="42"/>
      <c r="E185" s="67">
        <f>SUM(E141:E184)</f>
        <v>1072028.6300000001</v>
      </c>
      <c r="F185" s="67">
        <f t="shared" ref="F185:I185" si="6">SUM(F141:F184)</f>
        <v>1209293.68</v>
      </c>
      <c r="G185" s="67">
        <f t="shared" si="6"/>
        <v>137265.04567000002</v>
      </c>
      <c r="H185" s="67">
        <f t="shared" si="6"/>
        <v>2101183.3782013701</v>
      </c>
      <c r="I185" s="67">
        <f t="shared" si="6"/>
        <v>2073074.88</v>
      </c>
      <c r="J185" s="67">
        <v>1029154.74820137</v>
      </c>
      <c r="K185" s="68">
        <f>SUM(K142:K183)</f>
        <v>-28108.503455276466</v>
      </c>
    </row>
    <row r="186" spans="1:11" ht="10" customHeight="1" x14ac:dyDescent="0.35">
      <c r="A186" s="2"/>
      <c r="B186" s="2" t="s">
        <v>33</v>
      </c>
      <c r="C186" s="2"/>
      <c r="D186" s="2"/>
      <c r="E186" s="64"/>
      <c r="F186" s="64"/>
      <c r="G186" s="66"/>
      <c r="H186" s="64"/>
      <c r="I186" s="64"/>
      <c r="J186" s="64"/>
      <c r="K186" s="65"/>
    </row>
    <row r="187" spans="1:11" ht="10" customHeight="1" x14ac:dyDescent="0.35">
      <c r="A187" s="2"/>
      <c r="B187" s="2"/>
      <c r="C187" s="2" t="s">
        <v>229</v>
      </c>
      <c r="D187" s="2"/>
      <c r="E187" s="64">
        <v>14316.61</v>
      </c>
      <c r="F187" s="64">
        <v>0</v>
      </c>
      <c r="G187" s="66">
        <v>-14316.61</v>
      </c>
      <c r="H187" s="64">
        <v>24492.119643554688</v>
      </c>
      <c r="I187" s="64">
        <v>0</v>
      </c>
      <c r="J187" s="64">
        <v>10175.509643554688</v>
      </c>
      <c r="K187" s="65">
        <v>-24492.119643554688</v>
      </c>
    </row>
    <row r="188" spans="1:11" ht="10" customHeight="1" x14ac:dyDescent="0.35">
      <c r="A188" s="2"/>
      <c r="B188" s="2"/>
      <c r="C188" s="2" t="s">
        <v>230</v>
      </c>
      <c r="D188" s="2"/>
      <c r="E188" s="64">
        <v>12259.68</v>
      </c>
      <c r="F188" s="64">
        <v>0</v>
      </c>
      <c r="G188" s="66">
        <v>-12259.68</v>
      </c>
      <c r="H188" s="64">
        <v>22407.420478515625</v>
      </c>
      <c r="I188" s="64">
        <v>0</v>
      </c>
      <c r="J188" s="64">
        <v>10147.740478515625</v>
      </c>
      <c r="K188" s="65">
        <v>-22407.420478515625</v>
      </c>
    </row>
    <row r="189" spans="1:11" ht="10" customHeight="1" x14ac:dyDescent="0.35">
      <c r="A189" s="2"/>
      <c r="B189" s="2"/>
      <c r="C189" s="2" t="s">
        <v>231</v>
      </c>
      <c r="D189" s="2"/>
      <c r="E189" s="64">
        <v>7135.75</v>
      </c>
      <c r="F189" s="64">
        <v>0</v>
      </c>
      <c r="G189" s="66">
        <v>-7135.75</v>
      </c>
      <c r="H189" s="64">
        <v>12487.689697265625</v>
      </c>
      <c r="I189" s="64">
        <v>0</v>
      </c>
      <c r="J189" s="64">
        <v>5351.939697265625</v>
      </c>
      <c r="K189" s="65">
        <v>-12487.689697265625</v>
      </c>
    </row>
    <row r="190" spans="1:11" ht="10" customHeight="1" x14ac:dyDescent="0.35">
      <c r="A190" s="2"/>
      <c r="B190" s="2"/>
      <c r="C190" s="2" t="s">
        <v>232</v>
      </c>
      <c r="D190" s="2"/>
      <c r="E190" s="64">
        <v>12818.45</v>
      </c>
      <c r="F190" s="64">
        <v>12285.56</v>
      </c>
      <c r="G190" s="66">
        <v>-532.89059999999995</v>
      </c>
      <c r="H190" s="64">
        <v>21060.960986328129</v>
      </c>
      <c r="I190" s="64">
        <v>21060.959999999999</v>
      </c>
      <c r="J190" s="64">
        <v>8242.5109863281286</v>
      </c>
      <c r="K190" s="65">
        <v>-9.8632813023868948E-4</v>
      </c>
    </row>
    <row r="191" spans="1:11" ht="10" customHeight="1" x14ac:dyDescent="0.35">
      <c r="A191" s="2"/>
      <c r="B191" s="2"/>
      <c r="C191" s="2" t="s">
        <v>233</v>
      </c>
      <c r="D191" s="2"/>
      <c r="E191" s="64">
        <v>4665.6000000000004</v>
      </c>
      <c r="F191" s="64">
        <v>2289.56</v>
      </c>
      <c r="G191" s="66">
        <v>-2376.04</v>
      </c>
      <c r="H191" s="64">
        <v>3924.9598937988285</v>
      </c>
      <c r="I191" s="64">
        <v>3924.96</v>
      </c>
      <c r="J191" s="64">
        <v>-740.64010620117188</v>
      </c>
      <c r="K191" s="65">
        <v>1.0620117154758191E-4</v>
      </c>
    </row>
    <row r="192" spans="1:11" ht="10" customHeight="1" x14ac:dyDescent="0.35">
      <c r="A192" s="2"/>
      <c r="B192" s="2"/>
      <c r="C192" s="2" t="s">
        <v>234</v>
      </c>
      <c r="D192" s="2"/>
      <c r="E192" s="64">
        <v>8003.62</v>
      </c>
      <c r="F192" s="64">
        <v>6573</v>
      </c>
      <c r="G192" s="66">
        <v>-1430.62</v>
      </c>
      <c r="H192" s="64">
        <v>11267.999882812499</v>
      </c>
      <c r="I192" s="64">
        <v>11268</v>
      </c>
      <c r="J192" s="64">
        <v>3264.3798828124991</v>
      </c>
      <c r="K192" s="65">
        <v>1.1718750101863407E-4</v>
      </c>
    </row>
    <row r="193" spans="1:11" ht="10" customHeight="1" x14ac:dyDescent="0.35">
      <c r="A193" s="2"/>
      <c r="B193" s="2"/>
      <c r="C193" s="2" t="s">
        <v>235</v>
      </c>
      <c r="D193" s="2"/>
      <c r="E193" s="64">
        <v>5240.04</v>
      </c>
      <c r="F193" s="64">
        <v>4560.5</v>
      </c>
      <c r="G193" s="66">
        <v>-679.54</v>
      </c>
      <c r="H193" s="64">
        <v>7817.9998999023428</v>
      </c>
      <c r="I193" s="64">
        <v>7818</v>
      </c>
      <c r="J193" s="64">
        <v>2577.9598999023428</v>
      </c>
      <c r="K193" s="65">
        <v>1.0009765719587449E-4</v>
      </c>
    </row>
    <row r="194" spans="1:11" ht="10" customHeight="1" x14ac:dyDescent="0.35">
      <c r="A194" s="2"/>
      <c r="B194" s="2"/>
      <c r="C194" s="2" t="s">
        <v>236</v>
      </c>
      <c r="D194" s="2"/>
      <c r="E194" s="64">
        <v>5797.38</v>
      </c>
      <c r="F194" s="64">
        <v>569.30999999999995</v>
      </c>
      <c r="G194" s="66">
        <v>-5228.07</v>
      </c>
      <c r="H194" s="64">
        <v>5797.3799999999992</v>
      </c>
      <c r="I194" s="64">
        <v>975.96</v>
      </c>
      <c r="J194" s="64">
        <v>0</v>
      </c>
      <c r="K194" s="65">
        <v>-4821.4199999999992</v>
      </c>
    </row>
    <row r="195" spans="1:11" ht="10" customHeight="1" x14ac:dyDescent="0.35">
      <c r="A195" s="2"/>
      <c r="B195" s="2"/>
      <c r="C195" s="2" t="s">
        <v>237</v>
      </c>
      <c r="D195" s="2"/>
      <c r="E195" s="64">
        <v>2595.87</v>
      </c>
      <c r="F195" s="64">
        <v>4101.4399999999996</v>
      </c>
      <c r="G195" s="66">
        <v>1505.57</v>
      </c>
      <c r="H195" s="64">
        <v>7031.0399829101561</v>
      </c>
      <c r="I195" s="64">
        <v>7031.04</v>
      </c>
      <c r="J195" s="64">
        <v>4435.1699829101563</v>
      </c>
      <c r="K195" s="65">
        <v>1.7089843822759576E-5</v>
      </c>
    </row>
    <row r="196" spans="1:11" ht="10" customHeight="1" x14ac:dyDescent="0.35">
      <c r="A196" s="2"/>
      <c r="B196" s="2"/>
      <c r="C196" s="2" t="s">
        <v>238</v>
      </c>
      <c r="D196" s="2"/>
      <c r="E196" s="64">
        <v>8093.55</v>
      </c>
      <c r="F196" s="64">
        <v>7022.75</v>
      </c>
      <c r="G196" s="66">
        <v>-1070.8</v>
      </c>
      <c r="H196" s="64">
        <v>12039.000134277343</v>
      </c>
      <c r="I196" s="64">
        <v>12039</v>
      </c>
      <c r="J196" s="64">
        <v>3945.4501342773428</v>
      </c>
      <c r="K196" s="65">
        <v>-1.3427734302240424E-4</v>
      </c>
    </row>
    <row r="197" spans="1:11" ht="10" customHeight="1" x14ac:dyDescent="0.35">
      <c r="A197" s="2"/>
      <c r="B197" s="2"/>
      <c r="C197" s="2" t="s">
        <v>239</v>
      </c>
      <c r="D197" s="2"/>
      <c r="E197" s="64">
        <v>27435.09</v>
      </c>
      <c r="F197" s="64">
        <v>4789.75</v>
      </c>
      <c r="G197" s="66">
        <v>-22645.34</v>
      </c>
      <c r="H197" s="64">
        <v>48518.300449218747</v>
      </c>
      <c r="I197" s="64">
        <v>8211</v>
      </c>
      <c r="J197" s="64">
        <v>21083.210449218746</v>
      </c>
      <c r="K197" s="65">
        <v>-40307.300449218747</v>
      </c>
    </row>
    <row r="198" spans="1:11" ht="10" customHeight="1" x14ac:dyDescent="0.35">
      <c r="A198" s="2"/>
      <c r="B198" s="2"/>
      <c r="C198" s="2" t="s">
        <v>240</v>
      </c>
      <c r="D198" s="2"/>
      <c r="E198" s="64">
        <v>4912.63</v>
      </c>
      <c r="F198" s="64">
        <v>3902.5</v>
      </c>
      <c r="G198" s="66">
        <v>-1010.13</v>
      </c>
      <c r="H198" s="64">
        <v>8216.0998486328135</v>
      </c>
      <c r="I198" s="64">
        <v>6690</v>
      </c>
      <c r="J198" s="64">
        <v>3303.4698486328134</v>
      </c>
      <c r="K198" s="65">
        <v>-1526.0998486328135</v>
      </c>
    </row>
    <row r="199" spans="1:11" ht="10" customHeight="1" x14ac:dyDescent="0.35">
      <c r="A199" s="2"/>
      <c r="B199" s="2"/>
      <c r="C199" s="2" t="s">
        <v>241</v>
      </c>
      <c r="D199" s="2"/>
      <c r="E199" s="64">
        <v>42171.98</v>
      </c>
      <c r="F199" s="64">
        <v>37275.56</v>
      </c>
      <c r="G199" s="66">
        <v>-4896.4219999999996</v>
      </c>
      <c r="H199" s="64">
        <v>63900.959492187496</v>
      </c>
      <c r="I199" s="64">
        <v>63900.959999999999</v>
      </c>
      <c r="J199" s="64">
        <v>21728.979492187493</v>
      </c>
      <c r="K199" s="65">
        <v>5.0781250320142135E-4</v>
      </c>
    </row>
    <row r="200" spans="1:11" ht="10" customHeight="1" x14ac:dyDescent="0.35">
      <c r="A200" s="2"/>
      <c r="B200" s="2"/>
      <c r="C200" s="2" t="s">
        <v>242</v>
      </c>
      <c r="D200" s="2"/>
      <c r="E200" s="64">
        <v>41507.730000000003</v>
      </c>
      <c r="F200" s="64">
        <v>40421.5</v>
      </c>
      <c r="G200" s="66">
        <v>-1086.23</v>
      </c>
      <c r="H200" s="64">
        <v>69293.99953125001</v>
      </c>
      <c r="I200" s="64">
        <v>69294</v>
      </c>
      <c r="J200" s="64">
        <v>27786.269531250007</v>
      </c>
      <c r="K200" s="65">
        <v>4.6874998952262104E-4</v>
      </c>
    </row>
    <row r="201" spans="1:11" ht="10" customHeight="1" x14ac:dyDescent="0.35">
      <c r="A201" s="2"/>
      <c r="B201" s="2"/>
      <c r="C201" s="2" t="s">
        <v>243</v>
      </c>
      <c r="D201" s="2"/>
      <c r="E201" s="64">
        <v>23380.01</v>
      </c>
      <c r="F201" s="64">
        <v>32131.75</v>
      </c>
      <c r="G201" s="66">
        <v>8751.74</v>
      </c>
      <c r="H201" s="64">
        <v>55083.000722656252</v>
      </c>
      <c r="I201" s="64">
        <v>55083</v>
      </c>
      <c r="J201" s="64">
        <v>31702.990722656254</v>
      </c>
      <c r="K201" s="65">
        <v>-7.2265625203726813E-4</v>
      </c>
    </row>
    <row r="202" spans="1:11" ht="10" customHeight="1" x14ac:dyDescent="0.35">
      <c r="A202" s="2"/>
      <c r="B202" s="2"/>
      <c r="C202" s="2" t="s">
        <v>244</v>
      </c>
      <c r="D202" s="2"/>
      <c r="E202" s="64">
        <v>3298.15</v>
      </c>
      <c r="F202" s="64">
        <v>0</v>
      </c>
      <c r="G202" s="66">
        <v>-3298.15</v>
      </c>
      <c r="H202" s="64">
        <v>3298.15</v>
      </c>
      <c r="I202" s="64">
        <v>0</v>
      </c>
      <c r="J202" s="64">
        <v>0</v>
      </c>
      <c r="K202" s="65">
        <v>-3298.15</v>
      </c>
    </row>
    <row r="203" spans="1:11" ht="10" customHeight="1" x14ac:dyDescent="0.35">
      <c r="A203" s="2"/>
      <c r="B203" s="2"/>
      <c r="C203" s="2" t="s">
        <v>245</v>
      </c>
      <c r="D203" s="2"/>
      <c r="E203" s="64">
        <v>11299.18</v>
      </c>
      <c r="F203" s="64">
        <v>12874.19</v>
      </c>
      <c r="G203" s="66">
        <v>1575.011</v>
      </c>
      <c r="H203" s="64">
        <v>22070.039375</v>
      </c>
      <c r="I203" s="64">
        <v>22070.04</v>
      </c>
      <c r="J203" s="64">
        <v>10770.859375</v>
      </c>
      <c r="K203" s="65">
        <v>6.2500000058207661E-4</v>
      </c>
    </row>
    <row r="204" spans="1:11" ht="10" customHeight="1" x14ac:dyDescent="0.35">
      <c r="A204" s="2"/>
      <c r="B204" s="2"/>
      <c r="C204" s="2" t="s">
        <v>246</v>
      </c>
      <c r="D204" s="2"/>
      <c r="E204" s="64">
        <v>9362.3799999999992</v>
      </c>
      <c r="F204" s="64">
        <v>9175.81</v>
      </c>
      <c r="G204" s="66">
        <v>-186.5703</v>
      </c>
      <c r="H204" s="64">
        <v>15729.959956054689</v>
      </c>
      <c r="I204" s="64">
        <v>15729.96</v>
      </c>
      <c r="J204" s="64">
        <v>6367.5799560546893</v>
      </c>
      <c r="K204" s="65">
        <v>4.394531060825102E-5</v>
      </c>
    </row>
    <row r="205" spans="1:11" ht="10" customHeight="1" x14ac:dyDescent="0.35">
      <c r="A205" s="2"/>
      <c r="B205" s="2"/>
      <c r="C205" s="2" t="s">
        <v>247</v>
      </c>
      <c r="D205" s="2"/>
      <c r="E205" s="64">
        <v>8234.27</v>
      </c>
      <c r="F205" s="64">
        <v>13711.25</v>
      </c>
      <c r="G205" s="66">
        <v>5476.98</v>
      </c>
      <c r="H205" s="64">
        <v>23504.99998046875</v>
      </c>
      <c r="I205" s="64">
        <v>23505</v>
      </c>
      <c r="J205" s="64">
        <v>15270.72998046875</v>
      </c>
      <c r="K205" s="65">
        <v>1.9531249563442543E-5</v>
      </c>
    </row>
    <row r="206" spans="1:11" ht="10" customHeight="1" x14ac:dyDescent="0.35">
      <c r="A206" s="2"/>
      <c r="B206" s="2"/>
      <c r="C206" s="42" t="s">
        <v>248</v>
      </c>
      <c r="D206" s="42"/>
      <c r="E206" s="67">
        <f>SUM(E187:E205)</f>
        <v>252527.97</v>
      </c>
      <c r="F206" s="67">
        <f t="shared" ref="F206:I206" si="7">SUM(F187:F205)</f>
        <v>191684.43</v>
      </c>
      <c r="G206" s="67">
        <f t="shared" si="7"/>
        <v>-60843.541900000026</v>
      </c>
      <c r="H206" s="67">
        <f t="shared" si="7"/>
        <v>437942.07995483401</v>
      </c>
      <c r="I206" s="67">
        <f t="shared" si="7"/>
        <v>328601.88</v>
      </c>
      <c r="J206" s="67">
        <v>185414.10995483401</v>
      </c>
      <c r="K206" s="68">
        <f>SUM(K187:K204)</f>
        <v>-109340.19997436524</v>
      </c>
    </row>
    <row r="207" spans="1:11" ht="10" customHeight="1" x14ac:dyDescent="0.35">
      <c r="A207" s="2"/>
      <c r="B207" s="2" t="s">
        <v>34</v>
      </c>
      <c r="C207" s="2"/>
      <c r="D207" s="2"/>
      <c r="E207" s="64"/>
      <c r="F207" s="64"/>
      <c r="G207" s="66"/>
      <c r="H207" s="64"/>
      <c r="I207" s="64"/>
      <c r="J207" s="64"/>
      <c r="K207" s="65"/>
    </row>
    <row r="208" spans="1:11" ht="10" customHeight="1" x14ac:dyDescent="0.35">
      <c r="A208" s="2"/>
      <c r="B208" s="2"/>
      <c r="C208" s="2" t="s">
        <v>249</v>
      </c>
      <c r="D208" s="2"/>
      <c r="E208" s="64">
        <v>0</v>
      </c>
      <c r="F208" s="64">
        <v>16394.560000000001</v>
      </c>
      <c r="G208" s="66">
        <v>16394.560000000001</v>
      </c>
      <c r="H208" s="64">
        <v>28104.9609375</v>
      </c>
      <c r="I208" s="64">
        <v>28104.959999999999</v>
      </c>
      <c r="J208" s="64">
        <v>28104.9609375</v>
      </c>
      <c r="K208" s="65">
        <v>-9.3750000087311491E-4</v>
      </c>
    </row>
    <row r="209" spans="1:11" ht="10" customHeight="1" x14ac:dyDescent="0.35">
      <c r="A209" s="2"/>
      <c r="B209" s="2"/>
      <c r="C209" s="2" t="s">
        <v>250</v>
      </c>
      <c r="D209" s="2"/>
      <c r="E209" s="64">
        <v>0</v>
      </c>
      <c r="F209" s="64">
        <v>16035.81</v>
      </c>
      <c r="G209" s="66">
        <v>16035.81</v>
      </c>
      <c r="H209" s="64">
        <v>27489.9609375</v>
      </c>
      <c r="I209" s="64">
        <v>27489.96</v>
      </c>
      <c r="J209" s="64">
        <v>27489.9609375</v>
      </c>
      <c r="K209" s="65">
        <v>-9.3750000087311491E-4</v>
      </c>
    </row>
    <row r="210" spans="1:11" ht="10" customHeight="1" x14ac:dyDescent="0.35">
      <c r="A210" s="2"/>
      <c r="B210" s="2"/>
      <c r="C210" s="2" t="s">
        <v>251</v>
      </c>
      <c r="D210" s="2"/>
      <c r="E210" s="64">
        <v>0</v>
      </c>
      <c r="F210" s="64">
        <v>9804.69</v>
      </c>
      <c r="G210" s="66">
        <v>9804.69</v>
      </c>
      <c r="H210" s="64">
        <v>16808.03955078125</v>
      </c>
      <c r="I210" s="64">
        <v>16808.04</v>
      </c>
      <c r="J210" s="64">
        <v>16808.03955078125</v>
      </c>
      <c r="K210" s="65">
        <v>4.4921875087311491E-4</v>
      </c>
    </row>
    <row r="211" spans="1:11" ht="10" customHeight="1" x14ac:dyDescent="0.35">
      <c r="A211" s="2"/>
      <c r="B211" s="2"/>
      <c r="C211" s="2" t="s">
        <v>252</v>
      </c>
      <c r="D211" s="2"/>
      <c r="E211" s="64">
        <v>142513.62</v>
      </c>
      <c r="F211" s="64">
        <v>172652.06</v>
      </c>
      <c r="G211" s="66">
        <v>30138.44</v>
      </c>
      <c r="H211" s="64">
        <v>295974.96765625</v>
      </c>
      <c r="I211" s="64">
        <v>295974.96000000002</v>
      </c>
      <c r="J211" s="64">
        <v>153461.34765625</v>
      </c>
      <c r="K211" s="65">
        <v>-7.6562499743886292E-3</v>
      </c>
    </row>
    <row r="212" spans="1:11" ht="10" customHeight="1" x14ac:dyDescent="0.35">
      <c r="A212" s="2"/>
      <c r="B212" s="2"/>
      <c r="C212" s="2" t="s">
        <v>253</v>
      </c>
      <c r="D212" s="2"/>
      <c r="E212" s="64">
        <v>144041.06</v>
      </c>
      <c r="F212" s="64">
        <v>185866.94</v>
      </c>
      <c r="G212" s="66">
        <v>41825.879999999997</v>
      </c>
      <c r="H212" s="64">
        <v>318629.02875</v>
      </c>
      <c r="I212" s="64">
        <v>318629.03999999998</v>
      </c>
      <c r="J212" s="64">
        <v>174587.96875</v>
      </c>
      <c r="K212" s="65">
        <v>1.1249999981373549E-2</v>
      </c>
    </row>
    <row r="213" spans="1:11" ht="10" customHeight="1" x14ac:dyDescent="0.35">
      <c r="A213" s="2"/>
      <c r="B213" s="2"/>
      <c r="C213" s="2" t="s">
        <v>254</v>
      </c>
      <c r="D213" s="2"/>
      <c r="E213" s="64">
        <v>64636.81</v>
      </c>
      <c r="F213" s="64">
        <v>171446.94</v>
      </c>
      <c r="G213" s="66">
        <v>106810.1</v>
      </c>
      <c r="H213" s="64">
        <v>293909.0365625</v>
      </c>
      <c r="I213" s="64">
        <v>293909.03999999998</v>
      </c>
      <c r="J213" s="64">
        <v>229272.2265625</v>
      </c>
      <c r="K213" s="65">
        <v>3.4374999813735485E-3</v>
      </c>
    </row>
    <row r="214" spans="1:11" ht="10" customHeight="1" x14ac:dyDescent="0.35">
      <c r="A214" s="2"/>
      <c r="B214" s="2"/>
      <c r="C214" s="2" t="s">
        <v>255</v>
      </c>
      <c r="D214" s="2"/>
      <c r="E214" s="64">
        <v>29371.94</v>
      </c>
      <c r="F214" s="64">
        <v>12833.94</v>
      </c>
      <c r="G214" s="66">
        <v>-16538</v>
      </c>
      <c r="H214" s="64">
        <v>38486.806333007808</v>
      </c>
      <c r="I214" s="64">
        <v>22001.040000000001</v>
      </c>
      <c r="J214" s="64">
        <v>9114.8663330078089</v>
      </c>
      <c r="K214" s="65">
        <v>-16485.766333007807</v>
      </c>
    </row>
    <row r="215" spans="1:11" ht="10" customHeight="1" x14ac:dyDescent="0.35">
      <c r="A215" s="2"/>
      <c r="B215" s="2"/>
      <c r="C215" s="2" t="s">
        <v>256</v>
      </c>
      <c r="D215" s="2"/>
      <c r="E215" s="64">
        <v>22180.51</v>
      </c>
      <c r="F215" s="64">
        <v>10766.56</v>
      </c>
      <c r="G215" s="66">
        <v>-11413.95</v>
      </c>
      <c r="H215" s="64">
        <v>26312.043203124995</v>
      </c>
      <c r="I215" s="64">
        <v>18456.96</v>
      </c>
      <c r="J215" s="64">
        <v>4131.5332031249964</v>
      </c>
      <c r="K215" s="65">
        <v>-7855.0832031249956</v>
      </c>
    </row>
    <row r="216" spans="1:11" ht="10" customHeight="1" x14ac:dyDescent="0.35">
      <c r="A216" s="2"/>
      <c r="B216" s="2"/>
      <c r="C216" s="2" t="s">
        <v>257</v>
      </c>
      <c r="D216" s="2"/>
      <c r="E216" s="64">
        <v>15324.45</v>
      </c>
      <c r="F216" s="64">
        <v>21199.5</v>
      </c>
      <c r="G216" s="66">
        <v>5875.05</v>
      </c>
      <c r="H216" s="64">
        <v>36342.001269531254</v>
      </c>
      <c r="I216" s="64">
        <v>36342</v>
      </c>
      <c r="J216" s="64">
        <v>21017.551269531254</v>
      </c>
      <c r="K216" s="65">
        <v>-1.2695312543655746E-3</v>
      </c>
    </row>
    <row r="217" spans="1:11" ht="10" customHeight="1" x14ac:dyDescent="0.35">
      <c r="A217" s="2"/>
      <c r="B217" s="2"/>
      <c r="C217" s="2" t="s">
        <v>258</v>
      </c>
      <c r="D217" s="2"/>
      <c r="E217" s="64">
        <v>0</v>
      </c>
      <c r="F217" s="64">
        <v>2767.31</v>
      </c>
      <c r="G217" s="66">
        <v>2767.31</v>
      </c>
      <c r="H217" s="64">
        <v>0</v>
      </c>
      <c r="I217" s="64">
        <v>4743.96</v>
      </c>
      <c r="J217" s="64">
        <v>0</v>
      </c>
      <c r="K217" s="65">
        <v>4743.96</v>
      </c>
    </row>
    <row r="218" spans="1:11" ht="10" customHeight="1" x14ac:dyDescent="0.35">
      <c r="A218" s="2"/>
      <c r="B218" s="2"/>
      <c r="C218" s="2" t="s">
        <v>259</v>
      </c>
      <c r="D218" s="2"/>
      <c r="E218" s="64">
        <v>43924.81</v>
      </c>
      <c r="F218" s="64">
        <v>12559.75</v>
      </c>
      <c r="G218" s="66">
        <v>-31365.06</v>
      </c>
      <c r="H218" s="64">
        <v>53375.784731445317</v>
      </c>
      <c r="I218" s="64">
        <v>21531</v>
      </c>
      <c r="J218" s="64">
        <v>9450.9747314453198</v>
      </c>
      <c r="K218" s="65">
        <v>-31844.784731445317</v>
      </c>
    </row>
    <row r="219" spans="1:11" ht="10" customHeight="1" x14ac:dyDescent="0.35">
      <c r="A219" s="2"/>
      <c r="B219" s="2"/>
      <c r="C219" s="2" t="s">
        <v>260</v>
      </c>
      <c r="D219" s="2"/>
      <c r="E219" s="64">
        <v>46677.11</v>
      </c>
      <c r="F219" s="64">
        <v>11587.31</v>
      </c>
      <c r="G219" s="66">
        <v>-35089.800000000003</v>
      </c>
      <c r="H219" s="64">
        <v>56834.110122070306</v>
      </c>
      <c r="I219" s="64">
        <v>19863.96</v>
      </c>
      <c r="J219" s="64">
        <v>10157.000122070305</v>
      </c>
      <c r="K219" s="65">
        <v>-36970.150122070307</v>
      </c>
    </row>
    <row r="220" spans="1:11" ht="10" customHeight="1" x14ac:dyDescent="0.35">
      <c r="A220" s="2"/>
      <c r="B220" s="2"/>
      <c r="C220" s="2" t="s">
        <v>261</v>
      </c>
      <c r="D220" s="2"/>
      <c r="E220" s="64">
        <v>34100.800000000003</v>
      </c>
      <c r="F220" s="64">
        <v>23349.69</v>
      </c>
      <c r="G220" s="66">
        <v>-10751.11</v>
      </c>
      <c r="H220" s="64">
        <v>40028.038159179683</v>
      </c>
      <c r="I220" s="64">
        <v>40028.04</v>
      </c>
      <c r="J220" s="64">
        <v>5927.2381591796802</v>
      </c>
      <c r="K220" s="65">
        <v>1.8408203177386895E-3</v>
      </c>
    </row>
    <row r="221" spans="1:11" ht="10" customHeight="1" x14ac:dyDescent="0.35">
      <c r="A221" s="2"/>
      <c r="B221" s="2"/>
      <c r="C221" s="2" t="s">
        <v>262</v>
      </c>
      <c r="D221" s="2"/>
      <c r="E221" s="64">
        <v>89810.61</v>
      </c>
      <c r="F221" s="64">
        <v>111547.94</v>
      </c>
      <c r="G221" s="66">
        <v>21737.33</v>
      </c>
      <c r="H221" s="64">
        <v>191225.04359374999</v>
      </c>
      <c r="I221" s="64">
        <v>191225.04</v>
      </c>
      <c r="J221" s="64">
        <v>101414.43359374999</v>
      </c>
      <c r="K221" s="65">
        <v>-3.5937499778810889E-3</v>
      </c>
    </row>
    <row r="222" spans="1:11" ht="10" customHeight="1" x14ac:dyDescent="0.35">
      <c r="A222" s="2"/>
      <c r="B222" s="2"/>
      <c r="C222" s="2" t="s">
        <v>263</v>
      </c>
      <c r="D222" s="2"/>
      <c r="E222" s="64">
        <v>81809.75</v>
      </c>
      <c r="F222" s="64">
        <v>106407</v>
      </c>
      <c r="G222" s="66">
        <v>24597.25</v>
      </c>
      <c r="H222" s="64">
        <v>182411.99609375</v>
      </c>
      <c r="I222" s="64">
        <v>182412</v>
      </c>
      <c r="J222" s="64">
        <v>100602.24609375</v>
      </c>
      <c r="K222" s="65">
        <v>3.90625E-3</v>
      </c>
    </row>
    <row r="223" spans="1:11" ht="10" customHeight="1" x14ac:dyDescent="0.35">
      <c r="A223" s="2"/>
      <c r="B223" s="2"/>
      <c r="C223" s="2" t="s">
        <v>264</v>
      </c>
      <c r="D223" s="2"/>
      <c r="E223" s="64">
        <v>38991.019999999997</v>
      </c>
      <c r="F223" s="64">
        <v>145827.5</v>
      </c>
      <c r="G223" s="66">
        <v>106836.5</v>
      </c>
      <c r="H223" s="64">
        <v>249990.00437499999</v>
      </c>
      <c r="I223" s="64">
        <v>249990</v>
      </c>
      <c r="J223" s="64">
        <v>210998.984375</v>
      </c>
      <c r="K223" s="65">
        <v>-4.374999989522621E-3</v>
      </c>
    </row>
    <row r="224" spans="1:11" ht="10" customHeight="1" x14ac:dyDescent="0.35">
      <c r="A224" s="2"/>
      <c r="B224" s="2"/>
      <c r="C224" s="2" t="s">
        <v>265</v>
      </c>
      <c r="D224" s="2"/>
      <c r="E224" s="64">
        <v>71360.210000000006</v>
      </c>
      <c r="F224" s="64">
        <v>5833.31</v>
      </c>
      <c r="G224" s="66">
        <v>-65526.9</v>
      </c>
      <c r="H224" s="64">
        <v>9999.9609765624919</v>
      </c>
      <c r="I224" s="64">
        <v>9999.9599999999991</v>
      </c>
      <c r="J224" s="64">
        <v>-61360.249023437515</v>
      </c>
      <c r="K224" s="65">
        <v>-9.7656249272404239E-4</v>
      </c>
    </row>
    <row r="225" spans="1:11" ht="10" customHeight="1" x14ac:dyDescent="0.35">
      <c r="A225" s="2"/>
      <c r="B225" s="2"/>
      <c r="C225" s="2" t="s">
        <v>266</v>
      </c>
      <c r="D225" s="2"/>
      <c r="E225" s="64">
        <v>148</v>
      </c>
      <c r="F225" s="64">
        <v>5833.31</v>
      </c>
      <c r="G225" s="66">
        <v>5685.31</v>
      </c>
      <c r="H225" s="64">
        <v>9999.9598388671875</v>
      </c>
      <c r="I225" s="64">
        <v>9999.9599999999991</v>
      </c>
      <c r="J225" s="64">
        <v>9851.9598388671875</v>
      </c>
      <c r="K225" s="65">
        <v>1.6113281162688509E-4</v>
      </c>
    </row>
    <row r="226" spans="1:11" ht="10" customHeight="1" x14ac:dyDescent="0.35">
      <c r="A226" s="2"/>
      <c r="B226" s="2"/>
      <c r="C226" s="2" t="s">
        <v>267</v>
      </c>
      <c r="D226" s="2"/>
      <c r="E226" s="64">
        <v>100</v>
      </c>
      <c r="F226" s="64">
        <v>5833.31</v>
      </c>
      <c r="G226" s="66">
        <v>5733.31</v>
      </c>
      <c r="H226" s="64">
        <v>9999.959716796875</v>
      </c>
      <c r="I226" s="64">
        <v>9999.9599999999991</v>
      </c>
      <c r="J226" s="64">
        <v>9899.959716796875</v>
      </c>
      <c r="K226" s="65">
        <v>2.8320312412688509E-4</v>
      </c>
    </row>
    <row r="227" spans="1:11" ht="10" customHeight="1" x14ac:dyDescent="0.35">
      <c r="A227" s="2"/>
      <c r="B227" s="2"/>
      <c r="C227" s="2" t="s">
        <v>268</v>
      </c>
      <c r="D227" s="2"/>
      <c r="E227" s="64">
        <v>310.60000000000002</v>
      </c>
      <c r="F227" s="64">
        <v>2916.69</v>
      </c>
      <c r="G227" s="66">
        <v>2606.09</v>
      </c>
      <c r="H227" s="64">
        <v>5000.0400024414066</v>
      </c>
      <c r="I227" s="64">
        <v>5000.04</v>
      </c>
      <c r="J227" s="64">
        <v>4689.4400024414063</v>
      </c>
      <c r="K227" s="65">
        <v>-2.4414066501776688E-6</v>
      </c>
    </row>
    <row r="228" spans="1:11" ht="10" customHeight="1" x14ac:dyDescent="0.35">
      <c r="A228" s="2"/>
      <c r="B228" s="2"/>
      <c r="C228" s="2" t="s">
        <v>269</v>
      </c>
      <c r="D228" s="2"/>
      <c r="E228" s="64">
        <v>302.27</v>
      </c>
      <c r="F228" s="64">
        <v>2916.69</v>
      </c>
      <c r="G228" s="66">
        <v>2614.42</v>
      </c>
      <c r="H228" s="64">
        <v>5000.0400805664067</v>
      </c>
      <c r="I228" s="64">
        <v>5000.04</v>
      </c>
      <c r="J228" s="64">
        <v>4697.7700805664063</v>
      </c>
      <c r="K228" s="65">
        <v>-8.0566406722937245E-5</v>
      </c>
    </row>
    <row r="229" spans="1:11" ht="10" customHeight="1" x14ac:dyDescent="0.35">
      <c r="A229" s="2"/>
      <c r="B229" s="2"/>
      <c r="C229" s="2" t="s">
        <v>270</v>
      </c>
      <c r="D229" s="2"/>
      <c r="E229" s="64">
        <v>264.99</v>
      </c>
      <c r="F229" s="64">
        <v>2916.69</v>
      </c>
      <c r="G229" s="66">
        <v>2651.7</v>
      </c>
      <c r="H229" s="64">
        <v>5000.0397436523435</v>
      </c>
      <c r="I229" s="64">
        <v>5000.04</v>
      </c>
      <c r="J229" s="64">
        <v>4735.0497436523438</v>
      </c>
      <c r="K229" s="65">
        <v>2.5634765643189894E-4</v>
      </c>
    </row>
    <row r="230" spans="1:11" ht="10" customHeight="1" x14ac:dyDescent="0.35">
      <c r="A230" s="2"/>
      <c r="B230" s="2"/>
      <c r="C230" s="42" t="s">
        <v>271</v>
      </c>
      <c r="D230" s="42"/>
      <c r="E230" s="67">
        <f>SUM(E208:E229)</f>
        <v>825868.55999999994</v>
      </c>
      <c r="F230" s="67">
        <f t="shared" ref="F230:I230" si="8">SUM(F208:F229)</f>
        <v>1057297.5</v>
      </c>
      <c r="G230" s="67">
        <f t="shared" si="8"/>
        <v>231428.93000000002</v>
      </c>
      <c r="H230" s="67">
        <f t="shared" si="8"/>
        <v>1900921.8226342776</v>
      </c>
      <c r="I230" s="67">
        <f t="shared" si="8"/>
        <v>1812510</v>
      </c>
      <c r="J230" s="67">
        <v>1075053.2626342778</v>
      </c>
      <c r="K230" s="68">
        <f>SUM(K209:K229)</f>
        <v>-88411.821696777304</v>
      </c>
    </row>
    <row r="231" spans="1:11" ht="10" customHeight="1" x14ac:dyDescent="0.35">
      <c r="A231" s="2"/>
      <c r="B231" s="2" t="s">
        <v>35</v>
      </c>
      <c r="C231" s="2"/>
      <c r="D231" s="2"/>
      <c r="E231" s="64"/>
      <c r="F231" s="64"/>
      <c r="G231" s="66"/>
      <c r="H231" s="64"/>
      <c r="I231" s="64"/>
      <c r="J231" s="64"/>
      <c r="K231" s="65"/>
    </row>
    <row r="232" spans="1:11" ht="10" customHeight="1" x14ac:dyDescent="0.35">
      <c r="A232" s="2"/>
      <c r="B232" s="2"/>
      <c r="C232" s="2" t="s">
        <v>272</v>
      </c>
      <c r="D232" s="2"/>
      <c r="E232" s="64">
        <v>4142.41</v>
      </c>
      <c r="F232" s="64">
        <v>0</v>
      </c>
      <c r="G232" s="66">
        <v>-4142.41</v>
      </c>
      <c r="H232" s="64">
        <v>4142.41</v>
      </c>
      <c r="I232" s="64">
        <v>0</v>
      </c>
      <c r="J232" s="64">
        <v>0</v>
      </c>
      <c r="K232" s="65">
        <v>-4142.41</v>
      </c>
    </row>
    <row r="233" spans="1:11" ht="10" customHeight="1" x14ac:dyDescent="0.35">
      <c r="A233" s="2"/>
      <c r="B233" s="2"/>
      <c r="C233" s="2" t="s">
        <v>273</v>
      </c>
      <c r="D233" s="2"/>
      <c r="E233" s="64">
        <v>43035.92</v>
      </c>
      <c r="F233" s="64">
        <v>52504.06</v>
      </c>
      <c r="G233" s="66">
        <v>9468.1370000000006</v>
      </c>
      <c r="H233" s="64">
        <v>90006.960039062513</v>
      </c>
      <c r="I233" s="64">
        <v>90006.96</v>
      </c>
      <c r="J233" s="64">
        <v>46971.040039062515</v>
      </c>
      <c r="K233" s="65">
        <v>-3.90625064028427E-5</v>
      </c>
    </row>
    <row r="234" spans="1:11" ht="10" customHeight="1" x14ac:dyDescent="0.35">
      <c r="A234" s="2"/>
      <c r="B234" s="2"/>
      <c r="C234" s="2" t="s">
        <v>274</v>
      </c>
      <c r="D234" s="2"/>
      <c r="E234" s="64">
        <v>71254.559999999998</v>
      </c>
      <c r="F234" s="64">
        <v>43356.25</v>
      </c>
      <c r="G234" s="66">
        <v>-27898.31</v>
      </c>
      <c r="H234" s="64">
        <v>74324.99762207031</v>
      </c>
      <c r="I234" s="64">
        <v>74325</v>
      </c>
      <c r="J234" s="64">
        <v>3070.4376220703125</v>
      </c>
      <c r="K234" s="65">
        <v>2.3779296898283064E-3</v>
      </c>
    </row>
    <row r="235" spans="1:11" ht="10" customHeight="1" x14ac:dyDescent="0.35">
      <c r="A235" s="2"/>
      <c r="B235" s="2"/>
      <c r="C235" s="2" t="s">
        <v>275</v>
      </c>
      <c r="D235" s="2"/>
      <c r="E235" s="64">
        <v>41322.080000000002</v>
      </c>
      <c r="F235" s="64">
        <v>39764.06</v>
      </c>
      <c r="G235" s="66">
        <v>-1558.02</v>
      </c>
      <c r="H235" s="64">
        <v>68166.962812499987</v>
      </c>
      <c r="I235" s="64">
        <v>68166.960000000006</v>
      </c>
      <c r="J235" s="64">
        <v>26844.882812499985</v>
      </c>
      <c r="K235" s="65">
        <v>-2.8124999807914719E-3</v>
      </c>
    </row>
    <row r="236" spans="1:11" ht="10" customHeight="1" x14ac:dyDescent="0.35">
      <c r="A236" s="2"/>
      <c r="B236" s="2"/>
      <c r="C236" s="2" t="s">
        <v>276</v>
      </c>
      <c r="D236" s="2"/>
      <c r="E236" s="64">
        <v>0</v>
      </c>
      <c r="F236" s="64">
        <v>2041.69</v>
      </c>
      <c r="G236" s="66">
        <v>2041.69</v>
      </c>
      <c r="H236" s="64">
        <v>3500.0399780273438</v>
      </c>
      <c r="I236" s="64">
        <v>3500.04</v>
      </c>
      <c r="J236" s="64">
        <v>3500.0399780273438</v>
      </c>
      <c r="K236" s="65">
        <v>2.1972656213620212E-5</v>
      </c>
    </row>
    <row r="237" spans="1:11" ht="10" customHeight="1" x14ac:dyDescent="0.35">
      <c r="A237" s="2"/>
      <c r="B237" s="2"/>
      <c r="C237" s="2" t="s">
        <v>277</v>
      </c>
      <c r="D237" s="2"/>
      <c r="E237" s="64">
        <v>0</v>
      </c>
      <c r="F237" s="64">
        <v>2041.69</v>
      </c>
      <c r="G237" s="66">
        <v>2041.69</v>
      </c>
      <c r="H237" s="64">
        <v>3500.0399780273438</v>
      </c>
      <c r="I237" s="64">
        <v>3500.04</v>
      </c>
      <c r="J237" s="64">
        <v>3500.0399780273438</v>
      </c>
      <c r="K237" s="65">
        <v>2.1972656213620212E-5</v>
      </c>
    </row>
    <row r="238" spans="1:11" ht="10" customHeight="1" x14ac:dyDescent="0.35">
      <c r="A238" s="2"/>
      <c r="B238" s="2"/>
      <c r="C238" s="2" t="s">
        <v>278</v>
      </c>
      <c r="D238" s="2"/>
      <c r="E238" s="64">
        <v>0</v>
      </c>
      <c r="F238" s="64">
        <v>2041.69</v>
      </c>
      <c r="G238" s="66">
        <v>2041.69</v>
      </c>
      <c r="H238" s="64">
        <v>3500.0399780273438</v>
      </c>
      <c r="I238" s="64">
        <v>3500.04</v>
      </c>
      <c r="J238" s="64">
        <v>3500.0399780273438</v>
      </c>
      <c r="K238" s="65">
        <v>2.1972656213620212E-5</v>
      </c>
    </row>
    <row r="239" spans="1:11" ht="10" customHeight="1" x14ac:dyDescent="0.35">
      <c r="A239" s="2"/>
      <c r="B239" s="2"/>
      <c r="C239" s="2" t="s">
        <v>279</v>
      </c>
      <c r="D239" s="2"/>
      <c r="E239" s="64">
        <v>0</v>
      </c>
      <c r="F239" s="64">
        <v>2916.69</v>
      </c>
      <c r="G239" s="66">
        <v>2916.69</v>
      </c>
      <c r="H239" s="64">
        <v>5000.0399780273438</v>
      </c>
      <c r="I239" s="64">
        <v>5000.04</v>
      </c>
      <c r="J239" s="64">
        <v>5000.0399780273438</v>
      </c>
      <c r="K239" s="65">
        <v>2.1972656213620212E-5</v>
      </c>
    </row>
    <row r="240" spans="1:11" ht="10" customHeight="1" x14ac:dyDescent="0.35">
      <c r="A240" s="2"/>
      <c r="B240" s="2"/>
      <c r="C240" s="2" t="s">
        <v>280</v>
      </c>
      <c r="D240" s="2"/>
      <c r="E240" s="64">
        <v>0</v>
      </c>
      <c r="F240" s="64">
        <v>2916.69</v>
      </c>
      <c r="G240" s="66">
        <v>2916.69</v>
      </c>
      <c r="H240" s="64">
        <v>5000.0399780273438</v>
      </c>
      <c r="I240" s="64">
        <v>5000.04</v>
      </c>
      <c r="J240" s="64">
        <v>5000.0399780273438</v>
      </c>
      <c r="K240" s="65">
        <v>2.1972656213620212E-5</v>
      </c>
    </row>
    <row r="241" spans="1:11" ht="10" customHeight="1" x14ac:dyDescent="0.35">
      <c r="A241" s="2"/>
      <c r="B241" s="2"/>
      <c r="C241" s="2" t="s">
        <v>281</v>
      </c>
      <c r="D241" s="2"/>
      <c r="E241" s="64">
        <v>0</v>
      </c>
      <c r="F241" s="64">
        <v>5833.31</v>
      </c>
      <c r="G241" s="66">
        <v>5833.31</v>
      </c>
      <c r="H241" s="64">
        <v>9999.959716796875</v>
      </c>
      <c r="I241" s="64">
        <v>9999.9599999999991</v>
      </c>
      <c r="J241" s="64">
        <v>9999.959716796875</v>
      </c>
      <c r="K241" s="65">
        <v>2.8320312412688509E-4</v>
      </c>
    </row>
    <row r="242" spans="1:11" ht="10" customHeight="1" x14ac:dyDescent="0.35">
      <c r="A242" s="2"/>
      <c r="B242" s="2"/>
      <c r="C242" s="2" t="s">
        <v>282</v>
      </c>
      <c r="D242" s="2"/>
      <c r="E242" s="64">
        <v>16728.88</v>
      </c>
      <c r="F242" s="64">
        <v>12493.81</v>
      </c>
      <c r="G242" s="66">
        <v>-4235.0709999999999</v>
      </c>
      <c r="H242" s="64">
        <v>21417.960200195314</v>
      </c>
      <c r="I242" s="64">
        <v>21417.96</v>
      </c>
      <c r="J242" s="64">
        <v>4689.0802001953125</v>
      </c>
      <c r="K242" s="65">
        <v>-2.0019531439174898E-4</v>
      </c>
    </row>
    <row r="243" spans="1:11" ht="10" customHeight="1" x14ac:dyDescent="0.35">
      <c r="A243" s="2"/>
      <c r="B243" s="2"/>
      <c r="C243" s="2" t="s">
        <v>283</v>
      </c>
      <c r="D243" s="2"/>
      <c r="E243" s="64">
        <v>15884.16</v>
      </c>
      <c r="F243" s="64">
        <v>12166</v>
      </c>
      <c r="G243" s="66">
        <v>-3718.16</v>
      </c>
      <c r="H243" s="64">
        <v>20855.999904785156</v>
      </c>
      <c r="I243" s="64">
        <v>20856</v>
      </c>
      <c r="J243" s="64">
        <v>4971.8399047851563</v>
      </c>
      <c r="K243" s="65">
        <v>9.5214843895519152E-5</v>
      </c>
    </row>
    <row r="244" spans="1:11" ht="10" customHeight="1" x14ac:dyDescent="0.35">
      <c r="A244" s="2"/>
      <c r="B244" s="2"/>
      <c r="C244" s="2" t="s">
        <v>284</v>
      </c>
      <c r="D244" s="2"/>
      <c r="E244" s="64">
        <v>11095.96</v>
      </c>
      <c r="F244" s="64">
        <v>22179.5</v>
      </c>
      <c r="G244" s="66">
        <v>11083.54</v>
      </c>
      <c r="H244" s="64">
        <v>38022.000039062499</v>
      </c>
      <c r="I244" s="64">
        <v>38022</v>
      </c>
      <c r="J244" s="64">
        <v>26926.0400390625</v>
      </c>
      <c r="K244" s="65">
        <v>-3.9062499126885086E-5</v>
      </c>
    </row>
    <row r="245" spans="1:11" ht="10" customHeight="1" x14ac:dyDescent="0.35">
      <c r="A245" s="2"/>
      <c r="B245" s="2"/>
      <c r="C245" s="2" t="s">
        <v>285</v>
      </c>
      <c r="D245" s="2"/>
      <c r="E245" s="64">
        <v>5753.43</v>
      </c>
      <c r="F245" s="64">
        <v>7799.75</v>
      </c>
      <c r="G245" s="66">
        <v>2046.32</v>
      </c>
      <c r="H245" s="64">
        <v>13370.999580078125</v>
      </c>
      <c r="I245" s="64">
        <v>13371</v>
      </c>
      <c r="J245" s="64">
        <v>7617.569580078125</v>
      </c>
      <c r="K245" s="65">
        <v>4.199218747089617E-4</v>
      </c>
    </row>
    <row r="246" spans="1:11" ht="10" customHeight="1" x14ac:dyDescent="0.35">
      <c r="A246" s="2"/>
      <c r="B246" s="2"/>
      <c r="C246" s="2" t="s">
        <v>286</v>
      </c>
      <c r="D246" s="2"/>
      <c r="E246" s="64">
        <v>0</v>
      </c>
      <c r="F246" s="64">
        <v>10181.5</v>
      </c>
      <c r="G246" s="66">
        <v>10181.5</v>
      </c>
      <c r="H246" s="64">
        <v>17454.000244140625</v>
      </c>
      <c r="I246" s="64">
        <v>17454</v>
      </c>
      <c r="J246" s="64">
        <v>17454.000244140625</v>
      </c>
      <c r="K246" s="65">
        <v>-2.44140625E-4</v>
      </c>
    </row>
    <row r="247" spans="1:11" ht="10" customHeight="1" x14ac:dyDescent="0.35">
      <c r="A247" s="2"/>
      <c r="B247" s="2"/>
      <c r="C247" s="2" t="s">
        <v>287</v>
      </c>
      <c r="D247" s="2"/>
      <c r="E247" s="64">
        <v>18149.16</v>
      </c>
      <c r="F247" s="64">
        <v>2876.44</v>
      </c>
      <c r="G247" s="66">
        <v>-15272.72</v>
      </c>
      <c r="H247" s="64">
        <v>34874.749599609378</v>
      </c>
      <c r="I247" s="64">
        <v>4931.04</v>
      </c>
      <c r="J247" s="64">
        <v>16725.589599609379</v>
      </c>
      <c r="K247" s="65">
        <v>-29943.709599609378</v>
      </c>
    </row>
    <row r="248" spans="1:11" ht="10" customHeight="1" x14ac:dyDescent="0.35">
      <c r="A248" s="2"/>
      <c r="B248" s="2"/>
      <c r="C248" s="2" t="s">
        <v>288</v>
      </c>
      <c r="D248" s="2"/>
      <c r="E248" s="64">
        <v>12448.96</v>
      </c>
      <c r="F248" s="64">
        <v>18055.310000000001</v>
      </c>
      <c r="G248" s="66">
        <v>5606.3509999999997</v>
      </c>
      <c r="H248" s="64">
        <v>30951.960488281249</v>
      </c>
      <c r="I248" s="64">
        <v>30951.96</v>
      </c>
      <c r="J248" s="64">
        <v>18503.00048828125</v>
      </c>
      <c r="K248" s="65">
        <v>-4.8828125E-4</v>
      </c>
    </row>
    <row r="249" spans="1:11" ht="10" customHeight="1" x14ac:dyDescent="0.35">
      <c r="A249" s="2"/>
      <c r="B249" s="2"/>
      <c r="C249" s="2" t="s">
        <v>289</v>
      </c>
      <c r="D249" s="2"/>
      <c r="E249" s="64">
        <v>4074.57</v>
      </c>
      <c r="F249" s="64">
        <v>15516.06</v>
      </c>
      <c r="G249" s="66">
        <v>11441.49</v>
      </c>
      <c r="H249" s="64">
        <v>26598.9596484375</v>
      </c>
      <c r="I249" s="64">
        <v>26598.959999999999</v>
      </c>
      <c r="J249" s="64">
        <v>22524.3896484375</v>
      </c>
      <c r="K249" s="65">
        <v>3.5156249941792339E-4</v>
      </c>
    </row>
    <row r="250" spans="1:11" ht="10" customHeight="1" x14ac:dyDescent="0.35">
      <c r="A250" s="2"/>
      <c r="B250" s="2"/>
      <c r="C250" s="2" t="s">
        <v>290</v>
      </c>
      <c r="D250" s="2"/>
      <c r="E250" s="64">
        <v>3940.69</v>
      </c>
      <c r="F250" s="64">
        <v>14358.19</v>
      </c>
      <c r="G250" s="66">
        <v>10417.5</v>
      </c>
      <c r="H250" s="64">
        <v>24614.039609375002</v>
      </c>
      <c r="I250" s="64">
        <v>24614.04</v>
      </c>
      <c r="J250" s="64">
        <v>20673.349609375004</v>
      </c>
      <c r="K250" s="65">
        <v>3.9062499854480848E-4</v>
      </c>
    </row>
    <row r="251" spans="1:11" ht="10" customHeight="1" x14ac:dyDescent="0.35">
      <c r="A251" s="2"/>
      <c r="B251" s="2"/>
      <c r="C251" s="2" t="s">
        <v>291</v>
      </c>
      <c r="D251" s="2"/>
      <c r="E251" s="64">
        <v>20733.919999999998</v>
      </c>
      <c r="F251" s="64">
        <v>27125</v>
      </c>
      <c r="G251" s="66">
        <v>6391.08</v>
      </c>
      <c r="H251" s="64">
        <v>46499.999101562498</v>
      </c>
      <c r="I251" s="64">
        <v>46500</v>
      </c>
      <c r="J251" s="64">
        <v>25766.0791015625</v>
      </c>
      <c r="K251" s="65">
        <v>8.9843750174622983E-4</v>
      </c>
    </row>
    <row r="252" spans="1:11" ht="10" customHeight="1" x14ac:dyDescent="0.35">
      <c r="A252" s="2"/>
      <c r="B252" s="2"/>
      <c r="C252" s="2" t="s">
        <v>292</v>
      </c>
      <c r="D252" s="2"/>
      <c r="E252" s="64">
        <v>3264.01</v>
      </c>
      <c r="F252" s="64">
        <v>10791.69</v>
      </c>
      <c r="G252" s="66">
        <v>7527.6809999999996</v>
      </c>
      <c r="H252" s="64">
        <v>18500.039052734377</v>
      </c>
      <c r="I252" s="64">
        <v>18500.04</v>
      </c>
      <c r="J252" s="64">
        <v>15236.029052734377</v>
      </c>
      <c r="K252" s="65">
        <v>9.4726562383584678E-4</v>
      </c>
    </row>
    <row r="253" spans="1:11" ht="10" customHeight="1" x14ac:dyDescent="0.35">
      <c r="A253" s="2"/>
      <c r="B253" s="2"/>
      <c r="C253" s="2" t="s">
        <v>293</v>
      </c>
      <c r="D253" s="2"/>
      <c r="E253" s="64">
        <v>3749.55</v>
      </c>
      <c r="F253" s="64">
        <v>10791.69</v>
      </c>
      <c r="G253" s="66">
        <v>7042.1409999999996</v>
      </c>
      <c r="H253" s="64">
        <v>18500.039501953124</v>
      </c>
      <c r="I253" s="64">
        <v>18500.04</v>
      </c>
      <c r="J253" s="64">
        <v>14750.489501953125</v>
      </c>
      <c r="K253" s="65">
        <v>4.9804687660071068E-4</v>
      </c>
    </row>
    <row r="254" spans="1:11" ht="10" customHeight="1" x14ac:dyDescent="0.35">
      <c r="A254" s="2"/>
      <c r="B254" s="2"/>
      <c r="C254" s="2" t="s">
        <v>294</v>
      </c>
      <c r="D254" s="2"/>
      <c r="E254" s="64">
        <v>490.72</v>
      </c>
      <c r="F254" s="64">
        <v>0</v>
      </c>
      <c r="G254" s="66">
        <v>-490.72</v>
      </c>
      <c r="H254" s="64">
        <v>490.72</v>
      </c>
      <c r="I254" s="64">
        <v>0</v>
      </c>
      <c r="J254" s="64">
        <v>0</v>
      </c>
      <c r="K254" s="65">
        <v>-490.72</v>
      </c>
    </row>
    <row r="255" spans="1:11" ht="10" customHeight="1" x14ac:dyDescent="0.35">
      <c r="A255" s="2"/>
      <c r="B255" s="2"/>
      <c r="C255" s="2" t="s">
        <v>295</v>
      </c>
      <c r="D255" s="2"/>
      <c r="E255" s="64">
        <v>39431.68</v>
      </c>
      <c r="F255" s="64">
        <v>57120.56</v>
      </c>
      <c r="G255" s="66">
        <v>17688.88</v>
      </c>
      <c r="H255" s="64">
        <v>97920.962226562493</v>
      </c>
      <c r="I255" s="64">
        <v>97920.960000000006</v>
      </c>
      <c r="J255" s="64">
        <v>58489.282226562493</v>
      </c>
      <c r="K255" s="65">
        <v>-2.226562486612238E-3</v>
      </c>
    </row>
    <row r="256" spans="1:11" ht="10" customHeight="1" x14ac:dyDescent="0.35">
      <c r="A256" s="2"/>
      <c r="B256" s="2"/>
      <c r="C256" s="2" t="s">
        <v>296</v>
      </c>
      <c r="D256" s="2"/>
      <c r="E256" s="64">
        <v>25880.46</v>
      </c>
      <c r="F256" s="64">
        <v>38703</v>
      </c>
      <c r="G256" s="66">
        <v>12822.54</v>
      </c>
      <c r="H256" s="64">
        <v>66347.999062499992</v>
      </c>
      <c r="I256" s="64">
        <v>66348</v>
      </c>
      <c r="J256" s="64">
        <v>40467.539062499993</v>
      </c>
      <c r="K256" s="65">
        <v>9.3750000814907253E-4</v>
      </c>
    </row>
    <row r="257" spans="1:11" ht="10" customHeight="1" x14ac:dyDescent="0.35">
      <c r="A257" s="2"/>
      <c r="B257" s="2"/>
      <c r="C257" s="2" t="s">
        <v>297</v>
      </c>
      <c r="D257" s="2"/>
      <c r="E257" s="64">
        <v>31430.15</v>
      </c>
      <c r="F257" s="64">
        <v>38126.06</v>
      </c>
      <c r="G257" s="66">
        <v>6695.9080000000004</v>
      </c>
      <c r="H257" s="64">
        <v>65358.963476562501</v>
      </c>
      <c r="I257" s="64">
        <v>65358.96</v>
      </c>
      <c r="J257" s="64">
        <v>33928.8134765625</v>
      </c>
      <c r="K257" s="65">
        <v>-3.4765625023283064E-3</v>
      </c>
    </row>
    <row r="258" spans="1:11" ht="10" customHeight="1" x14ac:dyDescent="0.35">
      <c r="A258" s="2"/>
      <c r="B258" s="2"/>
      <c r="C258" s="2" t="s">
        <v>298</v>
      </c>
      <c r="D258" s="2"/>
      <c r="E258" s="64">
        <v>785.38</v>
      </c>
      <c r="F258" s="64">
        <v>25823</v>
      </c>
      <c r="G258" s="66">
        <v>25037.62</v>
      </c>
      <c r="H258" s="64">
        <v>44268.002070312497</v>
      </c>
      <c r="I258" s="64">
        <v>44268</v>
      </c>
      <c r="J258" s="64">
        <v>43482.6220703125</v>
      </c>
      <c r="K258" s="65">
        <v>-2.0703124973806553E-3</v>
      </c>
    </row>
    <row r="259" spans="1:11" ht="10" customHeight="1" x14ac:dyDescent="0.35">
      <c r="A259" s="2"/>
      <c r="B259" s="2"/>
      <c r="C259" s="2" t="s">
        <v>299</v>
      </c>
      <c r="D259" s="2"/>
      <c r="E259" s="64">
        <v>373.13</v>
      </c>
      <c r="F259" s="64">
        <v>26064.5</v>
      </c>
      <c r="G259" s="66">
        <v>25691.37</v>
      </c>
      <c r="H259" s="64">
        <v>44682.002070312497</v>
      </c>
      <c r="I259" s="64">
        <v>44682</v>
      </c>
      <c r="J259" s="64">
        <v>44308.8720703125</v>
      </c>
      <c r="K259" s="65">
        <v>-2.0703124973806553E-3</v>
      </c>
    </row>
    <row r="260" spans="1:11" ht="10" customHeight="1" x14ac:dyDescent="0.35">
      <c r="A260" s="2"/>
      <c r="B260" s="2"/>
      <c r="C260" s="2" t="s">
        <v>300</v>
      </c>
      <c r="D260" s="2"/>
      <c r="E260" s="64">
        <v>369.25</v>
      </c>
      <c r="F260" s="64">
        <v>17266.689999999999</v>
      </c>
      <c r="G260" s="66">
        <v>16897.439999999999</v>
      </c>
      <c r="H260" s="64">
        <v>29600.03857421875</v>
      </c>
      <c r="I260" s="64">
        <v>29600.04</v>
      </c>
      <c r="J260" s="64">
        <v>29230.78857421875</v>
      </c>
      <c r="K260" s="65">
        <v>1.4257812508731149E-3</v>
      </c>
    </row>
    <row r="261" spans="1:11" ht="10" customHeight="1" x14ac:dyDescent="0.35">
      <c r="A261" s="2"/>
      <c r="B261" s="2"/>
      <c r="C261" s="42" t="s">
        <v>301</v>
      </c>
      <c r="D261" s="42"/>
      <c r="E261" s="67">
        <f>SUM(E232:E260)</f>
        <v>374339.03</v>
      </c>
      <c r="F261" s="67">
        <f t="shared" ref="F261:I261" si="9">SUM(F232:F260)</f>
        <v>520854.88</v>
      </c>
      <c r="G261" s="67">
        <f t="shared" si="9"/>
        <v>146515.84699999998</v>
      </c>
      <c r="H261" s="67">
        <f t="shared" si="9"/>
        <v>927470.92453124991</v>
      </c>
      <c r="I261" s="67">
        <f t="shared" si="9"/>
        <v>892894.08000000007</v>
      </c>
      <c r="J261" s="67">
        <v>553131.89453124988</v>
      </c>
      <c r="K261" s="68">
        <f>SUM(K232:K260)</f>
        <v>-34576.844531249961</v>
      </c>
    </row>
    <row r="262" spans="1:11" ht="10" customHeight="1" x14ac:dyDescent="0.35">
      <c r="A262" s="2"/>
      <c r="B262" s="2" t="s">
        <v>37</v>
      </c>
      <c r="C262" s="2"/>
      <c r="D262" s="2"/>
      <c r="E262" s="64"/>
      <c r="F262" s="64"/>
      <c r="G262" s="66"/>
      <c r="H262" s="64"/>
      <c r="I262" s="64"/>
      <c r="J262" s="64"/>
      <c r="K262" s="65"/>
    </row>
    <row r="263" spans="1:11" ht="10" customHeight="1" x14ac:dyDescent="0.35">
      <c r="A263" s="2"/>
      <c r="B263" s="2"/>
      <c r="C263" s="2" t="s">
        <v>302</v>
      </c>
      <c r="D263" s="2"/>
      <c r="E263" s="64">
        <v>3113.2</v>
      </c>
      <c r="F263" s="64">
        <v>28414.75</v>
      </c>
      <c r="G263" s="66">
        <v>25301.55</v>
      </c>
      <c r="H263" s="64">
        <v>20493.400000000001</v>
      </c>
      <c r="I263" s="64">
        <v>48711</v>
      </c>
      <c r="J263" s="64">
        <v>17380.2</v>
      </c>
      <c r="K263" s="65">
        <v>28217.599999999999</v>
      </c>
    </row>
    <row r="264" spans="1:11" ht="10" customHeight="1" x14ac:dyDescent="0.35">
      <c r="A264" s="2"/>
      <c r="B264" s="2"/>
      <c r="C264" s="2" t="s">
        <v>303</v>
      </c>
      <c r="D264" s="2"/>
      <c r="E264" s="64">
        <v>3103.03</v>
      </c>
      <c r="F264" s="64">
        <v>28373.45</v>
      </c>
      <c r="G264" s="66">
        <v>25270.42</v>
      </c>
      <c r="H264" s="64">
        <v>19855.030000000002</v>
      </c>
      <c r="I264" s="64">
        <v>48640.2</v>
      </c>
      <c r="J264" s="64">
        <v>16752.000000000004</v>
      </c>
      <c r="K264" s="65">
        <v>28785.169999999995</v>
      </c>
    </row>
    <row r="265" spans="1:11" ht="10" customHeight="1" x14ac:dyDescent="0.35">
      <c r="A265" s="2"/>
      <c r="B265" s="2"/>
      <c r="C265" s="2" t="s">
        <v>304</v>
      </c>
      <c r="D265" s="2"/>
      <c r="E265" s="64">
        <v>2380.3000000000002</v>
      </c>
      <c r="F265" s="64">
        <v>12097.47</v>
      </c>
      <c r="G265" s="66">
        <v>9717.17</v>
      </c>
      <c r="H265" s="64">
        <v>8976.4000000000015</v>
      </c>
      <c r="I265" s="64">
        <v>20738.52</v>
      </c>
      <c r="J265" s="64">
        <v>6596.1000000000013</v>
      </c>
      <c r="K265" s="65">
        <v>11762.119999999999</v>
      </c>
    </row>
    <row r="266" spans="1:11" ht="10" customHeight="1" x14ac:dyDescent="0.35">
      <c r="A266" s="2"/>
      <c r="B266" s="2"/>
      <c r="C266" s="42" t="s">
        <v>305</v>
      </c>
      <c r="D266" s="42"/>
      <c r="E266" s="67">
        <f>SUM(E263:E265)</f>
        <v>8596.5299999999988</v>
      </c>
      <c r="F266" s="67">
        <f t="shared" ref="F266:J266" si="10">SUM(F263:F265)</f>
        <v>68885.67</v>
      </c>
      <c r="G266" s="67">
        <f t="shared" si="10"/>
        <v>60289.14</v>
      </c>
      <c r="H266" s="67">
        <f t="shared" si="10"/>
        <v>49324.830000000009</v>
      </c>
      <c r="I266" s="67">
        <f t="shared" si="10"/>
        <v>118089.72</v>
      </c>
      <c r="J266" s="67">
        <f t="shared" si="10"/>
        <v>40728.300000000003</v>
      </c>
      <c r="K266" s="68">
        <f>SUM(K263:K265)</f>
        <v>68764.889999999985</v>
      </c>
    </row>
    <row r="267" spans="1:11" ht="10" customHeight="1" x14ac:dyDescent="0.35">
      <c r="A267" s="2"/>
      <c r="B267" s="42" t="s">
        <v>45</v>
      </c>
      <c r="C267" s="42"/>
      <c r="D267" s="42"/>
      <c r="E267" s="67">
        <f>SUM(E113,E185,E206,E139,E230,E261,E266)</f>
        <v>6050982.4399999995</v>
      </c>
      <c r="F267" s="67">
        <f>SUM(F113,F185,F206,F139,F230,F261,F266)</f>
        <v>7039368.1399999987</v>
      </c>
      <c r="G267" s="67">
        <f t="shared" ref="G267:I267" si="11">SUM(G113,G185,G206,G139,G230,G261,G266)</f>
        <v>988385.67437600018</v>
      </c>
      <c r="H267" s="67">
        <f t="shared" si="11"/>
        <v>12310077.566410292</v>
      </c>
      <c r="I267" s="67">
        <f t="shared" si="11"/>
        <v>12067488.24</v>
      </c>
      <c r="J267" s="67">
        <v>242589.32641029172</v>
      </c>
      <c r="K267" s="68">
        <f>I267-H267</f>
        <v>-242589.32641029172</v>
      </c>
    </row>
    <row r="268" spans="1:11" ht="10" customHeight="1" x14ac:dyDescent="0.35">
      <c r="A268" s="42" t="s">
        <v>46</v>
      </c>
      <c r="B268" s="42"/>
      <c r="C268" s="42"/>
      <c r="D268" s="42"/>
      <c r="E268" s="67">
        <f>E52-E267</f>
        <v>-2296844.3099999996</v>
      </c>
      <c r="F268" s="67">
        <f>F52-F267</f>
        <v>264804.59000000171</v>
      </c>
      <c r="G268" s="67">
        <f>G52-G267</f>
        <v>-4538420.2323759999</v>
      </c>
      <c r="H268" s="67">
        <f t="shared" ref="H268:J268" si="12">H52-H267</f>
        <v>888189.31277590245</v>
      </c>
      <c r="I268" s="67">
        <f t="shared" si="12"/>
        <v>711199.88999999873</v>
      </c>
      <c r="J268" s="67">
        <f t="shared" si="12"/>
        <v>9201539.4227759037</v>
      </c>
      <c r="K268" s="68">
        <f>H268-I268</f>
        <v>176989.42277590372</v>
      </c>
    </row>
    <row r="269" spans="1:11" x14ac:dyDescent="0.35">
      <c r="A269" s="2"/>
      <c r="B269" s="2"/>
      <c r="C269" s="2"/>
      <c r="D269" s="2"/>
      <c r="E269" s="2"/>
      <c r="F269" s="2"/>
      <c r="G269" s="2"/>
      <c r="H269" s="2"/>
      <c r="I269" s="2"/>
    </row>
  </sheetData>
  <mergeCells count="1">
    <mergeCell ref="E5:G5"/>
  </mergeCells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{2B0CDA3B-F721-4877-A739-396527CFF932}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{25791500-F69C-4DE8-8DEB-A5FD819325DC}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{71D2092B-1218-404F-AAC6-B6BDF509F2A2}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{A2943142-5741-4111-8A38-BECEBC9DF3E0}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{BDBDEA0F-C2F8-4215-8C21-06360B3AF724}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{CC219EA2-5B2D-4AF7-B5E8-C79B36F48DDE}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{58FD9ED9-3145-44FF-AF3F-CA54FF858A4D}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{586C106A-7AE4-44EA-9522-EFE3E5B15922}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{C5D2FD0E-3FEB-4B54-974C-113DE64B7F14}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{3DED63A6-27C8-4AFC-A1EA-04B2F5F0533F}</x14:id>
        </ext>
      </extLst>
    </cfRule>
  </conditionalFormatting>
  <conditionalFormatting sqref="K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{43407708-584D-4CE6-8D24-71A21B96166E}</x14:id>
        </ext>
      </extLst>
    </cfRule>
  </conditionalFormatting>
  <conditionalFormatting sqref="K6:K268">
    <cfRule type="dataBar" priority="17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{D4DA6C17-0D48-460A-8C08-FBCDF6DC9CF8}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B0CDA3B-F721-4877-A739-396527CFF9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5791500-F69C-4DE8-8DEB-A5FD819325D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1D2092B-1218-404F-AAC6-B6BDF509F2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2943142-5741-4111-8A38-BECEBC9DF3E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DBDEA0F-C2F8-4215-8C21-06360B3AF7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C219EA2-5B2D-4AF7-B5E8-C79B36F48D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8FD9ED9-3145-44FF-AF3F-CA54FF858A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86C106A-7AE4-44EA-9522-EFE3E5B159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5D2FD0E-3FEB-4B54-974C-113DE64B7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DED63A6-27C8-4AFC-A1EA-04B2F5F053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3407708-584D-4CE6-8D24-71A21B9616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4DA6C17-0D48-460A-8C08-FBCDF6DC9C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K6:K268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51CA1-EB6D-4D1E-9216-ED0644A8DA5C}">
  <sheetPr>
    <pageSetUpPr fitToPage="1"/>
  </sheetPr>
  <dimension ref="A1:M113"/>
  <sheetViews>
    <sheetView showGridLines="0" tabSelected="1" workbookViewId="0">
      <selection activeCell="H9" sqref="H9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49</v>
      </c>
      <c r="B1" s="49"/>
      <c r="C1" s="49"/>
      <c r="L1" s="73"/>
      <c r="M1" s="73"/>
    </row>
    <row r="2" spans="1:13" ht="14.5" customHeight="1" x14ac:dyDescent="0.35">
      <c r="A2" s="3" t="s">
        <v>1</v>
      </c>
      <c r="B2" s="50"/>
      <c r="C2" s="50"/>
      <c r="L2" s="73"/>
      <c r="M2" s="73"/>
    </row>
    <row r="3" spans="1:13" ht="14.5" customHeight="1" x14ac:dyDescent="0.35">
      <c r="A3" s="4" t="s">
        <v>2</v>
      </c>
      <c r="B3" s="51"/>
      <c r="C3" s="51"/>
      <c r="L3" s="73"/>
      <c r="M3" s="73"/>
    </row>
    <row r="4" spans="1:13" ht="13" customHeight="1" x14ac:dyDescent="0.35">
      <c r="A4" s="50"/>
      <c r="B4" s="50"/>
      <c r="C4" s="50"/>
      <c r="L4" s="73"/>
      <c r="M4" s="73"/>
    </row>
    <row r="5" spans="1:13" ht="13" customHeight="1" x14ac:dyDescent="0.35">
      <c r="A5" s="52"/>
      <c r="B5" s="52"/>
      <c r="C5" s="52"/>
      <c r="D5" s="52"/>
      <c r="E5" s="53" t="s">
        <v>50</v>
      </c>
      <c r="F5" s="53"/>
      <c r="G5" s="54"/>
      <c r="H5" s="55"/>
      <c r="I5" s="56" t="s">
        <v>51</v>
      </c>
      <c r="J5" s="55"/>
      <c r="K5" s="55"/>
      <c r="L5" s="71" t="s">
        <v>334</v>
      </c>
      <c r="M5" s="72"/>
    </row>
    <row r="6" spans="1:13" ht="10.5" customHeight="1" x14ac:dyDescent="0.35">
      <c r="A6" s="57" t="s">
        <v>49</v>
      </c>
      <c r="B6" s="58"/>
      <c r="C6" s="58"/>
      <c r="D6" s="58"/>
      <c r="E6" s="59" t="s">
        <v>18</v>
      </c>
      <c r="F6" s="59" t="s">
        <v>19</v>
      </c>
      <c r="G6" s="61" t="s">
        <v>20</v>
      </c>
      <c r="H6" s="59" t="s">
        <v>21</v>
      </c>
      <c r="I6" s="59" t="s">
        <v>19</v>
      </c>
      <c r="J6" s="59" t="s">
        <v>22</v>
      </c>
      <c r="K6" s="60" t="s">
        <v>20</v>
      </c>
      <c r="L6" s="70" t="s">
        <v>53</v>
      </c>
      <c r="M6" s="62" t="s">
        <v>54</v>
      </c>
    </row>
    <row r="7" spans="1:13" ht="10" customHeight="1" x14ac:dyDescent="0.35">
      <c r="A7" s="2" t="s">
        <v>23</v>
      </c>
      <c r="B7" s="2"/>
      <c r="C7" s="2"/>
      <c r="D7" s="2"/>
      <c r="E7" s="64"/>
      <c r="F7" s="64"/>
      <c r="G7" s="66"/>
      <c r="H7" s="64"/>
      <c r="I7" s="64"/>
      <c r="J7" s="64"/>
      <c r="K7" s="65"/>
      <c r="L7" s="74"/>
      <c r="M7" s="73"/>
    </row>
    <row r="8" spans="1:13" ht="10" customHeight="1" x14ac:dyDescent="0.35">
      <c r="A8" s="2"/>
      <c r="B8" s="2" t="s">
        <v>24</v>
      </c>
      <c r="C8" s="2"/>
      <c r="D8" s="2"/>
      <c r="E8" s="64"/>
      <c r="F8" s="64"/>
      <c r="G8" s="66"/>
      <c r="H8" s="64"/>
      <c r="I8" s="64"/>
      <c r="J8" s="64"/>
      <c r="K8" s="65"/>
      <c r="L8" s="74"/>
      <c r="M8" s="73"/>
    </row>
    <row r="9" spans="1:13" ht="10" customHeight="1" x14ac:dyDescent="0.35">
      <c r="A9" s="2"/>
      <c r="B9" s="2"/>
      <c r="C9" s="2" t="s">
        <v>55</v>
      </c>
      <c r="D9" s="2"/>
      <c r="E9" s="64">
        <v>814113</v>
      </c>
      <c r="F9" s="64">
        <v>755009.5</v>
      </c>
      <c r="G9" s="66">
        <v>59103.5</v>
      </c>
      <c r="H9" s="64">
        <v>1379560.4999999991</v>
      </c>
      <c r="I9" s="64">
        <v>1294302</v>
      </c>
      <c r="J9" s="64">
        <v>565447.49999999907</v>
      </c>
      <c r="K9" s="65">
        <v>85258.499999999069</v>
      </c>
      <c r="L9" s="74">
        <v>1378720.1666666651</v>
      </c>
      <c r="M9" s="73">
        <v>840.33333333395422</v>
      </c>
    </row>
    <row r="10" spans="1:13" ht="10" customHeight="1" x14ac:dyDescent="0.35">
      <c r="A10" s="2"/>
      <c r="B10" s="2"/>
      <c r="C10" s="2" t="s">
        <v>59</v>
      </c>
      <c r="D10" s="2"/>
      <c r="E10" s="64">
        <v>773.86</v>
      </c>
      <c r="F10" s="64">
        <v>17499.79</v>
      </c>
      <c r="G10" s="66">
        <v>-16725.93</v>
      </c>
      <c r="H10" s="64">
        <v>3300.0001367187501</v>
      </c>
      <c r="I10" s="64">
        <v>29999.64</v>
      </c>
      <c r="J10" s="64">
        <v>2526.14013671875</v>
      </c>
      <c r="K10" s="65">
        <v>-26699.639863281249</v>
      </c>
      <c r="L10" s="74">
        <v>3299.9999938964843</v>
      </c>
      <c r="M10" s="73">
        <v>1.4282226584327873E-4</v>
      </c>
    </row>
    <row r="11" spans="1:13" ht="10" customHeight="1" x14ac:dyDescent="0.35">
      <c r="A11" s="2"/>
      <c r="B11" s="2"/>
      <c r="C11" s="2" t="s">
        <v>63</v>
      </c>
      <c r="D11" s="2"/>
      <c r="E11" s="64">
        <v>587435.17000000004</v>
      </c>
      <c r="F11" s="64">
        <v>537221.43999999994</v>
      </c>
      <c r="G11" s="66">
        <v>50213.75</v>
      </c>
      <c r="H11" s="64">
        <v>813554.75333333353</v>
      </c>
      <c r="I11" s="64">
        <v>920951.04</v>
      </c>
      <c r="J11" s="64">
        <v>226119.58333333349</v>
      </c>
      <c r="K11" s="65">
        <v>-107396.28666666651</v>
      </c>
      <c r="L11" s="74">
        <v>790521.08666666702</v>
      </c>
      <c r="M11" s="73">
        <v>23033.666666666511</v>
      </c>
    </row>
    <row r="12" spans="1:13" ht="10" customHeight="1" x14ac:dyDescent="0.35">
      <c r="A12" s="2"/>
      <c r="B12" s="2"/>
      <c r="C12" s="2" t="s">
        <v>66</v>
      </c>
      <c r="D12" s="2"/>
      <c r="E12" s="64">
        <v>44082</v>
      </c>
      <c r="F12" s="64">
        <v>65100</v>
      </c>
      <c r="G12" s="66">
        <v>-21018</v>
      </c>
      <c r="H12" s="64">
        <v>111599.998046875</v>
      </c>
      <c r="I12" s="64">
        <v>111600</v>
      </c>
      <c r="J12" s="64">
        <v>67517.998046875</v>
      </c>
      <c r="K12" s="65">
        <v>-1.953125E-3</v>
      </c>
      <c r="L12" s="74">
        <v>111599.9990234375</v>
      </c>
      <c r="M12" s="73">
        <v>-9.765625E-4</v>
      </c>
    </row>
    <row r="13" spans="1:13" ht="10" customHeight="1" x14ac:dyDescent="0.35">
      <c r="A13" s="2"/>
      <c r="B13" s="2"/>
      <c r="C13" s="2" t="s">
        <v>68</v>
      </c>
      <c r="D13" s="2"/>
      <c r="E13" s="64">
        <v>14500</v>
      </c>
      <c r="F13" s="64">
        <v>2039.66</v>
      </c>
      <c r="G13" s="66">
        <v>12460.34</v>
      </c>
      <c r="H13" s="64">
        <v>14500</v>
      </c>
      <c r="I13" s="64">
        <v>3496.56</v>
      </c>
      <c r="J13" s="64">
        <v>0</v>
      </c>
      <c r="K13" s="65">
        <v>11003.44</v>
      </c>
      <c r="L13" s="74">
        <v>14500</v>
      </c>
      <c r="M13" s="73">
        <v>0</v>
      </c>
    </row>
    <row r="14" spans="1:13" ht="10" customHeight="1" x14ac:dyDescent="0.35">
      <c r="A14" s="2"/>
      <c r="B14" s="2"/>
      <c r="C14" s="42" t="s">
        <v>71</v>
      </c>
      <c r="D14" s="42"/>
      <c r="E14" s="67">
        <f>SUM(E9:E13)</f>
        <v>1460904.03</v>
      </c>
      <c r="F14" s="67">
        <f>SUM(F9:F13)</f>
        <v>1376870.39</v>
      </c>
      <c r="G14" s="67">
        <f>SUM(G9:G13)</f>
        <v>84033.66</v>
      </c>
      <c r="H14" s="67">
        <f>SUM(H9:H13)</f>
        <v>2322515.2515169266</v>
      </c>
      <c r="I14" s="67">
        <f>SUM(I9:I13)</f>
        <v>2360349.2399999998</v>
      </c>
      <c r="J14" s="67">
        <v>1828386.5851847306</v>
      </c>
      <c r="K14" s="68">
        <f>H14-I14</f>
        <v>-37833.98848307319</v>
      </c>
      <c r="L14" s="75">
        <v>5235325.8357743295</v>
      </c>
      <c r="M14" s="76">
        <v>32033.999410401389</v>
      </c>
    </row>
    <row r="15" spans="1:13" ht="10" customHeight="1" x14ac:dyDescent="0.35">
      <c r="A15" s="2"/>
      <c r="B15" s="2" t="s">
        <v>25</v>
      </c>
      <c r="C15" s="2"/>
      <c r="D15" s="2"/>
      <c r="E15" s="64"/>
      <c r="F15" s="64"/>
      <c r="G15" s="66"/>
      <c r="H15" s="64"/>
      <c r="I15" s="64"/>
      <c r="J15" s="64"/>
      <c r="K15" s="65"/>
      <c r="L15" s="74"/>
      <c r="M15" s="73"/>
    </row>
    <row r="16" spans="1:13" ht="10" customHeight="1" x14ac:dyDescent="0.35">
      <c r="A16" s="2"/>
      <c r="B16" s="2"/>
      <c r="C16" s="2" t="s">
        <v>73</v>
      </c>
      <c r="D16" s="2"/>
      <c r="E16" s="64">
        <v>45728.28</v>
      </c>
      <c r="F16" s="64">
        <v>93680.65</v>
      </c>
      <c r="G16" s="66">
        <v>-47952.37</v>
      </c>
      <c r="H16" s="64">
        <v>160595.40890625</v>
      </c>
      <c r="I16" s="64">
        <v>160595.4</v>
      </c>
      <c r="J16" s="64">
        <v>114867.12890625</v>
      </c>
      <c r="K16" s="65">
        <v>8.9062500046566129E-3</v>
      </c>
      <c r="L16" s="74">
        <v>160595.40890625</v>
      </c>
      <c r="M16" s="73">
        <v>0</v>
      </c>
    </row>
    <row r="17" spans="1:13" ht="10" customHeight="1" x14ac:dyDescent="0.35">
      <c r="A17" s="2"/>
      <c r="B17" s="2"/>
      <c r="C17" s="2" t="s">
        <v>76</v>
      </c>
      <c r="D17" s="2"/>
      <c r="E17" s="64">
        <v>0</v>
      </c>
      <c r="F17" s="64">
        <v>31744.44</v>
      </c>
      <c r="G17" s="66">
        <v>-31744.44</v>
      </c>
      <c r="H17" s="64">
        <v>54419.0380859375</v>
      </c>
      <c r="I17" s="64">
        <v>54419.040000000001</v>
      </c>
      <c r="J17" s="64">
        <v>54419.0380859375</v>
      </c>
      <c r="K17" s="65">
        <v>-1.9140625008731149E-3</v>
      </c>
      <c r="L17" s="74">
        <v>54419.0390625</v>
      </c>
      <c r="M17" s="73">
        <v>-9.765625E-4</v>
      </c>
    </row>
    <row r="18" spans="1:13" ht="10" customHeight="1" x14ac:dyDescent="0.35">
      <c r="A18" s="2"/>
      <c r="B18" s="2"/>
      <c r="C18" s="2" t="s">
        <v>80</v>
      </c>
      <c r="D18" s="2"/>
      <c r="E18" s="64">
        <v>0</v>
      </c>
      <c r="F18" s="64">
        <v>2041.69</v>
      </c>
      <c r="G18" s="66">
        <v>-2041.69</v>
      </c>
      <c r="H18" s="64">
        <v>3500.0399780273438</v>
      </c>
      <c r="I18" s="64">
        <v>3500.04</v>
      </c>
      <c r="J18" s="64">
        <v>3500.0399780273438</v>
      </c>
      <c r="K18" s="65">
        <v>-2.1972656213620212E-5</v>
      </c>
      <c r="L18" s="74">
        <v>3500.0399475097656</v>
      </c>
      <c r="M18" s="73">
        <v>3.0517578125E-5</v>
      </c>
    </row>
    <row r="19" spans="1:13" ht="10" customHeight="1" x14ac:dyDescent="0.35">
      <c r="A19" s="2"/>
      <c r="B19" s="2"/>
      <c r="C19" s="2" t="s">
        <v>82</v>
      </c>
      <c r="D19" s="2"/>
      <c r="E19" s="64">
        <v>0</v>
      </c>
      <c r="F19" s="64">
        <v>370358.31</v>
      </c>
      <c r="G19" s="66">
        <v>-370358.3</v>
      </c>
      <c r="H19" s="64">
        <v>634899.921875</v>
      </c>
      <c r="I19" s="64">
        <v>634899.96</v>
      </c>
      <c r="J19" s="64">
        <v>634899.921875</v>
      </c>
      <c r="K19" s="65">
        <v>-3.8124999962747097E-2</v>
      </c>
      <c r="L19" s="74">
        <v>634899.9453125</v>
      </c>
      <c r="M19" s="73">
        <v>-2.34375E-2</v>
      </c>
    </row>
    <row r="20" spans="1:13" ht="10" customHeight="1" x14ac:dyDescent="0.35">
      <c r="A20" s="2"/>
      <c r="B20" s="2"/>
      <c r="C20" s="2" t="s">
        <v>85</v>
      </c>
      <c r="D20" s="2"/>
      <c r="E20" s="64">
        <v>0</v>
      </c>
      <c r="F20" s="64">
        <v>16203.81</v>
      </c>
      <c r="G20" s="66">
        <v>-16203.81</v>
      </c>
      <c r="H20" s="64">
        <v>27777.96142578125</v>
      </c>
      <c r="I20" s="64">
        <v>27777.96</v>
      </c>
      <c r="J20" s="64">
        <v>27777.96142578125</v>
      </c>
      <c r="K20" s="65">
        <v>1.4257812508731149E-3</v>
      </c>
      <c r="L20" s="74">
        <v>27777.960205078125</v>
      </c>
      <c r="M20" s="73">
        <v>1.220703125E-3</v>
      </c>
    </row>
    <row r="21" spans="1:13" ht="10" customHeight="1" x14ac:dyDescent="0.35">
      <c r="A21" s="2"/>
      <c r="B21" s="2"/>
      <c r="C21" s="2" t="s">
        <v>88</v>
      </c>
      <c r="D21" s="2"/>
      <c r="E21" s="64">
        <v>0</v>
      </c>
      <c r="F21" s="64">
        <v>11043.69</v>
      </c>
      <c r="G21" s="66">
        <v>-11043.69</v>
      </c>
      <c r="H21" s="64">
        <v>18932.03857421875</v>
      </c>
      <c r="I21" s="64">
        <v>18932.04</v>
      </c>
      <c r="J21" s="64">
        <v>18932.03857421875</v>
      </c>
      <c r="K21" s="65">
        <v>-1.4257812508731149E-3</v>
      </c>
      <c r="L21" s="74">
        <v>18932.038330078125</v>
      </c>
      <c r="M21" s="73">
        <v>2.44140625E-4</v>
      </c>
    </row>
    <row r="22" spans="1:13" ht="10" customHeight="1" x14ac:dyDescent="0.35">
      <c r="A22" s="2"/>
      <c r="B22" s="2"/>
      <c r="C22" s="2" t="s">
        <v>91</v>
      </c>
      <c r="D22" s="2"/>
      <c r="E22" s="64">
        <v>0</v>
      </c>
      <c r="F22" s="64">
        <v>189583.31</v>
      </c>
      <c r="G22" s="66">
        <v>-189583.3</v>
      </c>
      <c r="H22" s="64">
        <v>324999.9609375</v>
      </c>
      <c r="I22" s="64">
        <v>324999.96000000002</v>
      </c>
      <c r="J22" s="64">
        <v>324999.9609375</v>
      </c>
      <c r="K22" s="65">
        <v>9.3749997904524207E-4</v>
      </c>
      <c r="L22" s="74">
        <v>324999.96484375</v>
      </c>
      <c r="M22" s="73">
        <v>-3.90625E-3</v>
      </c>
    </row>
    <row r="23" spans="1:13" ht="10" customHeight="1" x14ac:dyDescent="0.35">
      <c r="A23" s="2"/>
      <c r="B23" s="2"/>
      <c r="C23" s="2" t="s">
        <v>94</v>
      </c>
      <c r="D23" s="2"/>
      <c r="E23" s="64">
        <v>43723</v>
      </c>
      <c r="F23" s="64">
        <v>681818.17</v>
      </c>
      <c r="G23" s="66">
        <v>-638095.19999999995</v>
      </c>
      <c r="H23" s="64">
        <v>1450000.03125</v>
      </c>
      <c r="I23" s="64">
        <v>1249999.97</v>
      </c>
      <c r="J23" s="64">
        <v>1406277.03125</v>
      </c>
      <c r="K23" s="65">
        <v>200000.06125000003</v>
      </c>
      <c r="L23" s="74">
        <v>1249999.96875</v>
      </c>
      <c r="M23" s="73">
        <v>200000.0625</v>
      </c>
    </row>
    <row r="24" spans="1:13" ht="10" customHeight="1" x14ac:dyDescent="0.35">
      <c r="A24" s="2"/>
      <c r="B24" s="2"/>
      <c r="C24" s="42" t="s">
        <v>97</v>
      </c>
      <c r="D24" s="42"/>
      <c r="E24" s="67">
        <f>SUM(E16:E23)</f>
        <v>89451.28</v>
      </c>
      <c r="F24" s="67">
        <f>SUM(F16:F23)</f>
        <v>1396474.0699999998</v>
      </c>
      <c r="G24" s="67">
        <f>SUM(G16:G23)</f>
        <v>-1307022.7999999998</v>
      </c>
      <c r="H24" s="67">
        <f>SUM(H16:H23)</f>
        <v>2675124.4010327151</v>
      </c>
      <c r="I24" s="67">
        <f>SUM(I16:I23)</f>
        <v>2475124.37</v>
      </c>
      <c r="J24" s="67">
        <v>7615742.1640014648</v>
      </c>
      <c r="K24" s="68">
        <f>H24-I24</f>
        <v>200000.03103271499</v>
      </c>
      <c r="L24" s="75">
        <v>7261923.8335693358</v>
      </c>
      <c r="M24" s="76">
        <v>664662.13043212891</v>
      </c>
    </row>
    <row r="25" spans="1:13" ht="10" customHeight="1" x14ac:dyDescent="0.35">
      <c r="A25" s="2"/>
      <c r="B25" s="2" t="s">
        <v>26</v>
      </c>
      <c r="C25" s="2"/>
      <c r="D25" s="2"/>
      <c r="E25" s="64"/>
      <c r="F25" s="64"/>
      <c r="G25" s="66"/>
      <c r="H25" s="64"/>
      <c r="I25" s="64"/>
      <c r="J25" s="64"/>
      <c r="K25" s="65"/>
      <c r="L25" s="74"/>
      <c r="M25" s="73"/>
    </row>
    <row r="26" spans="1:13" ht="10" customHeight="1" x14ac:dyDescent="0.35">
      <c r="A26" s="2"/>
      <c r="B26" s="2"/>
      <c r="C26" s="42" t="s">
        <v>99</v>
      </c>
      <c r="D26" s="42"/>
      <c r="E26" s="67">
        <v>4321.08</v>
      </c>
      <c r="F26" s="67">
        <v>0</v>
      </c>
      <c r="G26" s="69">
        <v>4321.08</v>
      </c>
      <c r="H26" s="67">
        <v>4321.08</v>
      </c>
      <c r="I26" s="67">
        <v>0</v>
      </c>
      <c r="J26" s="67">
        <v>0</v>
      </c>
      <c r="K26" s="68">
        <v>4321.08</v>
      </c>
      <c r="L26" s="75">
        <v>4321.08</v>
      </c>
      <c r="M26" s="76">
        <v>0</v>
      </c>
    </row>
    <row r="27" spans="1:13" ht="10" customHeight="1" x14ac:dyDescent="0.35">
      <c r="A27" s="2"/>
      <c r="B27" s="42" t="s">
        <v>28</v>
      </c>
      <c r="C27" s="42"/>
      <c r="D27" s="42"/>
      <c r="E27" s="67">
        <f>SUM(E26+E24+E14)</f>
        <v>1554676.3900000001</v>
      </c>
      <c r="F27" s="67">
        <f t="shared" ref="F27:J27" si="0">SUM(F26+F24+F14)</f>
        <v>2773344.46</v>
      </c>
      <c r="G27" s="67">
        <f t="shared" si="0"/>
        <v>-1218668.0599999998</v>
      </c>
      <c r="H27" s="67">
        <f t="shared" si="0"/>
        <v>5001960.7325496413</v>
      </c>
      <c r="I27" s="67">
        <f t="shared" si="0"/>
        <v>4835473.6099999994</v>
      </c>
      <c r="J27" s="67">
        <f t="shared" si="0"/>
        <v>9444128.7491861954</v>
      </c>
      <c r="K27" s="68">
        <f>H27-I27</f>
        <v>166487.12254964188</v>
      </c>
      <c r="L27" s="75">
        <v>12501570.749343665</v>
      </c>
      <c r="M27" s="76">
        <v>696696.12984253024</v>
      </c>
    </row>
    <row r="28" spans="1:13" ht="10" customHeight="1" x14ac:dyDescent="0.35">
      <c r="A28" s="2" t="s">
        <v>29</v>
      </c>
      <c r="B28" s="2"/>
      <c r="C28" s="2"/>
      <c r="D28" s="2"/>
      <c r="E28" s="64"/>
      <c r="F28" s="64"/>
      <c r="G28" s="66"/>
      <c r="H28" s="64"/>
      <c r="I28" s="64"/>
      <c r="J28" s="64"/>
      <c r="K28" s="65"/>
      <c r="L28" s="74"/>
      <c r="M28" s="73"/>
    </row>
    <row r="29" spans="1:13" ht="10" customHeight="1" x14ac:dyDescent="0.35">
      <c r="A29" s="2"/>
      <c r="B29" s="2" t="s">
        <v>30</v>
      </c>
      <c r="C29" s="2"/>
      <c r="D29" s="2"/>
      <c r="E29" s="64"/>
      <c r="F29" s="64"/>
      <c r="G29" s="66"/>
      <c r="H29" s="64"/>
      <c r="I29" s="64"/>
      <c r="J29" s="64"/>
      <c r="K29" s="65"/>
      <c r="L29" s="74"/>
      <c r="M29" s="73"/>
    </row>
    <row r="30" spans="1:13" ht="10" customHeight="1" x14ac:dyDescent="0.35">
      <c r="A30" s="2"/>
      <c r="B30" s="2"/>
      <c r="C30" s="2" t="s">
        <v>100</v>
      </c>
      <c r="D30" s="2"/>
      <c r="E30" s="64">
        <v>0</v>
      </c>
      <c r="F30" s="64">
        <v>43166.69</v>
      </c>
      <c r="G30" s="66">
        <v>43166.69</v>
      </c>
      <c r="H30" s="64">
        <v>74000.0390625</v>
      </c>
      <c r="I30" s="64">
        <v>74000.039999999994</v>
      </c>
      <c r="J30" s="64">
        <v>74000.0390625</v>
      </c>
      <c r="K30" s="65">
        <v>9.374999935971573E-4</v>
      </c>
      <c r="L30" s="74">
        <v>74000.0419921875</v>
      </c>
      <c r="M30" s="73">
        <v>2.9296875E-3</v>
      </c>
    </row>
    <row r="31" spans="1:13" ht="10" customHeight="1" x14ac:dyDescent="0.35">
      <c r="A31" s="2"/>
      <c r="B31" s="2"/>
      <c r="C31" s="2" t="s">
        <v>103</v>
      </c>
      <c r="D31" s="2"/>
      <c r="E31" s="64">
        <v>0</v>
      </c>
      <c r="F31" s="64">
        <v>26920.81</v>
      </c>
      <c r="G31" s="66">
        <v>26920.81</v>
      </c>
      <c r="H31" s="64">
        <v>46149.9609375</v>
      </c>
      <c r="I31" s="64">
        <v>46149.96</v>
      </c>
      <c r="J31" s="64">
        <v>46149.9609375</v>
      </c>
      <c r="K31" s="65">
        <v>-9.3750000087311491E-4</v>
      </c>
      <c r="L31" s="74">
        <v>46149.9609375</v>
      </c>
      <c r="M31" s="73">
        <v>0</v>
      </c>
    </row>
    <row r="32" spans="1:13" ht="10" customHeight="1" x14ac:dyDescent="0.35">
      <c r="A32" s="2"/>
      <c r="B32" s="2"/>
      <c r="C32" s="2" t="s">
        <v>105</v>
      </c>
      <c r="D32" s="2"/>
      <c r="E32" s="64">
        <v>0</v>
      </c>
      <c r="F32" s="64">
        <v>58558.5</v>
      </c>
      <c r="G32" s="66">
        <v>58558.5</v>
      </c>
      <c r="H32" s="64">
        <v>100385.99609375</v>
      </c>
      <c r="I32" s="64">
        <v>100386</v>
      </c>
      <c r="J32" s="64">
        <v>100385.99609375</v>
      </c>
      <c r="K32" s="65">
        <v>3.90625E-3</v>
      </c>
      <c r="L32" s="74">
        <v>100386.001953125</v>
      </c>
      <c r="M32" s="73">
        <v>5.859375E-3</v>
      </c>
    </row>
    <row r="33" spans="1:13" ht="10" customHeight="1" x14ac:dyDescent="0.35">
      <c r="A33" s="2"/>
      <c r="B33" s="2"/>
      <c r="C33" s="2" t="s">
        <v>108</v>
      </c>
      <c r="D33" s="2"/>
      <c r="E33" s="64">
        <v>310827.8</v>
      </c>
      <c r="F33" s="64">
        <v>106820</v>
      </c>
      <c r="G33" s="66">
        <v>-204007.8</v>
      </c>
      <c r="H33" s="64">
        <v>183119.98749999999</v>
      </c>
      <c r="I33" s="64">
        <v>183120</v>
      </c>
      <c r="J33" s="64">
        <v>-127707.8125</v>
      </c>
      <c r="K33" s="65">
        <v>1.2500000011641532E-2</v>
      </c>
      <c r="L33" s="74">
        <v>183119.99913085936</v>
      </c>
      <c r="M33" s="73">
        <v>1.163085937150754E-2</v>
      </c>
    </row>
    <row r="34" spans="1:13" ht="10" customHeight="1" x14ac:dyDescent="0.35">
      <c r="A34" s="2"/>
      <c r="B34" s="2"/>
      <c r="C34" s="2" t="s">
        <v>111</v>
      </c>
      <c r="D34" s="2"/>
      <c r="E34" s="64">
        <v>54886.720000000001</v>
      </c>
      <c r="F34" s="64">
        <v>55066.69</v>
      </c>
      <c r="G34" s="66">
        <v>179.9727</v>
      </c>
      <c r="H34" s="64">
        <v>94400.040312500001</v>
      </c>
      <c r="I34" s="64">
        <v>94400.04</v>
      </c>
      <c r="J34" s="64">
        <v>39513.3203125</v>
      </c>
      <c r="K34" s="65">
        <v>-3.1250000756699592E-4</v>
      </c>
      <c r="L34" s="74">
        <v>94400.040214843757</v>
      </c>
      <c r="M34" s="73">
        <v>-9.7656244179233909E-5</v>
      </c>
    </row>
    <row r="35" spans="1:13" ht="10" customHeight="1" x14ac:dyDescent="0.35">
      <c r="A35" s="2"/>
      <c r="B35" s="2"/>
      <c r="C35" s="2" t="s">
        <v>114</v>
      </c>
      <c r="D35" s="2"/>
      <c r="E35" s="64">
        <v>73011.22</v>
      </c>
      <c r="F35" s="64">
        <v>42875</v>
      </c>
      <c r="G35" s="66">
        <v>-30136.22</v>
      </c>
      <c r="H35" s="64">
        <v>73500.001242370607</v>
      </c>
      <c r="I35" s="64">
        <v>73500</v>
      </c>
      <c r="J35" s="64">
        <v>488.78124237060547</v>
      </c>
      <c r="K35" s="65">
        <v>-1.2423706066329032E-3</v>
      </c>
      <c r="L35" s="74">
        <v>73500.002207031241</v>
      </c>
      <c r="M35" s="73">
        <v>9.6466063405387104E-4</v>
      </c>
    </row>
    <row r="36" spans="1:13" ht="10" customHeight="1" x14ac:dyDescent="0.35">
      <c r="A36" s="2"/>
      <c r="B36" s="2"/>
      <c r="C36" s="2" t="s">
        <v>117</v>
      </c>
      <c r="D36" s="2"/>
      <c r="E36" s="64">
        <v>0</v>
      </c>
      <c r="F36" s="64">
        <v>11666.69</v>
      </c>
      <c r="G36" s="66">
        <v>11666.69</v>
      </c>
      <c r="H36" s="64">
        <v>20000.0390625</v>
      </c>
      <c r="I36" s="64">
        <v>20000.04</v>
      </c>
      <c r="J36" s="64">
        <v>20000.0390625</v>
      </c>
      <c r="K36" s="65">
        <v>9.3750000087311491E-4</v>
      </c>
      <c r="L36" s="74">
        <v>20000.0390625</v>
      </c>
      <c r="M36" s="73">
        <v>0</v>
      </c>
    </row>
    <row r="37" spans="1:13" ht="10" customHeight="1" x14ac:dyDescent="0.35">
      <c r="A37" s="2"/>
      <c r="B37" s="2"/>
      <c r="C37" s="2" t="s">
        <v>120</v>
      </c>
      <c r="D37" s="2"/>
      <c r="E37" s="64">
        <v>671623.88</v>
      </c>
      <c r="F37" s="64">
        <v>643584.06000000006</v>
      </c>
      <c r="G37" s="66">
        <v>-28039.81</v>
      </c>
      <c r="H37" s="64">
        <v>1103287.0049999999</v>
      </c>
      <c r="I37" s="64">
        <v>1103286.96</v>
      </c>
      <c r="J37" s="64">
        <v>431663.12499999988</v>
      </c>
      <c r="K37" s="65">
        <v>-4.4999999925494194E-2</v>
      </c>
      <c r="L37" s="74">
        <v>1103286.9571874999</v>
      </c>
      <c r="M37" s="73">
        <v>-4.7812500037252903E-2</v>
      </c>
    </row>
    <row r="38" spans="1:13" ht="10" customHeight="1" x14ac:dyDescent="0.35">
      <c r="A38" s="2"/>
      <c r="B38" s="2"/>
      <c r="C38" s="2" t="s">
        <v>123</v>
      </c>
      <c r="D38" s="2"/>
      <c r="E38" s="64">
        <v>33901.040000000001</v>
      </c>
      <c r="F38" s="64">
        <v>65025.31</v>
      </c>
      <c r="G38" s="66">
        <v>31124.27</v>
      </c>
      <c r="H38" s="64">
        <v>111471.96285156251</v>
      </c>
      <c r="I38" s="64">
        <v>111471.96</v>
      </c>
      <c r="J38" s="64">
        <v>77570.9228515625</v>
      </c>
      <c r="K38" s="65">
        <v>-2.8515625017462298E-3</v>
      </c>
      <c r="L38" s="74">
        <v>111471.96132812501</v>
      </c>
      <c r="M38" s="73">
        <v>-1.5234375023283064E-3</v>
      </c>
    </row>
    <row r="39" spans="1:13" ht="10" customHeight="1" x14ac:dyDescent="0.35">
      <c r="A39" s="2"/>
      <c r="B39" s="2"/>
      <c r="C39" s="2" t="s">
        <v>125</v>
      </c>
      <c r="D39" s="2"/>
      <c r="E39" s="64">
        <v>0</v>
      </c>
      <c r="F39" s="64">
        <v>21884.31</v>
      </c>
      <c r="G39" s="66">
        <v>21884.31</v>
      </c>
      <c r="H39" s="64">
        <v>37515.9619140625</v>
      </c>
      <c r="I39" s="64">
        <v>37515.96</v>
      </c>
      <c r="J39" s="64">
        <v>37515.9619140625</v>
      </c>
      <c r="K39" s="65">
        <v>-1.9140625008731149E-3</v>
      </c>
      <c r="L39" s="74">
        <v>37515.9599609375</v>
      </c>
      <c r="M39" s="73">
        <v>-1.953125E-3</v>
      </c>
    </row>
    <row r="40" spans="1:13" ht="10" customHeight="1" x14ac:dyDescent="0.35">
      <c r="A40" s="2"/>
      <c r="B40" s="2"/>
      <c r="C40" s="2" t="s">
        <v>127</v>
      </c>
      <c r="D40" s="2"/>
      <c r="E40" s="64">
        <v>87056.02</v>
      </c>
      <c r="F40" s="64">
        <v>55737.5</v>
      </c>
      <c r="G40" s="66">
        <v>-31318.52</v>
      </c>
      <c r="H40" s="64">
        <v>95549.996440429692</v>
      </c>
      <c r="I40" s="64">
        <v>95550</v>
      </c>
      <c r="J40" s="64">
        <v>8493.9764404296875</v>
      </c>
      <c r="K40" s="65">
        <v>3.5595703084254637E-3</v>
      </c>
      <c r="L40" s="74">
        <v>95549.999199218757</v>
      </c>
      <c r="M40" s="73">
        <v>2.758789065410383E-3</v>
      </c>
    </row>
    <row r="41" spans="1:13" ht="10" customHeight="1" x14ac:dyDescent="0.35">
      <c r="A41" s="2"/>
      <c r="B41" s="2"/>
      <c r="C41" s="2" t="s">
        <v>128</v>
      </c>
      <c r="D41" s="2"/>
      <c r="E41" s="64">
        <v>32724.06</v>
      </c>
      <c r="F41" s="64">
        <v>31929.31</v>
      </c>
      <c r="G41" s="66">
        <v>-794.75</v>
      </c>
      <c r="H41" s="64">
        <v>54735.959414062505</v>
      </c>
      <c r="I41" s="64">
        <v>54735.96</v>
      </c>
      <c r="J41" s="64">
        <v>22011.899414062504</v>
      </c>
      <c r="K41" s="65">
        <v>5.8593749417923391E-4</v>
      </c>
      <c r="L41" s="74">
        <v>54735.960546875001</v>
      </c>
      <c r="M41" s="73">
        <v>1.1328124965075403E-3</v>
      </c>
    </row>
    <row r="42" spans="1:13" ht="10" customHeight="1" x14ac:dyDescent="0.35">
      <c r="A42" s="2"/>
      <c r="B42" s="2"/>
      <c r="C42" s="2" t="s">
        <v>132</v>
      </c>
      <c r="D42" s="2"/>
      <c r="E42" s="64">
        <v>47722.22</v>
      </c>
      <c r="F42" s="64">
        <v>47716.69</v>
      </c>
      <c r="G42" s="66">
        <v>-5.5273440000000003</v>
      </c>
      <c r="H42" s="64">
        <v>81800.039824218751</v>
      </c>
      <c r="I42" s="64">
        <v>81800.039999999994</v>
      </c>
      <c r="J42" s="64">
        <v>34077.81982421875</v>
      </c>
      <c r="K42" s="65">
        <v>1.7578124243300408E-4</v>
      </c>
      <c r="L42" s="74">
        <v>81800.038281250003</v>
      </c>
      <c r="M42" s="73">
        <v>-1.5429687482537702E-3</v>
      </c>
    </row>
    <row r="43" spans="1:13" ht="10" customHeight="1" x14ac:dyDescent="0.35">
      <c r="A43" s="2"/>
      <c r="B43" s="2"/>
      <c r="C43" s="2" t="s">
        <v>135</v>
      </c>
      <c r="D43" s="2"/>
      <c r="E43" s="64">
        <v>50916.84</v>
      </c>
      <c r="F43" s="64">
        <v>0</v>
      </c>
      <c r="G43" s="66">
        <v>-50916.84</v>
      </c>
      <c r="H43" s="64">
        <v>50916.84</v>
      </c>
      <c r="I43" s="64">
        <v>0</v>
      </c>
      <c r="J43" s="64">
        <v>0</v>
      </c>
      <c r="K43" s="65">
        <v>-50916.84</v>
      </c>
      <c r="L43" s="74">
        <v>35250.119999999995</v>
      </c>
      <c r="M43" s="73">
        <v>-15666.720000000001</v>
      </c>
    </row>
    <row r="44" spans="1:13" ht="10" customHeight="1" x14ac:dyDescent="0.35">
      <c r="A44" s="2"/>
      <c r="B44" s="2"/>
      <c r="C44" s="2" t="s">
        <v>137</v>
      </c>
      <c r="D44" s="2"/>
      <c r="E44" s="64">
        <v>49154</v>
      </c>
      <c r="F44" s="64">
        <v>22225</v>
      </c>
      <c r="G44" s="66">
        <v>-26929</v>
      </c>
      <c r="H44" s="64">
        <v>38099.999755859375</v>
      </c>
      <c r="I44" s="64">
        <v>38100</v>
      </c>
      <c r="J44" s="64">
        <v>-11054.000244140625</v>
      </c>
      <c r="K44" s="65">
        <v>2.44140625E-4</v>
      </c>
      <c r="L44" s="74">
        <v>38099.999969482422</v>
      </c>
      <c r="M44" s="73">
        <v>2.13623046875E-4</v>
      </c>
    </row>
    <row r="45" spans="1:13" ht="10" customHeight="1" x14ac:dyDescent="0.35">
      <c r="A45" s="2"/>
      <c r="B45" s="2"/>
      <c r="C45" s="2" t="s">
        <v>140</v>
      </c>
      <c r="D45" s="2"/>
      <c r="E45" s="64">
        <v>43882.59</v>
      </c>
      <c r="F45" s="64">
        <v>60302.06</v>
      </c>
      <c r="G45" s="66">
        <v>16419.47</v>
      </c>
      <c r="H45" s="64">
        <v>103374.963046875</v>
      </c>
      <c r="I45" s="64">
        <v>103374.96</v>
      </c>
      <c r="J45" s="64">
        <v>59492.373046875</v>
      </c>
      <c r="K45" s="65">
        <v>-3.0468749901046976E-3</v>
      </c>
      <c r="L45" s="74">
        <v>103374.957734375</v>
      </c>
      <c r="M45" s="73">
        <v>-5.3124999976716936E-3</v>
      </c>
    </row>
    <row r="46" spans="1:13" ht="10" customHeight="1" x14ac:dyDescent="0.35">
      <c r="A46" s="2"/>
      <c r="B46" s="2"/>
      <c r="C46" s="2" t="s">
        <v>143</v>
      </c>
      <c r="D46" s="2"/>
      <c r="E46" s="64">
        <v>0</v>
      </c>
      <c r="F46" s="64">
        <v>14000</v>
      </c>
      <c r="G46" s="66">
        <v>14000</v>
      </c>
      <c r="H46" s="64">
        <v>24000</v>
      </c>
      <c r="I46" s="64">
        <v>24000</v>
      </c>
      <c r="J46" s="64">
        <v>24000</v>
      </c>
      <c r="K46" s="65">
        <v>0</v>
      </c>
      <c r="L46" s="74">
        <v>24000.000732421875</v>
      </c>
      <c r="M46" s="73">
        <v>7.32421875E-4</v>
      </c>
    </row>
    <row r="47" spans="1:13" ht="10" customHeight="1" x14ac:dyDescent="0.35">
      <c r="A47" s="2"/>
      <c r="B47" s="2"/>
      <c r="C47" s="2" t="s">
        <v>146</v>
      </c>
      <c r="D47" s="2"/>
      <c r="E47" s="64">
        <v>0</v>
      </c>
      <c r="F47" s="64">
        <v>1166.69</v>
      </c>
      <c r="G47" s="66">
        <v>1166.69</v>
      </c>
      <c r="H47" s="64">
        <v>2000.0399780273438</v>
      </c>
      <c r="I47" s="64">
        <v>2000.04</v>
      </c>
      <c r="J47" s="64">
        <v>2000.0399780273438</v>
      </c>
      <c r="K47" s="65">
        <v>2.1972656213620212E-5</v>
      </c>
      <c r="L47" s="74">
        <v>2000.0400085449219</v>
      </c>
      <c r="M47" s="73">
        <v>3.0517578125E-5</v>
      </c>
    </row>
    <row r="48" spans="1:13" ht="10" customHeight="1" x14ac:dyDescent="0.35">
      <c r="A48" s="2"/>
      <c r="B48" s="2"/>
      <c r="C48" s="2" t="s">
        <v>149</v>
      </c>
      <c r="D48" s="2"/>
      <c r="E48" s="64">
        <v>0</v>
      </c>
      <c r="F48" s="64">
        <v>1166.69</v>
      </c>
      <c r="G48" s="66">
        <v>1166.69</v>
      </c>
      <c r="H48" s="64">
        <v>2000.0399780273438</v>
      </c>
      <c r="I48" s="64">
        <v>2000.04</v>
      </c>
      <c r="J48" s="64">
        <v>2000.0399780273438</v>
      </c>
      <c r="K48" s="65">
        <v>2.1972656213620212E-5</v>
      </c>
      <c r="L48" s="74">
        <v>2000.0400085449219</v>
      </c>
      <c r="M48" s="73">
        <v>3.0517578125E-5</v>
      </c>
    </row>
    <row r="49" spans="1:13" ht="10" customHeight="1" x14ac:dyDescent="0.35">
      <c r="A49" s="2"/>
      <c r="B49" s="2"/>
      <c r="C49" s="2" t="s">
        <v>152</v>
      </c>
      <c r="D49" s="2"/>
      <c r="E49" s="64">
        <v>0</v>
      </c>
      <c r="F49" s="64">
        <v>9333.31</v>
      </c>
      <c r="G49" s="66">
        <v>9333.31</v>
      </c>
      <c r="H49" s="64">
        <v>15999.959716796875</v>
      </c>
      <c r="I49" s="64">
        <v>15999.96</v>
      </c>
      <c r="J49" s="64">
        <v>15999.959716796875</v>
      </c>
      <c r="K49" s="65">
        <v>2.8320312412688509E-4</v>
      </c>
      <c r="L49" s="74">
        <v>15999.95947265625</v>
      </c>
      <c r="M49" s="73">
        <v>-2.44140625E-4</v>
      </c>
    </row>
    <row r="50" spans="1:13" ht="10" customHeight="1" x14ac:dyDescent="0.35">
      <c r="A50" s="2"/>
      <c r="B50" s="2"/>
      <c r="C50" s="2" t="s">
        <v>155</v>
      </c>
      <c r="D50" s="2"/>
      <c r="E50" s="64">
        <v>0</v>
      </c>
      <c r="F50" s="64">
        <v>1166.69</v>
      </c>
      <c r="G50" s="66">
        <v>1166.69</v>
      </c>
      <c r="H50" s="64">
        <v>2000.0399780273438</v>
      </c>
      <c r="I50" s="64">
        <v>2000.04</v>
      </c>
      <c r="J50" s="64">
        <v>2000.0399780273438</v>
      </c>
      <c r="K50" s="65">
        <v>2.1972656213620212E-5</v>
      </c>
      <c r="L50" s="74">
        <v>2000.0400085449219</v>
      </c>
      <c r="M50" s="73">
        <v>3.0517578125E-5</v>
      </c>
    </row>
    <row r="51" spans="1:13" ht="10" customHeight="1" x14ac:dyDescent="0.35">
      <c r="A51" s="2"/>
      <c r="B51" s="2"/>
      <c r="C51" s="42" t="s">
        <v>158</v>
      </c>
      <c r="D51" s="42"/>
      <c r="E51" s="67">
        <f>SUM(E30:E50)</f>
        <v>1455706.3900000004</v>
      </c>
      <c r="F51" s="67">
        <f>SUM(F30:F50)</f>
        <v>1320312</v>
      </c>
      <c r="G51" s="67">
        <f>SUM(G30:G50)</f>
        <v>-135394.374644</v>
      </c>
      <c r="H51" s="67">
        <f>SUM(H30:H50)</f>
        <v>2314308.8721090695</v>
      </c>
      <c r="I51" s="67">
        <f>SUM(I30:I50)</f>
        <v>2263392</v>
      </c>
      <c r="J51" s="67">
        <f>SUM(J30:J50)</f>
        <v>858602.48210906971</v>
      </c>
      <c r="K51" s="68">
        <f>SUM(K30:K50)</f>
        <v>-50916.872109069758</v>
      </c>
      <c r="L51" s="75">
        <v>5610134.3017895501</v>
      </c>
      <c r="M51" s="76">
        <v>-15666.707419128346</v>
      </c>
    </row>
    <row r="52" spans="1:13" ht="10" customHeight="1" x14ac:dyDescent="0.35">
      <c r="A52" s="2"/>
      <c r="B52" s="2" t="s">
        <v>31</v>
      </c>
      <c r="C52" s="2"/>
      <c r="D52" s="2"/>
      <c r="E52" s="64"/>
      <c r="F52" s="64"/>
      <c r="G52" s="66"/>
      <c r="H52" s="64"/>
      <c r="I52" s="64"/>
      <c r="J52" s="64"/>
      <c r="K52" s="65"/>
      <c r="L52" s="74"/>
      <c r="M52" s="73"/>
    </row>
    <row r="53" spans="1:13" ht="10" customHeight="1" x14ac:dyDescent="0.35">
      <c r="A53" s="2"/>
      <c r="B53" s="2"/>
      <c r="C53" s="2" t="s">
        <v>159</v>
      </c>
      <c r="D53" s="2"/>
      <c r="E53" s="64">
        <v>128540.39</v>
      </c>
      <c r="F53" s="64">
        <v>0</v>
      </c>
      <c r="G53" s="66">
        <v>-128540.4</v>
      </c>
      <c r="H53" s="64">
        <v>-6.2500000058207661E-4</v>
      </c>
      <c r="I53" s="64">
        <v>0</v>
      </c>
      <c r="J53" s="64">
        <v>-128540.390625</v>
      </c>
      <c r="K53" s="65">
        <v>6.2500000058207661E-4</v>
      </c>
      <c r="L53" s="74">
        <v>1.132812503783498E-3</v>
      </c>
      <c r="M53" s="73">
        <v>1.7578125043655746E-3</v>
      </c>
    </row>
    <row r="54" spans="1:13" ht="10" customHeight="1" x14ac:dyDescent="0.35">
      <c r="A54" s="2"/>
      <c r="B54" s="2"/>
      <c r="C54" s="2" t="s">
        <v>162</v>
      </c>
      <c r="D54" s="2"/>
      <c r="E54" s="64">
        <v>752.8</v>
      </c>
      <c r="F54" s="64">
        <v>101673.18</v>
      </c>
      <c r="G54" s="66">
        <v>100920.4</v>
      </c>
      <c r="H54" s="64">
        <v>174296.88203124999</v>
      </c>
      <c r="I54" s="64">
        <v>174296.88</v>
      </c>
      <c r="J54" s="64">
        <v>173544.08203125</v>
      </c>
      <c r="K54" s="65">
        <v>-2.0312499837018549E-3</v>
      </c>
      <c r="L54" s="74">
        <v>174296.88203124999</v>
      </c>
      <c r="M54" s="73">
        <v>0</v>
      </c>
    </row>
    <row r="55" spans="1:13" ht="10" customHeight="1" x14ac:dyDescent="0.35">
      <c r="A55" s="2"/>
      <c r="B55" s="2"/>
      <c r="C55" s="2" t="s">
        <v>165</v>
      </c>
      <c r="D55" s="2"/>
      <c r="E55" s="64">
        <v>82802.95</v>
      </c>
      <c r="F55" s="64">
        <v>81859.33</v>
      </c>
      <c r="G55" s="66">
        <v>-943.625</v>
      </c>
      <c r="H55" s="64">
        <v>140330.27910156251</v>
      </c>
      <c r="I55" s="64">
        <v>140330.28</v>
      </c>
      <c r="J55" s="64">
        <v>57527.329101562515</v>
      </c>
      <c r="K55" s="65">
        <v>8.984374871943146E-4</v>
      </c>
      <c r="L55" s="74">
        <v>140330.2758203125</v>
      </c>
      <c r="M55" s="73">
        <v>-3.2812500139698386E-3</v>
      </c>
    </row>
    <row r="56" spans="1:13" ht="10" customHeight="1" x14ac:dyDescent="0.35">
      <c r="A56" s="2"/>
      <c r="B56" s="2"/>
      <c r="C56" s="2" t="s">
        <v>168</v>
      </c>
      <c r="D56" s="2"/>
      <c r="E56" s="64">
        <v>19578.7</v>
      </c>
      <c r="F56" s="64">
        <v>19144.509999999998</v>
      </c>
      <c r="G56" s="66">
        <v>-434.18950000000001</v>
      </c>
      <c r="H56" s="64">
        <v>32819.161425781247</v>
      </c>
      <c r="I56" s="64">
        <v>32819.160000000003</v>
      </c>
      <c r="J56" s="64">
        <v>13240.461425781246</v>
      </c>
      <c r="K56" s="65">
        <v>-1.4257812435971573E-3</v>
      </c>
      <c r="L56" s="74">
        <v>32819.159433593748</v>
      </c>
      <c r="M56" s="73">
        <v>-1.9921874991268851E-3</v>
      </c>
    </row>
    <row r="57" spans="1:13" ht="10" customHeight="1" x14ac:dyDescent="0.35">
      <c r="A57" s="2"/>
      <c r="B57" s="2"/>
      <c r="C57" s="2" t="s">
        <v>171</v>
      </c>
      <c r="D57" s="2"/>
      <c r="E57" s="64">
        <v>16986.080000000002</v>
      </c>
      <c r="F57" s="64">
        <v>26406.240000000002</v>
      </c>
      <c r="G57" s="66">
        <v>9420.16</v>
      </c>
      <c r="H57" s="64">
        <v>45267.840253906252</v>
      </c>
      <c r="I57" s="64">
        <v>45267.839999999997</v>
      </c>
      <c r="J57" s="64">
        <v>28281.76025390625</v>
      </c>
      <c r="K57" s="65">
        <v>-2.5390625523868948E-4</v>
      </c>
      <c r="L57" s="74">
        <v>45267.841933593751</v>
      </c>
      <c r="M57" s="73">
        <v>1.6796874988358468E-3</v>
      </c>
    </row>
    <row r="58" spans="1:13" ht="10" customHeight="1" x14ac:dyDescent="0.35">
      <c r="A58" s="2"/>
      <c r="B58" s="2"/>
      <c r="C58" s="2" t="s">
        <v>174</v>
      </c>
      <c r="D58" s="2"/>
      <c r="E58" s="64">
        <v>3189.22</v>
      </c>
      <c r="F58" s="64">
        <v>13203.12</v>
      </c>
      <c r="G58" s="66">
        <v>10013.9</v>
      </c>
      <c r="H58" s="64">
        <v>22633.919707031251</v>
      </c>
      <c r="I58" s="64">
        <v>22633.919999999998</v>
      </c>
      <c r="J58" s="64">
        <v>19444.69970703125</v>
      </c>
      <c r="K58" s="65">
        <v>2.9296874708961695E-4</v>
      </c>
      <c r="L58" s="74">
        <v>22633.92009765625</v>
      </c>
      <c r="M58" s="73">
        <v>3.9062499854480848E-4</v>
      </c>
    </row>
    <row r="59" spans="1:13" ht="10" customHeight="1" x14ac:dyDescent="0.35">
      <c r="A59" s="2"/>
      <c r="B59" s="2"/>
      <c r="C59" s="2" t="s">
        <v>177</v>
      </c>
      <c r="D59" s="2"/>
      <c r="E59" s="64">
        <v>6990.85</v>
      </c>
      <c r="F59" s="64">
        <v>13203.12</v>
      </c>
      <c r="G59" s="66">
        <v>6212.27</v>
      </c>
      <c r="H59" s="64">
        <v>22633.920068359374</v>
      </c>
      <c r="I59" s="64">
        <v>22633.919999999998</v>
      </c>
      <c r="J59" s="64">
        <v>15643.070068359373</v>
      </c>
      <c r="K59" s="65">
        <v>-6.8359375291038305E-5</v>
      </c>
      <c r="L59" s="74">
        <v>22633.920312499999</v>
      </c>
      <c r="M59" s="73">
        <v>2.44140625E-4</v>
      </c>
    </row>
    <row r="60" spans="1:13" ht="10" customHeight="1" x14ac:dyDescent="0.35">
      <c r="A60" s="2"/>
      <c r="B60" s="2"/>
      <c r="C60" s="2" t="s">
        <v>180</v>
      </c>
      <c r="D60" s="2"/>
      <c r="E60" s="64">
        <v>9284.64</v>
      </c>
      <c r="F60" s="64">
        <v>17187.939999999999</v>
      </c>
      <c r="G60" s="66">
        <v>7903.3</v>
      </c>
      <c r="H60" s="64">
        <v>29465.037949218749</v>
      </c>
      <c r="I60" s="64">
        <v>29465.040000000001</v>
      </c>
      <c r="J60" s="64">
        <v>20180.39794921875</v>
      </c>
      <c r="K60" s="65">
        <v>2.0507812514551915E-3</v>
      </c>
      <c r="L60" s="74">
        <v>29465.040644531251</v>
      </c>
      <c r="M60" s="73">
        <v>2.6953125016007107E-3</v>
      </c>
    </row>
    <row r="61" spans="1:13" ht="10" customHeight="1" x14ac:dyDescent="0.35">
      <c r="A61" s="2"/>
      <c r="B61" s="2"/>
      <c r="C61" s="42" t="s">
        <v>183</v>
      </c>
      <c r="D61" s="42"/>
      <c r="E61" s="67">
        <f>SUM(E53:E60)</f>
        <v>268125.63000000006</v>
      </c>
      <c r="F61" s="67">
        <f>SUM(F53:F60)</f>
        <v>272677.44</v>
      </c>
      <c r="G61" s="67">
        <f>SUM(G53:G60)</f>
        <v>4551.8154999999997</v>
      </c>
      <c r="H61" s="67">
        <f>SUM(H53:H60)</f>
        <v>467447.03991210938</v>
      </c>
      <c r="I61" s="67">
        <f>SUM(I53:I60)</f>
        <v>467447.03999999998</v>
      </c>
      <c r="J61" s="67">
        <v>674688.80187988246</v>
      </c>
      <c r="K61" s="68">
        <f>H61-I61</f>
        <v>-8.7890599388629198E-5</v>
      </c>
      <c r="L61" s="75">
        <v>1267433.5154418945</v>
      </c>
      <c r="M61" s="76">
        <v>-6.4379882715002168E-3</v>
      </c>
    </row>
    <row r="62" spans="1:13" ht="10" customHeight="1" x14ac:dyDescent="0.35">
      <c r="A62" s="2"/>
      <c r="B62" s="2" t="s">
        <v>32</v>
      </c>
      <c r="C62" s="2"/>
      <c r="D62" s="2"/>
      <c r="E62" s="64"/>
      <c r="F62" s="64"/>
      <c r="G62" s="66"/>
      <c r="H62" s="64"/>
      <c r="I62" s="64"/>
      <c r="J62" s="64"/>
      <c r="K62" s="65"/>
      <c r="L62" s="74"/>
      <c r="M62" s="73"/>
    </row>
    <row r="63" spans="1:13" ht="10" customHeight="1" x14ac:dyDescent="0.35">
      <c r="A63" s="2"/>
      <c r="B63" s="2"/>
      <c r="C63" s="2" t="s">
        <v>184</v>
      </c>
      <c r="D63" s="2"/>
      <c r="E63" s="64">
        <v>0</v>
      </c>
      <c r="F63" s="64">
        <v>25592.560000000001</v>
      </c>
      <c r="G63" s="66">
        <v>25592.560000000001</v>
      </c>
      <c r="H63" s="64">
        <v>43872.958984375</v>
      </c>
      <c r="I63" s="64">
        <v>43872.959999999999</v>
      </c>
      <c r="J63" s="64">
        <v>43872.958984375</v>
      </c>
      <c r="K63" s="65">
        <v>1.0156249991268851E-3</v>
      </c>
      <c r="L63" s="74">
        <v>43872.96142578125</v>
      </c>
      <c r="M63" s="73">
        <v>2.44140625E-3</v>
      </c>
    </row>
    <row r="64" spans="1:13" ht="10" customHeight="1" x14ac:dyDescent="0.35">
      <c r="A64" s="2"/>
      <c r="B64" s="2"/>
      <c r="C64" s="2" t="s">
        <v>187</v>
      </c>
      <c r="D64" s="2"/>
      <c r="E64" s="64">
        <v>6614</v>
      </c>
      <c r="F64" s="64">
        <v>8265.25</v>
      </c>
      <c r="G64" s="66">
        <v>1651.25</v>
      </c>
      <c r="H64" s="64">
        <v>14169</v>
      </c>
      <c r="I64" s="64">
        <v>14169</v>
      </c>
      <c r="J64" s="64">
        <v>7555</v>
      </c>
      <c r="K64" s="65">
        <v>0</v>
      </c>
      <c r="L64" s="74">
        <v>14169</v>
      </c>
      <c r="M64" s="73">
        <v>0</v>
      </c>
    </row>
    <row r="65" spans="1:13" ht="10" customHeight="1" x14ac:dyDescent="0.35">
      <c r="A65" s="2"/>
      <c r="B65" s="2"/>
      <c r="C65" s="2" t="s">
        <v>190</v>
      </c>
      <c r="D65" s="2"/>
      <c r="E65" s="64">
        <v>11765</v>
      </c>
      <c r="F65" s="64">
        <v>8277.5</v>
      </c>
      <c r="G65" s="66">
        <v>-3487.5</v>
      </c>
      <c r="H65" s="64">
        <v>14190</v>
      </c>
      <c r="I65" s="64">
        <v>14190</v>
      </c>
      <c r="J65" s="64">
        <v>2425</v>
      </c>
      <c r="K65" s="65">
        <v>0</v>
      </c>
      <c r="L65" s="74">
        <v>14190.000183105469</v>
      </c>
      <c r="M65" s="73">
        <v>1.8310546875E-4</v>
      </c>
    </row>
    <row r="66" spans="1:13" ht="10" customHeight="1" x14ac:dyDescent="0.35">
      <c r="A66" s="2"/>
      <c r="B66" s="2"/>
      <c r="C66" s="2" t="s">
        <v>193</v>
      </c>
      <c r="D66" s="2"/>
      <c r="E66" s="64">
        <v>15437.5</v>
      </c>
      <c r="F66" s="64">
        <v>25033.75</v>
      </c>
      <c r="G66" s="66">
        <v>9596.25</v>
      </c>
      <c r="H66" s="64">
        <v>42915</v>
      </c>
      <c r="I66" s="64">
        <v>42915</v>
      </c>
      <c r="J66" s="64">
        <v>27477.5</v>
      </c>
      <c r="K66" s="65">
        <v>0</v>
      </c>
      <c r="L66" s="74">
        <v>42914.99853515625</v>
      </c>
      <c r="M66" s="73">
        <v>-1.46484375E-3</v>
      </c>
    </row>
    <row r="67" spans="1:13" ht="10" customHeight="1" x14ac:dyDescent="0.35">
      <c r="A67" s="2"/>
      <c r="B67" s="2"/>
      <c r="C67" s="2" t="s">
        <v>195</v>
      </c>
      <c r="D67" s="2"/>
      <c r="E67" s="64">
        <v>0</v>
      </c>
      <c r="F67" s="64">
        <v>8246</v>
      </c>
      <c r="G67" s="66">
        <v>8246</v>
      </c>
      <c r="H67" s="64">
        <v>14135.999755859375</v>
      </c>
      <c r="I67" s="64">
        <v>14136</v>
      </c>
      <c r="J67" s="64">
        <v>14135.999755859375</v>
      </c>
      <c r="K67" s="65">
        <v>2.44140625E-4</v>
      </c>
      <c r="L67" s="74">
        <v>14136.000122070313</v>
      </c>
      <c r="M67" s="73">
        <v>3.662109375E-4</v>
      </c>
    </row>
    <row r="68" spans="1:13" ht="10" customHeight="1" x14ac:dyDescent="0.35">
      <c r="A68" s="2"/>
      <c r="B68" s="2"/>
      <c r="C68" s="2" t="s">
        <v>198</v>
      </c>
      <c r="D68" s="2"/>
      <c r="E68" s="64">
        <v>199433.89</v>
      </c>
      <c r="F68" s="64">
        <v>124229</v>
      </c>
      <c r="G68" s="66">
        <v>-75204.89</v>
      </c>
      <c r="H68" s="64">
        <v>212963.99986328126</v>
      </c>
      <c r="I68" s="64">
        <v>212964</v>
      </c>
      <c r="J68" s="64">
        <v>13530.10986328125</v>
      </c>
      <c r="K68" s="65">
        <v>1.3671873603016138E-4</v>
      </c>
      <c r="L68" s="74">
        <v>212964.00605468752</v>
      </c>
      <c r="M68" s="73">
        <v>6.1914062534924597E-3</v>
      </c>
    </row>
    <row r="69" spans="1:13" ht="10" customHeight="1" x14ac:dyDescent="0.35">
      <c r="A69" s="2"/>
      <c r="B69" s="2"/>
      <c r="C69" s="2" t="s">
        <v>201</v>
      </c>
      <c r="D69" s="2"/>
      <c r="E69" s="64">
        <v>0</v>
      </c>
      <c r="F69" s="64">
        <v>44744.56</v>
      </c>
      <c r="G69" s="66">
        <v>44744.56</v>
      </c>
      <c r="H69" s="64">
        <v>76704.9609375</v>
      </c>
      <c r="I69" s="64">
        <v>76704.960000000006</v>
      </c>
      <c r="J69" s="64">
        <v>76704.9609375</v>
      </c>
      <c r="K69" s="65">
        <v>-9.374999935971573E-4</v>
      </c>
      <c r="L69" s="74">
        <v>76704.9609375</v>
      </c>
      <c r="M69" s="73">
        <v>0</v>
      </c>
    </row>
    <row r="70" spans="1:13" ht="10" customHeight="1" x14ac:dyDescent="0.35">
      <c r="A70" s="2"/>
      <c r="B70" s="2"/>
      <c r="C70" s="2" t="s">
        <v>204</v>
      </c>
      <c r="D70" s="2"/>
      <c r="E70" s="64">
        <v>-3842.69</v>
      </c>
      <c r="F70" s="64">
        <v>20902</v>
      </c>
      <c r="G70" s="66">
        <v>24744.69</v>
      </c>
      <c r="H70" s="64">
        <v>35832.002382812498</v>
      </c>
      <c r="I70" s="64">
        <v>35832</v>
      </c>
      <c r="J70" s="64">
        <v>39674.6923828125</v>
      </c>
      <c r="K70" s="65">
        <v>-2.3828124976716936E-3</v>
      </c>
      <c r="L70" s="74">
        <v>35832.002187500002</v>
      </c>
      <c r="M70" s="73">
        <v>-1.9531249563442543E-4</v>
      </c>
    </row>
    <row r="71" spans="1:13" ht="10" customHeight="1" x14ac:dyDescent="0.35">
      <c r="A71" s="2"/>
      <c r="B71" s="2"/>
      <c r="C71" s="2" t="s">
        <v>207</v>
      </c>
      <c r="D71" s="2"/>
      <c r="E71" s="64">
        <v>47744.9</v>
      </c>
      <c r="F71" s="64">
        <v>45349.5</v>
      </c>
      <c r="G71" s="66">
        <v>-2395.3980000000001</v>
      </c>
      <c r="H71" s="64">
        <v>77742.002050781244</v>
      </c>
      <c r="I71" s="64">
        <v>77742</v>
      </c>
      <c r="J71" s="64">
        <v>29997.102050781243</v>
      </c>
      <c r="K71" s="65">
        <v>-2.0507812441792339E-3</v>
      </c>
      <c r="L71" s="74">
        <v>77742.000683593753</v>
      </c>
      <c r="M71" s="73">
        <v>-1.3671874912688509E-3</v>
      </c>
    </row>
    <row r="72" spans="1:13" ht="10" customHeight="1" x14ac:dyDescent="0.35">
      <c r="A72" s="2"/>
      <c r="B72" s="2"/>
      <c r="C72" s="2" t="s">
        <v>210</v>
      </c>
      <c r="D72" s="2"/>
      <c r="E72" s="64">
        <v>6873</v>
      </c>
      <c r="F72" s="64">
        <v>16333.31</v>
      </c>
      <c r="G72" s="66">
        <v>9460.31</v>
      </c>
      <c r="H72" s="64">
        <v>27999.96044921875</v>
      </c>
      <c r="I72" s="64">
        <v>27999.96</v>
      </c>
      <c r="J72" s="64">
        <v>21126.96044921875</v>
      </c>
      <c r="K72" s="65">
        <v>-4.4921875087311491E-4</v>
      </c>
      <c r="L72" s="74">
        <v>27999.960693359375</v>
      </c>
      <c r="M72" s="73">
        <v>2.44140625E-4</v>
      </c>
    </row>
    <row r="73" spans="1:13" ht="10" customHeight="1" x14ac:dyDescent="0.35">
      <c r="A73" s="2"/>
      <c r="B73" s="2"/>
      <c r="C73" s="2" t="s">
        <v>213</v>
      </c>
      <c r="D73" s="2"/>
      <c r="E73" s="64">
        <v>14559.29</v>
      </c>
      <c r="F73" s="64">
        <v>15380.75</v>
      </c>
      <c r="G73" s="66">
        <v>821.46</v>
      </c>
      <c r="H73" s="64">
        <v>26366.999960937501</v>
      </c>
      <c r="I73" s="64">
        <v>26367</v>
      </c>
      <c r="J73" s="64">
        <v>11807.7099609375</v>
      </c>
      <c r="K73" s="65">
        <v>3.9062499126885086E-5</v>
      </c>
      <c r="L73" s="74">
        <v>26366.998593750002</v>
      </c>
      <c r="M73" s="73">
        <v>-1.3671874985448085E-3</v>
      </c>
    </row>
    <row r="74" spans="1:13" ht="10" customHeight="1" x14ac:dyDescent="0.35">
      <c r="A74" s="2"/>
      <c r="B74" s="2"/>
      <c r="C74" s="2" t="s">
        <v>216</v>
      </c>
      <c r="D74" s="2"/>
      <c r="E74" s="64">
        <v>8213.23</v>
      </c>
      <c r="F74" s="64">
        <v>4274.0600000000004</v>
      </c>
      <c r="G74" s="66">
        <v>-3939.17</v>
      </c>
      <c r="H74" s="64">
        <v>7326.9594769287105</v>
      </c>
      <c r="I74" s="64">
        <v>7326.96</v>
      </c>
      <c r="J74" s="64">
        <v>-886.27052307128906</v>
      </c>
      <c r="K74" s="65">
        <v>5.2307128953543724E-4</v>
      </c>
      <c r="L74" s="74">
        <v>7326.9600415039058</v>
      </c>
      <c r="M74" s="73">
        <v>5.645751953125E-4</v>
      </c>
    </row>
    <row r="75" spans="1:13" ht="10" customHeight="1" x14ac:dyDescent="0.35">
      <c r="A75" s="2"/>
      <c r="B75" s="2"/>
      <c r="C75" s="2" t="s">
        <v>219</v>
      </c>
      <c r="D75" s="2"/>
      <c r="E75" s="64">
        <v>10260</v>
      </c>
      <c r="F75" s="64">
        <v>10311.56</v>
      </c>
      <c r="G75" s="66">
        <v>51.559570000000001</v>
      </c>
      <c r="H75" s="64">
        <v>17676.961059570313</v>
      </c>
      <c r="I75" s="64">
        <v>17676.96</v>
      </c>
      <c r="J75" s="64">
        <v>7416.9610595703125</v>
      </c>
      <c r="K75" s="65">
        <v>-1.0595703133731149E-3</v>
      </c>
      <c r="L75" s="74">
        <v>17676.960571289063</v>
      </c>
      <c r="M75" s="73">
        <v>-4.8828125E-4</v>
      </c>
    </row>
    <row r="76" spans="1:13" ht="10" customHeight="1" x14ac:dyDescent="0.35">
      <c r="A76" s="2"/>
      <c r="B76" s="2"/>
      <c r="C76" s="2" t="s">
        <v>222</v>
      </c>
      <c r="D76" s="2"/>
      <c r="E76" s="64">
        <v>0</v>
      </c>
      <c r="F76" s="64">
        <v>2916.69</v>
      </c>
      <c r="G76" s="66">
        <v>2916.69</v>
      </c>
      <c r="H76" s="64">
        <v>5000.0399780273438</v>
      </c>
      <c r="I76" s="64">
        <v>5000.04</v>
      </c>
      <c r="J76" s="64">
        <v>5000.0399780273438</v>
      </c>
      <c r="K76" s="65">
        <v>2.1972656213620212E-5</v>
      </c>
      <c r="L76" s="74">
        <v>5000.0401000976563</v>
      </c>
      <c r="M76" s="73">
        <v>1.220703125E-4</v>
      </c>
    </row>
    <row r="77" spans="1:13" ht="10" customHeight="1" x14ac:dyDescent="0.35">
      <c r="A77" s="2"/>
      <c r="B77" s="2"/>
      <c r="C77" s="2" t="s">
        <v>225</v>
      </c>
      <c r="D77" s="2"/>
      <c r="E77" s="64">
        <v>74529.16</v>
      </c>
      <c r="F77" s="64">
        <v>71555.75</v>
      </c>
      <c r="G77" s="66">
        <v>-2973.4059999999999</v>
      </c>
      <c r="H77" s="64">
        <v>122667.001796875</v>
      </c>
      <c r="I77" s="64">
        <v>122667</v>
      </c>
      <c r="J77" s="64">
        <v>48137.841796875</v>
      </c>
      <c r="K77" s="65">
        <v>-1.7968750034924597E-3</v>
      </c>
      <c r="L77" s="74">
        <v>122667.002109375</v>
      </c>
      <c r="M77" s="73">
        <v>3.1249999301508069E-4</v>
      </c>
    </row>
    <row r="78" spans="1:13" ht="10" customHeight="1" x14ac:dyDescent="0.35">
      <c r="A78" s="2"/>
      <c r="B78" s="2"/>
      <c r="C78" s="42" t="s">
        <v>228</v>
      </c>
      <c r="D78" s="42"/>
      <c r="E78" s="67">
        <f>SUM(E63:E77)</f>
        <v>391587.28</v>
      </c>
      <c r="F78" s="67">
        <f>SUM(F63:F77)</f>
        <v>431412.24</v>
      </c>
      <c r="G78" s="67">
        <f>SUM(G63:G77)</f>
        <v>39824.965569999993</v>
      </c>
      <c r="H78" s="67">
        <f>SUM(H63:H77)</f>
        <v>739563.84669616702</v>
      </c>
      <c r="I78" s="67">
        <f>SUM(I63:I77)</f>
        <v>739563.83999999985</v>
      </c>
      <c r="J78" s="67">
        <v>1029154.74820137</v>
      </c>
      <c r="K78" s="68">
        <f>SUM(K64:K77)</f>
        <v>-7.7117919972806703E-3</v>
      </c>
      <c r="L78" s="75">
        <v>2105375.9041943364</v>
      </c>
      <c r="M78" s="76">
        <v>4192.5259929657204</v>
      </c>
    </row>
    <row r="79" spans="1:13" ht="10" customHeight="1" x14ac:dyDescent="0.35">
      <c r="A79" s="2"/>
      <c r="B79" s="2" t="s">
        <v>33</v>
      </c>
      <c r="C79" s="2"/>
      <c r="D79" s="2"/>
      <c r="E79" s="64"/>
      <c r="F79" s="64"/>
      <c r="G79" s="66"/>
      <c r="H79" s="64"/>
      <c r="I79" s="64"/>
      <c r="J79" s="64"/>
      <c r="K79" s="65"/>
      <c r="L79" s="74"/>
      <c r="M79" s="73"/>
    </row>
    <row r="80" spans="1:13" ht="10" customHeight="1" x14ac:dyDescent="0.35">
      <c r="A80" s="2"/>
      <c r="B80" s="2"/>
      <c r="C80" s="2" t="s">
        <v>229</v>
      </c>
      <c r="D80" s="2"/>
      <c r="E80" s="64">
        <v>14316.61</v>
      </c>
      <c r="F80" s="64">
        <v>0</v>
      </c>
      <c r="G80" s="66">
        <v>-14316.61</v>
      </c>
      <c r="H80" s="64">
        <v>24492.119643554688</v>
      </c>
      <c r="I80" s="64">
        <v>0</v>
      </c>
      <c r="J80" s="64">
        <v>10175.509643554688</v>
      </c>
      <c r="K80" s="65">
        <v>-24492.119643554688</v>
      </c>
      <c r="L80" s="74">
        <v>34095.862441406251</v>
      </c>
      <c r="M80" s="73">
        <v>9603.7427978515625</v>
      </c>
    </row>
    <row r="81" spans="1:13" ht="10" customHeight="1" x14ac:dyDescent="0.35">
      <c r="A81" s="2"/>
      <c r="B81" s="2"/>
      <c r="C81" s="2" t="s">
        <v>232</v>
      </c>
      <c r="D81" s="2"/>
      <c r="E81" s="64">
        <v>12818.45</v>
      </c>
      <c r="F81" s="64">
        <v>12285.56</v>
      </c>
      <c r="G81" s="66">
        <v>-532.89059999999995</v>
      </c>
      <c r="H81" s="64">
        <v>21060.960986328129</v>
      </c>
      <c r="I81" s="64">
        <v>21060.959999999999</v>
      </c>
      <c r="J81" s="64">
        <v>8242.5109863281286</v>
      </c>
      <c r="K81" s="65">
        <v>-9.8632813023868948E-4</v>
      </c>
      <c r="L81" s="74">
        <v>21060.961005859375</v>
      </c>
      <c r="M81" s="73">
        <v>1.9531245925463736E-5</v>
      </c>
    </row>
    <row r="82" spans="1:13" ht="10" customHeight="1" x14ac:dyDescent="0.35">
      <c r="A82" s="2"/>
      <c r="B82" s="2"/>
      <c r="C82" s="2" t="s">
        <v>235</v>
      </c>
      <c r="D82" s="2"/>
      <c r="E82" s="64">
        <v>5240.04</v>
      </c>
      <c r="F82" s="64">
        <v>4560.5</v>
      </c>
      <c r="G82" s="66">
        <v>-679.54</v>
      </c>
      <c r="H82" s="64">
        <v>7817.9998999023428</v>
      </c>
      <c r="I82" s="64">
        <v>7818</v>
      </c>
      <c r="J82" s="64">
        <v>2577.9598999023428</v>
      </c>
      <c r="K82" s="65">
        <v>1.0009765719587449E-4</v>
      </c>
      <c r="L82" s="74">
        <v>7817.9999365234371</v>
      </c>
      <c r="M82" s="73">
        <v>3.6621094295696821E-5</v>
      </c>
    </row>
    <row r="83" spans="1:13" ht="10" customHeight="1" x14ac:dyDescent="0.35">
      <c r="A83" s="2"/>
      <c r="B83" s="2"/>
      <c r="C83" s="2" t="s">
        <v>238</v>
      </c>
      <c r="D83" s="2"/>
      <c r="E83" s="64">
        <v>8093.55</v>
      </c>
      <c r="F83" s="64">
        <v>7022.75</v>
      </c>
      <c r="G83" s="66">
        <v>-1070.8</v>
      </c>
      <c r="H83" s="64">
        <v>12039.000134277343</v>
      </c>
      <c r="I83" s="64">
        <v>12039</v>
      </c>
      <c r="J83" s="64">
        <v>3945.4501342773428</v>
      </c>
      <c r="K83" s="65">
        <v>-1.3427734302240424E-4</v>
      </c>
      <c r="L83" s="74">
        <v>12039.000012207031</v>
      </c>
      <c r="M83" s="73">
        <v>-1.220703125E-4</v>
      </c>
    </row>
    <row r="84" spans="1:13" ht="10" customHeight="1" x14ac:dyDescent="0.35">
      <c r="A84" s="2"/>
      <c r="B84" s="2"/>
      <c r="C84" s="2" t="s">
        <v>241</v>
      </c>
      <c r="D84" s="2"/>
      <c r="E84" s="64">
        <v>42171.98</v>
      </c>
      <c r="F84" s="64">
        <v>37275.56</v>
      </c>
      <c r="G84" s="66">
        <v>-4896.4219999999996</v>
      </c>
      <c r="H84" s="64">
        <v>63900.959492187496</v>
      </c>
      <c r="I84" s="64">
        <v>63900.959999999999</v>
      </c>
      <c r="J84" s="64">
        <v>21728.979492187493</v>
      </c>
      <c r="K84" s="65">
        <v>5.0781250320142135E-4</v>
      </c>
      <c r="L84" s="74">
        <v>63900.957285156248</v>
      </c>
      <c r="M84" s="73">
        <v>-2.2070312479627319E-3</v>
      </c>
    </row>
    <row r="85" spans="1:13" ht="10" customHeight="1" x14ac:dyDescent="0.35">
      <c r="A85" s="2"/>
      <c r="B85" s="2"/>
      <c r="C85" s="2" t="s">
        <v>245</v>
      </c>
      <c r="D85" s="2"/>
      <c r="E85" s="64">
        <v>11299.18</v>
      </c>
      <c r="F85" s="64">
        <v>12874.19</v>
      </c>
      <c r="G85" s="66">
        <v>1575.011</v>
      </c>
      <c r="H85" s="64">
        <v>22070.039375</v>
      </c>
      <c r="I85" s="64">
        <v>22070.04</v>
      </c>
      <c r="J85" s="64">
        <v>10770.859375</v>
      </c>
      <c r="K85" s="65">
        <v>6.2500000058207661E-4</v>
      </c>
      <c r="L85" s="74">
        <v>22070.038627929687</v>
      </c>
      <c r="M85" s="73">
        <v>-7.4707031308207661E-4</v>
      </c>
    </row>
    <row r="86" spans="1:13" ht="10" customHeight="1" x14ac:dyDescent="0.35">
      <c r="A86" s="2"/>
      <c r="B86" s="2"/>
      <c r="C86" s="42" t="s">
        <v>248</v>
      </c>
      <c r="D86" s="42"/>
      <c r="E86" s="67">
        <f>SUM(E80:E85)</f>
        <v>93939.81</v>
      </c>
      <c r="F86" s="67">
        <f>SUM(F80:F85)</f>
        <v>74018.559999999998</v>
      </c>
      <c r="G86" s="67">
        <f>SUM(G80:G85)</f>
        <v>-19921.2516</v>
      </c>
      <c r="H86" s="67">
        <f>SUM(H80:H85)</f>
        <v>151381.07953125</v>
      </c>
      <c r="I86" s="67">
        <f>SUM(I80:I85)</f>
        <v>126888.95999999999</v>
      </c>
      <c r="J86" s="67">
        <v>185414.10995483401</v>
      </c>
      <c r="K86" s="68">
        <f>SUM(K80:K85)</f>
        <v>-24492.119531250002</v>
      </c>
      <c r="L86" s="75">
        <v>448644.74512329104</v>
      </c>
      <c r="M86" s="76">
        <v>10702.665168457032</v>
      </c>
    </row>
    <row r="87" spans="1:13" ht="10" customHeight="1" x14ac:dyDescent="0.35">
      <c r="A87" s="2"/>
      <c r="B87" s="2" t="s">
        <v>34</v>
      </c>
      <c r="C87" s="2"/>
      <c r="D87" s="2"/>
      <c r="E87" s="64"/>
      <c r="F87" s="64"/>
      <c r="G87" s="66"/>
      <c r="H87" s="64"/>
      <c r="I87" s="64"/>
      <c r="J87" s="64"/>
      <c r="K87" s="65"/>
      <c r="L87" s="74"/>
      <c r="M87" s="73"/>
    </row>
    <row r="88" spans="1:13" ht="10" customHeight="1" x14ac:dyDescent="0.35">
      <c r="A88" s="2"/>
      <c r="B88" s="2"/>
      <c r="C88" s="2" t="s">
        <v>249</v>
      </c>
      <c r="D88" s="2"/>
      <c r="E88" s="64">
        <v>0</v>
      </c>
      <c r="F88" s="64">
        <v>16394.560000000001</v>
      </c>
      <c r="G88" s="66">
        <v>16394.560000000001</v>
      </c>
      <c r="H88" s="64">
        <v>28104.9609375</v>
      </c>
      <c r="I88" s="64">
        <v>28104.959999999999</v>
      </c>
      <c r="J88" s="64">
        <v>28104.9609375</v>
      </c>
      <c r="K88" s="65">
        <v>-9.3750000087311491E-4</v>
      </c>
      <c r="L88" s="74">
        <v>28104.960693359375</v>
      </c>
      <c r="M88" s="73">
        <v>-2.44140625E-4</v>
      </c>
    </row>
    <row r="89" spans="1:13" ht="10" customHeight="1" x14ac:dyDescent="0.35">
      <c r="A89" s="2"/>
      <c r="B89" s="2"/>
      <c r="C89" s="2" t="s">
        <v>252</v>
      </c>
      <c r="D89" s="2"/>
      <c r="E89" s="64">
        <v>142513.62</v>
      </c>
      <c r="F89" s="64">
        <v>172652.06</v>
      </c>
      <c r="G89" s="66">
        <v>30138.44</v>
      </c>
      <c r="H89" s="64">
        <v>295974.96765625</v>
      </c>
      <c r="I89" s="64">
        <v>295974.96000000002</v>
      </c>
      <c r="J89" s="64">
        <v>153461.34765625</v>
      </c>
      <c r="K89" s="65">
        <v>-7.6562499743886292E-3</v>
      </c>
      <c r="L89" s="74">
        <v>295974.96070312499</v>
      </c>
      <c r="M89" s="73">
        <v>-6.9531250046566129E-3</v>
      </c>
    </row>
    <row r="90" spans="1:13" ht="10" customHeight="1" x14ac:dyDescent="0.35">
      <c r="A90" s="2"/>
      <c r="B90" s="2"/>
      <c r="C90" s="2" t="s">
        <v>255</v>
      </c>
      <c r="D90" s="2"/>
      <c r="E90" s="64">
        <v>29371.94</v>
      </c>
      <c r="F90" s="64">
        <v>12833.94</v>
      </c>
      <c r="G90" s="66">
        <v>-16538</v>
      </c>
      <c r="H90" s="64">
        <v>38486.806333007808</v>
      </c>
      <c r="I90" s="64">
        <v>22001.040000000001</v>
      </c>
      <c r="J90" s="64">
        <v>9114.8663330078089</v>
      </c>
      <c r="K90" s="65">
        <v>-16485.766333007807</v>
      </c>
      <c r="L90" s="74">
        <v>49730.379453124995</v>
      </c>
      <c r="M90" s="73">
        <v>11243.573120117188</v>
      </c>
    </row>
    <row r="91" spans="1:13" ht="10" customHeight="1" x14ac:dyDescent="0.35">
      <c r="A91" s="2"/>
      <c r="B91" s="2"/>
      <c r="C91" s="2" t="s">
        <v>258</v>
      </c>
      <c r="D91" s="2"/>
      <c r="E91" s="64">
        <v>0</v>
      </c>
      <c r="F91" s="64">
        <v>2767.31</v>
      </c>
      <c r="G91" s="66">
        <v>2767.31</v>
      </c>
      <c r="H91" s="64">
        <v>0</v>
      </c>
      <c r="I91" s="64">
        <v>4743.96</v>
      </c>
      <c r="J91" s="64">
        <v>0</v>
      </c>
      <c r="K91" s="65">
        <v>4743.96</v>
      </c>
      <c r="L91" s="74">
        <v>0</v>
      </c>
      <c r="M91" s="73">
        <v>0</v>
      </c>
    </row>
    <row r="92" spans="1:13" ht="10" customHeight="1" x14ac:dyDescent="0.35">
      <c r="A92" s="2"/>
      <c r="B92" s="2"/>
      <c r="C92" s="2" t="s">
        <v>259</v>
      </c>
      <c r="D92" s="2"/>
      <c r="E92" s="64">
        <v>43924.81</v>
      </c>
      <c r="F92" s="64">
        <v>12559.75</v>
      </c>
      <c r="G92" s="66">
        <v>-31365.06</v>
      </c>
      <c r="H92" s="64">
        <v>53375.784731445317</v>
      </c>
      <c r="I92" s="64">
        <v>21531</v>
      </c>
      <c r="J92" s="64">
        <v>9450.9747314453198</v>
      </c>
      <c r="K92" s="65">
        <v>-31844.784731445317</v>
      </c>
      <c r="L92" s="74">
        <v>48302.849931640623</v>
      </c>
      <c r="M92" s="73">
        <v>-5072.9347998046942</v>
      </c>
    </row>
    <row r="93" spans="1:13" ht="10" customHeight="1" x14ac:dyDescent="0.35">
      <c r="A93" s="2"/>
      <c r="B93" s="2"/>
      <c r="C93" s="2" t="s">
        <v>262</v>
      </c>
      <c r="D93" s="2"/>
      <c r="E93" s="64">
        <v>89810.61</v>
      </c>
      <c r="F93" s="64">
        <v>111547.94</v>
      </c>
      <c r="G93" s="66">
        <v>21737.33</v>
      </c>
      <c r="H93" s="64">
        <v>191225.04359374999</v>
      </c>
      <c r="I93" s="64">
        <v>191225.04</v>
      </c>
      <c r="J93" s="64">
        <v>101414.43359374999</v>
      </c>
      <c r="K93" s="65">
        <v>-3.5937499778810889E-3</v>
      </c>
      <c r="L93" s="74">
        <v>191225.04375000001</v>
      </c>
      <c r="M93" s="73">
        <v>1.562500256113708E-4</v>
      </c>
    </row>
    <row r="94" spans="1:13" ht="10" customHeight="1" x14ac:dyDescent="0.35">
      <c r="A94" s="2"/>
      <c r="B94" s="2"/>
      <c r="C94" s="2" t="s">
        <v>265</v>
      </c>
      <c r="D94" s="2"/>
      <c r="E94" s="64">
        <v>71360.210000000006</v>
      </c>
      <c r="F94" s="64">
        <v>5833.31</v>
      </c>
      <c r="G94" s="66">
        <v>-65526.9</v>
      </c>
      <c r="H94" s="64">
        <v>9999.9609765624919</v>
      </c>
      <c r="I94" s="64">
        <v>9999.9599999999991</v>
      </c>
      <c r="J94" s="64">
        <v>-61360.249023437515</v>
      </c>
      <c r="K94" s="65">
        <v>-9.7656249272404239E-4</v>
      </c>
      <c r="L94" s="74">
        <v>9999.9605957031254</v>
      </c>
      <c r="M94" s="73">
        <v>-3.8085936648712959E-4</v>
      </c>
    </row>
    <row r="95" spans="1:13" ht="10" customHeight="1" x14ac:dyDescent="0.35">
      <c r="A95" s="2"/>
      <c r="B95" s="2"/>
      <c r="C95" s="2" t="s">
        <v>268</v>
      </c>
      <c r="D95" s="2"/>
      <c r="E95" s="64">
        <v>310.60000000000002</v>
      </c>
      <c r="F95" s="64">
        <v>2916.69</v>
      </c>
      <c r="G95" s="66">
        <v>2606.09</v>
      </c>
      <c r="H95" s="64">
        <v>5000.0400024414066</v>
      </c>
      <c r="I95" s="64">
        <v>5000.04</v>
      </c>
      <c r="J95" s="64">
        <v>4689.4400024414063</v>
      </c>
      <c r="K95" s="65">
        <v>-2.4414066501776688E-6</v>
      </c>
      <c r="L95" s="74">
        <v>5000.0398803710941</v>
      </c>
      <c r="M95" s="73">
        <v>-1.220703125E-4</v>
      </c>
    </row>
    <row r="96" spans="1:13" ht="10" customHeight="1" x14ac:dyDescent="0.35">
      <c r="A96" s="2"/>
      <c r="B96" s="2"/>
      <c r="C96" s="42" t="s">
        <v>271</v>
      </c>
      <c r="D96" s="42"/>
      <c r="E96" s="67">
        <f>SUM(E88:E95)</f>
        <v>377291.79</v>
      </c>
      <c r="F96" s="67">
        <f>SUM(F88:F95)</f>
        <v>337505.56</v>
      </c>
      <c r="G96" s="67">
        <f>SUM(G88:G95)</f>
        <v>-39786.229999999996</v>
      </c>
      <c r="H96" s="67">
        <f>SUM(H88:H95)</f>
        <v>622167.56423095695</v>
      </c>
      <c r="I96" s="67">
        <f>SUM(I88:I95)</f>
        <v>578580.96000000008</v>
      </c>
      <c r="J96" s="67">
        <v>1075053.2626342778</v>
      </c>
      <c r="K96" s="68">
        <f>SUM(K89:K95)</f>
        <v>-43586.603293456974</v>
      </c>
      <c r="L96" s="75">
        <v>1914180.1927075195</v>
      </c>
      <c r="M96" s="76">
        <v>13258.370073242195</v>
      </c>
    </row>
    <row r="97" spans="1:13" ht="10" customHeight="1" x14ac:dyDescent="0.35">
      <c r="A97" s="2"/>
      <c r="B97" s="2" t="s">
        <v>35</v>
      </c>
      <c r="C97" s="2"/>
      <c r="D97" s="2"/>
      <c r="E97" s="64"/>
      <c r="F97" s="64"/>
      <c r="G97" s="66"/>
      <c r="H97" s="64"/>
      <c r="I97" s="64"/>
      <c r="J97" s="64"/>
      <c r="K97" s="65"/>
      <c r="L97" s="74"/>
      <c r="M97" s="73"/>
    </row>
    <row r="98" spans="1:13" ht="10" customHeight="1" x14ac:dyDescent="0.35">
      <c r="A98" s="2"/>
      <c r="B98" s="2"/>
      <c r="C98" s="2" t="s">
        <v>272</v>
      </c>
      <c r="D98" s="2"/>
      <c r="E98" s="64">
        <v>4142.41</v>
      </c>
      <c r="F98" s="64">
        <v>0</v>
      </c>
      <c r="G98" s="66">
        <v>-4142.41</v>
      </c>
      <c r="H98" s="64">
        <v>4142.41</v>
      </c>
      <c r="I98" s="64">
        <v>0</v>
      </c>
      <c r="J98" s="64">
        <v>0</v>
      </c>
      <c r="K98" s="65">
        <v>-4142.41</v>
      </c>
      <c r="L98" s="74">
        <v>0</v>
      </c>
      <c r="M98" s="73">
        <v>-4142.41</v>
      </c>
    </row>
    <row r="99" spans="1:13" ht="10" customHeight="1" x14ac:dyDescent="0.35">
      <c r="A99" s="2"/>
      <c r="B99" s="2"/>
      <c r="C99" s="2" t="s">
        <v>273</v>
      </c>
      <c r="D99" s="2"/>
      <c r="E99" s="64">
        <v>43035.92</v>
      </c>
      <c r="F99" s="64">
        <v>52504.06</v>
      </c>
      <c r="G99" s="66">
        <v>9468.1370000000006</v>
      </c>
      <c r="H99" s="64">
        <v>90006.960039062513</v>
      </c>
      <c r="I99" s="64">
        <v>90006.96</v>
      </c>
      <c r="J99" s="64">
        <v>46971.040039062515</v>
      </c>
      <c r="K99" s="65">
        <v>-3.90625064028427E-5</v>
      </c>
      <c r="L99" s="74">
        <v>90006.96046875001</v>
      </c>
      <c r="M99" s="73">
        <v>4.2968749767169356E-4</v>
      </c>
    </row>
    <row r="100" spans="1:13" ht="10" customHeight="1" x14ac:dyDescent="0.35">
      <c r="A100" s="2"/>
      <c r="B100" s="2"/>
      <c r="C100" s="2" t="s">
        <v>276</v>
      </c>
      <c r="D100" s="2"/>
      <c r="E100" s="64">
        <v>0</v>
      </c>
      <c r="F100" s="64">
        <v>2041.69</v>
      </c>
      <c r="G100" s="66">
        <v>2041.69</v>
      </c>
      <c r="H100" s="64">
        <v>3500.0399780273438</v>
      </c>
      <c r="I100" s="64">
        <v>3500.04</v>
      </c>
      <c r="J100" s="64">
        <v>3500.0399780273438</v>
      </c>
      <c r="K100" s="65">
        <v>2.1972656213620212E-5</v>
      </c>
      <c r="L100" s="74">
        <v>3500.0399475097656</v>
      </c>
      <c r="M100" s="73">
        <v>-3.0517578125E-5</v>
      </c>
    </row>
    <row r="101" spans="1:13" ht="10" customHeight="1" x14ac:dyDescent="0.35">
      <c r="A101" s="2"/>
      <c r="B101" s="2"/>
      <c r="C101" s="2" t="s">
        <v>279</v>
      </c>
      <c r="D101" s="2"/>
      <c r="E101" s="64">
        <v>0</v>
      </c>
      <c r="F101" s="64">
        <v>2916.69</v>
      </c>
      <c r="G101" s="66">
        <v>2916.69</v>
      </c>
      <c r="H101" s="64">
        <v>5000.0399780273438</v>
      </c>
      <c r="I101" s="64">
        <v>5000.04</v>
      </c>
      <c r="J101" s="64">
        <v>5000.0399780273438</v>
      </c>
      <c r="K101" s="65">
        <v>2.1972656213620212E-5</v>
      </c>
      <c r="L101" s="74">
        <v>5000.0401000976563</v>
      </c>
      <c r="M101" s="73">
        <v>1.220703125E-4</v>
      </c>
    </row>
    <row r="102" spans="1:13" ht="10" customHeight="1" x14ac:dyDescent="0.35">
      <c r="A102" s="2"/>
      <c r="B102" s="2"/>
      <c r="C102" s="2" t="s">
        <v>282</v>
      </c>
      <c r="D102" s="2"/>
      <c r="E102" s="64">
        <v>16728.88</v>
      </c>
      <c r="F102" s="64">
        <v>12493.81</v>
      </c>
      <c r="G102" s="66">
        <v>-4235.0709999999999</v>
      </c>
      <c r="H102" s="64">
        <v>21417.960200195314</v>
      </c>
      <c r="I102" s="64">
        <v>21417.96</v>
      </c>
      <c r="J102" s="64">
        <v>4689.0802001953125</v>
      </c>
      <c r="K102" s="65">
        <v>-2.0019531439174898E-4</v>
      </c>
      <c r="L102" s="74">
        <v>21417.961616210938</v>
      </c>
      <c r="M102" s="73">
        <v>1.4160156242724042E-3</v>
      </c>
    </row>
    <row r="103" spans="1:13" ht="10" customHeight="1" x14ac:dyDescent="0.35">
      <c r="A103" s="2"/>
      <c r="B103" s="2"/>
      <c r="C103" s="2" t="s">
        <v>285</v>
      </c>
      <c r="D103" s="2"/>
      <c r="E103" s="64">
        <v>5753.43</v>
      </c>
      <c r="F103" s="64">
        <v>7799.75</v>
      </c>
      <c r="G103" s="66">
        <v>2046.32</v>
      </c>
      <c r="H103" s="64">
        <v>13370.999580078125</v>
      </c>
      <c r="I103" s="64">
        <v>13371</v>
      </c>
      <c r="J103" s="64">
        <v>7617.569580078125</v>
      </c>
      <c r="K103" s="65">
        <v>4.199218747089617E-4</v>
      </c>
      <c r="L103" s="74">
        <v>13371.000336914063</v>
      </c>
      <c r="M103" s="73">
        <v>7.5683593786379788E-4</v>
      </c>
    </row>
    <row r="104" spans="1:13" ht="10" customHeight="1" x14ac:dyDescent="0.35">
      <c r="A104" s="2"/>
      <c r="B104" s="2"/>
      <c r="C104" s="2" t="s">
        <v>288</v>
      </c>
      <c r="D104" s="2"/>
      <c r="E104" s="64">
        <v>12448.96</v>
      </c>
      <c r="F104" s="64">
        <v>18055.310000000001</v>
      </c>
      <c r="G104" s="66">
        <v>5606.3509999999997</v>
      </c>
      <c r="H104" s="64">
        <v>30951.960488281249</v>
      </c>
      <c r="I104" s="64">
        <v>30951.96</v>
      </c>
      <c r="J104" s="64">
        <v>18503.00048828125</v>
      </c>
      <c r="K104" s="65">
        <v>-4.8828125E-4</v>
      </c>
      <c r="L104" s="74">
        <v>30951.959511718749</v>
      </c>
      <c r="M104" s="73">
        <v>-9.765625E-4</v>
      </c>
    </row>
    <row r="105" spans="1:13" ht="10" customHeight="1" x14ac:dyDescent="0.35">
      <c r="A105" s="2"/>
      <c r="B105" s="2"/>
      <c r="C105" s="2" t="s">
        <v>291</v>
      </c>
      <c r="D105" s="2"/>
      <c r="E105" s="64">
        <v>20733.919999999998</v>
      </c>
      <c r="F105" s="64">
        <v>27125</v>
      </c>
      <c r="G105" s="66">
        <v>6391.08</v>
      </c>
      <c r="H105" s="64">
        <v>46499.999101562498</v>
      </c>
      <c r="I105" s="64">
        <v>46500</v>
      </c>
      <c r="J105" s="64">
        <v>25766.0791015625</v>
      </c>
      <c r="K105" s="65">
        <v>8.9843750174622983E-4</v>
      </c>
      <c r="L105" s="74">
        <v>46499.998085937499</v>
      </c>
      <c r="M105" s="73">
        <v>-1.0156249991268851E-3</v>
      </c>
    </row>
    <row r="106" spans="1:13" ht="10" customHeight="1" x14ac:dyDescent="0.35">
      <c r="A106" s="2"/>
      <c r="B106" s="2"/>
      <c r="C106" s="2" t="s">
        <v>295</v>
      </c>
      <c r="D106" s="2"/>
      <c r="E106" s="64">
        <v>39431.68</v>
      </c>
      <c r="F106" s="64">
        <v>57120.56</v>
      </c>
      <c r="G106" s="66">
        <v>17688.88</v>
      </c>
      <c r="H106" s="64">
        <v>97920.962226562493</v>
      </c>
      <c r="I106" s="64">
        <v>97920.960000000006</v>
      </c>
      <c r="J106" s="64">
        <v>58489.282226562493</v>
      </c>
      <c r="K106" s="65">
        <v>-2.226562486612238E-3</v>
      </c>
      <c r="L106" s="74">
        <v>97920.959296874993</v>
      </c>
      <c r="M106" s="73">
        <v>-2.9296875E-3</v>
      </c>
    </row>
    <row r="107" spans="1:13" ht="10" customHeight="1" x14ac:dyDescent="0.35">
      <c r="A107" s="2"/>
      <c r="B107" s="2"/>
      <c r="C107" s="2" t="s">
        <v>298</v>
      </c>
      <c r="D107" s="2"/>
      <c r="E107" s="64">
        <v>785.38</v>
      </c>
      <c r="F107" s="64">
        <v>25823</v>
      </c>
      <c r="G107" s="66">
        <v>25037.62</v>
      </c>
      <c r="H107" s="64">
        <v>44268.002070312497</v>
      </c>
      <c r="I107" s="64">
        <v>44268</v>
      </c>
      <c r="J107" s="64">
        <v>43482.6220703125</v>
      </c>
      <c r="K107" s="65">
        <v>-2.0703124973806553E-3</v>
      </c>
      <c r="L107" s="74">
        <v>44268.002558593755</v>
      </c>
      <c r="M107" s="73">
        <v>4.8828125727595761E-4</v>
      </c>
    </row>
    <row r="108" spans="1:13" ht="10" customHeight="1" x14ac:dyDescent="0.35">
      <c r="A108" s="2"/>
      <c r="B108" s="2"/>
      <c r="C108" s="42" t="s">
        <v>301</v>
      </c>
      <c r="D108" s="42"/>
      <c r="E108" s="67">
        <f>SUM(E98:E107)</f>
        <v>143060.58000000002</v>
      </c>
      <c r="F108" s="67">
        <f>SUM(F98:F107)</f>
        <v>205879.87</v>
      </c>
      <c r="G108" s="67">
        <f>SUM(G98:G107)</f>
        <v>62819.286999999997</v>
      </c>
      <c r="H108" s="67">
        <f>SUM(H98:H107)</f>
        <v>357079.33366210939</v>
      </c>
      <c r="I108" s="67">
        <f>SUM(I98:I107)</f>
        <v>352936.92</v>
      </c>
      <c r="J108" s="67">
        <v>553131.89453124988</v>
      </c>
      <c r="K108" s="68">
        <f>SUM(K98:K107)</f>
        <v>-4142.4136621093658</v>
      </c>
      <c r="L108" s="75">
        <v>902199.93599975575</v>
      </c>
      <c r="M108" s="76">
        <v>-25270.98853149412</v>
      </c>
    </row>
    <row r="109" spans="1:13" ht="10" customHeight="1" x14ac:dyDescent="0.35">
      <c r="A109" s="2"/>
      <c r="B109" s="2" t="s">
        <v>37</v>
      </c>
      <c r="C109" s="2"/>
      <c r="D109" s="2"/>
      <c r="E109" s="64"/>
      <c r="F109" s="64"/>
      <c r="G109" s="66"/>
      <c r="H109" s="64"/>
      <c r="I109" s="64"/>
      <c r="J109" s="64"/>
      <c r="K109" s="65"/>
      <c r="L109" s="74"/>
      <c r="M109" s="73"/>
    </row>
    <row r="110" spans="1:13" ht="10" customHeight="1" x14ac:dyDescent="0.35">
      <c r="A110" s="2"/>
      <c r="B110" s="2"/>
      <c r="C110" s="2" t="s">
        <v>302</v>
      </c>
      <c r="D110" s="2"/>
      <c r="E110" s="64">
        <v>3113.2</v>
      </c>
      <c r="F110" s="64">
        <v>28414.75</v>
      </c>
      <c r="G110" s="66">
        <v>25301.55</v>
      </c>
      <c r="H110" s="64">
        <v>20493.400000000001</v>
      </c>
      <c r="I110" s="64">
        <v>48711</v>
      </c>
      <c r="J110" s="64">
        <v>17380.2</v>
      </c>
      <c r="K110" s="65">
        <v>28217.599999999999</v>
      </c>
      <c r="L110" s="74">
        <v>27065.260000000002</v>
      </c>
      <c r="M110" s="73">
        <v>6571.8600000000006</v>
      </c>
    </row>
    <row r="111" spans="1:13" ht="10" customHeight="1" x14ac:dyDescent="0.35">
      <c r="A111" s="2"/>
      <c r="B111" s="2"/>
      <c r="C111" s="42" t="s">
        <v>305</v>
      </c>
      <c r="D111" s="42"/>
      <c r="E111" s="67">
        <f>SUM(E110:E110)</f>
        <v>3113.2</v>
      </c>
      <c r="F111" s="67">
        <f>SUM(F110:F110)</f>
        <v>28414.75</v>
      </c>
      <c r="G111" s="67">
        <f>SUM(G110:G110)</f>
        <v>25301.55</v>
      </c>
      <c r="H111" s="67">
        <f>SUM(H110:H110)</f>
        <v>20493.400000000001</v>
      </c>
      <c r="I111" s="67">
        <f>SUM(I110:I110)</f>
        <v>48711</v>
      </c>
      <c r="J111" s="67">
        <f>SUM(J110:J110)</f>
        <v>17380.2</v>
      </c>
      <c r="K111" s="68">
        <f>SUM(K110:K110)</f>
        <v>28217.599999999999</v>
      </c>
      <c r="L111" s="75">
        <v>65027.31</v>
      </c>
      <c r="M111" s="76">
        <v>15702.48</v>
      </c>
    </row>
    <row r="112" spans="1:13" ht="10" customHeight="1" x14ac:dyDescent="0.35">
      <c r="A112" s="2"/>
      <c r="B112" s="42" t="s">
        <v>45</v>
      </c>
      <c r="C112" s="42"/>
      <c r="D112" s="42"/>
      <c r="E112" s="67">
        <f>SUM(E51,E78,E86,E61,E96,E108,E111)</f>
        <v>2732824.6800000006</v>
      </c>
      <c r="F112" s="67">
        <f>SUM(F51,F78,F86,F61,F96,F108,F111)</f>
        <v>2670220.4200000004</v>
      </c>
      <c r="G112" s="67">
        <f>SUM(G51,G78,G86,G61,G96,G108,G111)</f>
        <v>-62604.238173999998</v>
      </c>
      <c r="H112" s="67">
        <f>SUM(H51,H78,H86,H61,H96,H108,H111)</f>
        <v>4672441.1361416625</v>
      </c>
      <c r="I112" s="67">
        <f>SUM(I51,I78,I86,I61,I96,I108,I111)</f>
        <v>4577520.72</v>
      </c>
      <c r="J112" s="67">
        <v>242589.32641029172</v>
      </c>
      <c r="K112" s="68">
        <f>I112-H112</f>
        <v>-94920.416141662747</v>
      </c>
      <c r="L112" s="75">
        <v>12312995.905256348</v>
      </c>
      <c r="M112" s="76">
        <v>2918.3388460542083</v>
      </c>
    </row>
    <row r="113" spans="1:13" ht="10" customHeight="1" x14ac:dyDescent="0.35">
      <c r="A113" s="42" t="s">
        <v>46</v>
      </c>
      <c r="B113" s="42"/>
      <c r="C113" s="42"/>
      <c r="D113" s="42"/>
      <c r="E113" s="67">
        <f>E27-E112</f>
        <v>-1178148.2900000005</v>
      </c>
      <c r="F113" s="67">
        <f>F27-F112</f>
        <v>103124.03999999957</v>
      </c>
      <c r="G113" s="67">
        <f>G27-G112</f>
        <v>-1156063.8218259998</v>
      </c>
      <c r="H113" s="67">
        <f>H27-H112</f>
        <v>329519.5964079788</v>
      </c>
      <c r="I113" s="67">
        <f>I27-I112</f>
        <v>257952.88999999966</v>
      </c>
      <c r="J113" s="67">
        <f>J27-J112</f>
        <v>9201539.4227759037</v>
      </c>
      <c r="K113" s="68">
        <f>H113-I113</f>
        <v>71566.706407979131</v>
      </c>
      <c r="L113" s="75">
        <v>188574.84408731759</v>
      </c>
      <c r="M113" s="76">
        <v>699614.46868858673</v>
      </c>
    </row>
  </sheetData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{768ED17B-2FE5-4C5D-AFD4-5A3AA6B742C7}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{2F1740A6-56B9-408A-87C7-4CF8A5E7BBCF}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{7DE303B5-1F68-4CEC-898F-245AD12CA99D}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{8CA1DDFD-86E5-41BE-90DA-A34C3B7F0CAC}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{C7F22BB3-3FF9-479B-A9DF-4945B2EDD8C3}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{336B953C-5C1F-4089-94B1-EBE3E616F98C}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{ABDD16E2-D24E-4352-A2C0-5FFD07EB85D0}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{339D4607-4433-4083-A4CA-B6981A1FA737}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{261E820B-338F-4CC7-A41B-E98571DF3393}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{B33D30D2-AFCD-481D-A932-F91D3E70C724}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{B9668821-FBCB-4BB4-AF37-21201D024089}</x14:id>
        </ext>
      </extLst>
    </cfRule>
  </conditionalFormatting>
  <conditionalFormatting sqref="M9">
    <cfRule type="expression" dxfId="977" priority="12" stopIfTrue="1">
      <formula>AND(NOT(ISBLANK(#REF!)),ABS(M9)&gt;PreviousMonthMinimumDiff)</formula>
    </cfRule>
    <cfRule type="expression" dxfId="976" priority="13" stopIfTrue="1">
      <formula>AND(ISBLANK(#REF!),ABS(M9)&gt;PreviousMonthMinimumDiff)</formula>
    </cfRule>
  </conditionalFormatting>
  <conditionalFormatting sqref="M10">
    <cfRule type="expression" dxfId="975" priority="18" stopIfTrue="1">
      <formula>AND(NOT(ISBLANK(#REF!)),ABS(M10)&gt;PreviousMonthMinimumDiff)</formula>
    </cfRule>
  </conditionalFormatting>
  <conditionalFormatting sqref="M10">
    <cfRule type="expression" dxfId="974" priority="19" stopIfTrue="1">
      <formula>AND(ISBLANK(#REF!),ABS(M10)&gt;PreviousMonthMinimumDiff)</formula>
    </cfRule>
  </conditionalFormatting>
  <conditionalFormatting sqref="M11">
    <cfRule type="expression" dxfId="973" priority="24" stopIfTrue="1">
      <formula>AND(NOT(ISBLANK(#REF!)),ABS(M11)&gt;PreviousMonthMinimumDiff)</formula>
    </cfRule>
  </conditionalFormatting>
  <conditionalFormatting sqref="M11">
    <cfRule type="expression" dxfId="972" priority="25" stopIfTrue="1">
      <formula>AND(ISBLANK(#REF!),ABS(M11)&gt;PreviousMonthMinimumDiff)</formula>
    </cfRule>
  </conditionalFormatting>
  <conditionalFormatting sqref="M12">
    <cfRule type="expression" dxfId="971" priority="30" stopIfTrue="1">
      <formula>AND(NOT(ISBLANK(#REF!)),ABS(M12)&gt;PreviousMonthMinimumDiff)</formula>
    </cfRule>
  </conditionalFormatting>
  <conditionalFormatting sqref="M12">
    <cfRule type="expression" dxfId="970" priority="31" stopIfTrue="1">
      <formula>AND(ISBLANK(#REF!),ABS(M12)&gt;PreviousMonthMinimumDiff)</formula>
    </cfRule>
  </conditionalFormatting>
  <conditionalFormatting sqref="M13">
    <cfRule type="expression" dxfId="969" priority="32" stopIfTrue="1">
      <formula>AND(NOT(ISBLANK(#REF!)),ABS(M13)&gt;PreviousMonthMinimumDiff)</formula>
    </cfRule>
  </conditionalFormatting>
  <conditionalFormatting sqref="M13">
    <cfRule type="expression" dxfId="968" priority="33" stopIfTrue="1">
      <formula>AND(ISBLANK(#REF!),ABS(M13)&gt;PreviousMonthMinimumDiff)</formula>
    </cfRule>
  </conditionalFormatting>
  <conditionalFormatting sqref="M16">
    <cfRule type="expression" dxfId="967" priority="40" stopIfTrue="1">
      <formula>AND(NOT(ISBLANK(#REF!)),ABS(M16)&gt;PreviousMonthMinimumDiff)</formula>
    </cfRule>
  </conditionalFormatting>
  <conditionalFormatting sqref="M16">
    <cfRule type="expression" dxfId="966" priority="41" stopIfTrue="1">
      <formula>AND(ISBLANK(#REF!),ABS(M16)&gt;PreviousMonthMinimumDiff)</formula>
    </cfRule>
  </conditionalFormatting>
  <conditionalFormatting sqref="M17">
    <cfRule type="expression" dxfId="965" priority="46" stopIfTrue="1">
      <formula>AND(NOT(ISBLANK(#REF!)),ABS(M17)&gt;PreviousMonthMinimumDiff)</formula>
    </cfRule>
  </conditionalFormatting>
  <conditionalFormatting sqref="M17">
    <cfRule type="expression" dxfId="964" priority="47" stopIfTrue="1">
      <formula>AND(ISBLANK(#REF!),ABS(M17)&gt;PreviousMonthMinimumDiff)</formula>
    </cfRule>
  </conditionalFormatting>
  <conditionalFormatting sqref="M18">
    <cfRule type="expression" dxfId="963" priority="52" stopIfTrue="1">
      <formula>AND(NOT(ISBLANK(#REF!)),ABS(M18)&gt;PreviousMonthMinimumDiff)</formula>
    </cfRule>
  </conditionalFormatting>
  <conditionalFormatting sqref="M18">
    <cfRule type="expression" dxfId="962" priority="53" stopIfTrue="1">
      <formula>AND(ISBLANK(#REF!),ABS(M18)&gt;PreviousMonthMinimumDiff)</formula>
    </cfRule>
  </conditionalFormatting>
  <conditionalFormatting sqref="M19">
    <cfRule type="expression" dxfId="961" priority="56" stopIfTrue="1">
      <formula>AND(NOT(ISBLANK(#REF!)),ABS(M19)&gt;PreviousMonthMinimumDiff)</formula>
    </cfRule>
  </conditionalFormatting>
  <conditionalFormatting sqref="M19">
    <cfRule type="expression" dxfId="960" priority="57" stopIfTrue="1">
      <formula>AND(ISBLANK(#REF!),ABS(M19)&gt;PreviousMonthMinimumDiff)</formula>
    </cfRule>
  </conditionalFormatting>
  <conditionalFormatting sqref="M20">
    <cfRule type="expression" dxfId="959" priority="62" stopIfTrue="1">
      <formula>AND(NOT(ISBLANK(#REF!)),ABS(M20)&gt;PreviousMonthMinimumDiff)</formula>
    </cfRule>
  </conditionalFormatting>
  <conditionalFormatting sqref="M20">
    <cfRule type="expression" dxfId="958" priority="63" stopIfTrue="1">
      <formula>AND(ISBLANK(#REF!),ABS(M20)&gt;PreviousMonthMinimumDiff)</formula>
    </cfRule>
  </conditionalFormatting>
  <conditionalFormatting sqref="M21">
    <cfRule type="expression" dxfId="957" priority="68" stopIfTrue="1">
      <formula>AND(NOT(ISBLANK(#REF!)),ABS(M21)&gt;PreviousMonthMinimumDiff)</formula>
    </cfRule>
  </conditionalFormatting>
  <conditionalFormatting sqref="M21">
    <cfRule type="expression" dxfId="956" priority="69" stopIfTrue="1">
      <formula>AND(ISBLANK(#REF!),ABS(M21)&gt;PreviousMonthMinimumDiff)</formula>
    </cfRule>
  </conditionalFormatting>
  <conditionalFormatting sqref="M22">
    <cfRule type="expression" dxfId="955" priority="74" stopIfTrue="1">
      <formula>AND(NOT(ISBLANK(#REF!)),ABS(M22)&gt;PreviousMonthMinimumDiff)</formula>
    </cfRule>
  </conditionalFormatting>
  <conditionalFormatting sqref="M22">
    <cfRule type="expression" dxfId="954" priority="75" stopIfTrue="1">
      <formula>AND(ISBLANK(#REF!),ABS(M22)&gt;PreviousMonthMinimumDiff)</formula>
    </cfRule>
  </conditionalFormatting>
  <conditionalFormatting sqref="M23">
    <cfRule type="expression" dxfId="953" priority="80" stopIfTrue="1">
      <formula>AND(NOT(ISBLANK(#REF!)),ABS(M23)&gt;PreviousMonthMinimumDiff)</formula>
    </cfRule>
  </conditionalFormatting>
  <conditionalFormatting sqref="M23">
    <cfRule type="expression" dxfId="952" priority="81" stopIfTrue="1">
      <formula>AND(ISBLANK(#REF!),ABS(M23)&gt;PreviousMonthMinimumDiff)</formula>
    </cfRule>
  </conditionalFormatting>
  <conditionalFormatting sqref="M30">
    <cfRule type="expression" dxfId="951" priority="88" stopIfTrue="1">
      <formula>AND(NOT(ISBLANK(#REF!)),ABS(M30)&gt;PreviousMonthMinimumDiff)</formula>
    </cfRule>
  </conditionalFormatting>
  <conditionalFormatting sqref="M30">
    <cfRule type="expression" dxfId="950" priority="89" stopIfTrue="1">
      <formula>AND(ISBLANK(#REF!),ABS(M30)&gt;PreviousMonthMinimumDiff)</formula>
    </cfRule>
  </conditionalFormatting>
  <conditionalFormatting sqref="M31">
    <cfRule type="expression" dxfId="949" priority="94" stopIfTrue="1">
      <formula>AND(NOT(ISBLANK(#REF!)),ABS(M31)&gt;PreviousMonthMinimumDiff)</formula>
    </cfRule>
  </conditionalFormatting>
  <conditionalFormatting sqref="M31">
    <cfRule type="expression" dxfId="948" priority="95" stopIfTrue="1">
      <formula>AND(ISBLANK(#REF!),ABS(M31)&gt;PreviousMonthMinimumDiff)</formula>
    </cfRule>
  </conditionalFormatting>
  <conditionalFormatting sqref="M32">
    <cfRule type="expression" dxfId="947" priority="98" stopIfTrue="1">
      <formula>AND(NOT(ISBLANK(#REF!)),ABS(M32)&gt;PreviousMonthMinimumDiff)</formula>
    </cfRule>
  </conditionalFormatting>
  <conditionalFormatting sqref="M32">
    <cfRule type="expression" dxfId="946" priority="99" stopIfTrue="1">
      <formula>AND(ISBLANK(#REF!),ABS(M32)&gt;PreviousMonthMinimumDiff)</formula>
    </cfRule>
  </conditionalFormatting>
  <conditionalFormatting sqref="M33">
    <cfRule type="expression" dxfId="945" priority="104" stopIfTrue="1">
      <formula>AND(NOT(ISBLANK(#REF!)),ABS(M33)&gt;PreviousMonthMinimumDiff)</formula>
    </cfRule>
  </conditionalFormatting>
  <conditionalFormatting sqref="M33">
    <cfRule type="expression" dxfId="944" priority="105" stopIfTrue="1">
      <formula>AND(ISBLANK(#REF!),ABS(M33)&gt;PreviousMonthMinimumDiff)</formula>
    </cfRule>
  </conditionalFormatting>
  <conditionalFormatting sqref="M34">
    <cfRule type="expression" dxfId="943" priority="110" stopIfTrue="1">
      <formula>AND(NOT(ISBLANK(#REF!)),ABS(M34)&gt;PreviousMonthMinimumDiff)</formula>
    </cfRule>
  </conditionalFormatting>
  <conditionalFormatting sqref="M34">
    <cfRule type="expression" dxfId="942" priority="111" stopIfTrue="1">
      <formula>AND(ISBLANK(#REF!),ABS(M34)&gt;PreviousMonthMinimumDiff)</formula>
    </cfRule>
  </conditionalFormatting>
  <conditionalFormatting sqref="M35">
    <cfRule type="expression" dxfId="941" priority="116" stopIfTrue="1">
      <formula>AND(NOT(ISBLANK(#REF!)),ABS(M35)&gt;PreviousMonthMinimumDiff)</formula>
    </cfRule>
  </conditionalFormatting>
  <conditionalFormatting sqref="M35">
    <cfRule type="expression" dxfId="940" priority="117" stopIfTrue="1">
      <formula>AND(ISBLANK(#REF!),ABS(M35)&gt;PreviousMonthMinimumDiff)</formula>
    </cfRule>
  </conditionalFormatting>
  <conditionalFormatting sqref="M36">
    <cfRule type="expression" dxfId="939" priority="122" stopIfTrue="1">
      <formula>AND(NOT(ISBLANK(#REF!)),ABS(M36)&gt;PreviousMonthMinimumDiff)</formula>
    </cfRule>
  </conditionalFormatting>
  <conditionalFormatting sqref="M36">
    <cfRule type="expression" dxfId="938" priority="123" stopIfTrue="1">
      <formula>AND(ISBLANK(#REF!),ABS(M36)&gt;PreviousMonthMinimumDiff)</formula>
    </cfRule>
  </conditionalFormatting>
  <conditionalFormatting sqref="M37">
    <cfRule type="expression" dxfId="937" priority="128" stopIfTrue="1">
      <formula>AND(NOT(ISBLANK(#REF!)),ABS(M37)&gt;PreviousMonthMinimumDiff)</formula>
    </cfRule>
  </conditionalFormatting>
  <conditionalFormatting sqref="M37">
    <cfRule type="expression" dxfId="936" priority="129" stopIfTrue="1">
      <formula>AND(ISBLANK(#REF!),ABS(M37)&gt;PreviousMonthMinimumDiff)</formula>
    </cfRule>
  </conditionalFormatting>
  <conditionalFormatting sqref="M38">
    <cfRule type="expression" dxfId="935" priority="134" stopIfTrue="1">
      <formula>AND(NOT(ISBLANK(#REF!)),ABS(M38)&gt;PreviousMonthMinimumDiff)</formula>
    </cfRule>
  </conditionalFormatting>
  <conditionalFormatting sqref="M38">
    <cfRule type="expression" dxfId="934" priority="135" stopIfTrue="1">
      <formula>AND(ISBLANK(#REF!),ABS(M38)&gt;PreviousMonthMinimumDiff)</formula>
    </cfRule>
  </conditionalFormatting>
  <conditionalFormatting sqref="M39">
    <cfRule type="expression" dxfId="933" priority="138" stopIfTrue="1">
      <formula>AND(NOT(ISBLANK(#REF!)),ABS(M39)&gt;PreviousMonthMinimumDiff)</formula>
    </cfRule>
  </conditionalFormatting>
  <conditionalFormatting sqref="M39">
    <cfRule type="expression" dxfId="932" priority="139" stopIfTrue="1">
      <formula>AND(ISBLANK(#REF!),ABS(M39)&gt;PreviousMonthMinimumDiff)</formula>
    </cfRule>
  </conditionalFormatting>
  <conditionalFormatting sqref="M40">
    <cfRule type="expression" dxfId="931" priority="142" stopIfTrue="1">
      <formula>AND(NOT(ISBLANK(#REF!)),ABS(M40)&gt;PreviousMonthMinimumDiff)</formula>
    </cfRule>
  </conditionalFormatting>
  <conditionalFormatting sqref="M40">
    <cfRule type="expression" dxfId="930" priority="143" stopIfTrue="1">
      <formula>AND(ISBLANK(#REF!),ABS(M40)&gt;PreviousMonthMinimumDiff)</formula>
    </cfRule>
  </conditionalFormatting>
  <conditionalFormatting sqref="M41">
    <cfRule type="expression" dxfId="929" priority="144" stopIfTrue="1">
      <formula>AND(NOT(ISBLANK(#REF!)),ABS(M41)&gt;PreviousMonthMinimumDiff)</formula>
    </cfRule>
  </conditionalFormatting>
  <conditionalFormatting sqref="M41">
    <cfRule type="expression" dxfId="928" priority="145" stopIfTrue="1">
      <formula>AND(ISBLANK(#REF!),ABS(M41)&gt;PreviousMonthMinimumDiff)</formula>
    </cfRule>
  </conditionalFormatting>
  <conditionalFormatting sqref="M42">
    <cfRule type="expression" dxfId="927" priority="152" stopIfTrue="1">
      <formula>AND(NOT(ISBLANK(#REF!)),ABS(M42)&gt;PreviousMonthMinimumDiff)</formula>
    </cfRule>
  </conditionalFormatting>
  <conditionalFormatting sqref="M42">
    <cfRule type="expression" dxfId="926" priority="153" stopIfTrue="1">
      <formula>AND(ISBLANK(#REF!),ABS(M42)&gt;PreviousMonthMinimumDiff)</formula>
    </cfRule>
  </conditionalFormatting>
  <conditionalFormatting sqref="M43">
    <cfRule type="expression" dxfId="925" priority="158" stopIfTrue="1">
      <formula>AND(NOT(ISBLANK(#REF!)),ABS(M43)&gt;PreviousMonthMinimumDiff)</formula>
    </cfRule>
  </conditionalFormatting>
  <conditionalFormatting sqref="M43">
    <cfRule type="expression" dxfId="924" priority="159" stopIfTrue="1">
      <formula>AND(ISBLANK(#REF!),ABS(M43)&gt;PreviousMonthMinimumDiff)</formula>
    </cfRule>
  </conditionalFormatting>
  <conditionalFormatting sqref="M44">
    <cfRule type="expression" dxfId="923" priority="162" stopIfTrue="1">
      <formula>AND(NOT(ISBLANK(#REF!)),ABS(M44)&gt;PreviousMonthMinimumDiff)</formula>
    </cfRule>
  </conditionalFormatting>
  <conditionalFormatting sqref="M44">
    <cfRule type="expression" dxfId="922" priority="163" stopIfTrue="1">
      <formula>AND(ISBLANK(#REF!),ABS(M44)&gt;PreviousMonthMinimumDiff)</formula>
    </cfRule>
  </conditionalFormatting>
  <conditionalFormatting sqref="M45">
    <cfRule type="expression" dxfId="921" priority="168" stopIfTrue="1">
      <formula>AND(NOT(ISBLANK(#REF!)),ABS(M45)&gt;PreviousMonthMinimumDiff)</formula>
    </cfRule>
  </conditionalFormatting>
  <conditionalFormatting sqref="M45">
    <cfRule type="expression" dxfId="920" priority="169" stopIfTrue="1">
      <formula>AND(ISBLANK(#REF!),ABS(M45)&gt;PreviousMonthMinimumDiff)</formula>
    </cfRule>
  </conditionalFormatting>
  <conditionalFormatting sqref="M46">
    <cfRule type="expression" dxfId="919" priority="174" stopIfTrue="1">
      <formula>AND(NOT(ISBLANK(#REF!)),ABS(M46)&gt;PreviousMonthMinimumDiff)</formula>
    </cfRule>
  </conditionalFormatting>
  <conditionalFormatting sqref="M46">
    <cfRule type="expression" dxfId="918" priority="175" stopIfTrue="1">
      <formula>AND(ISBLANK(#REF!),ABS(M46)&gt;PreviousMonthMinimumDiff)</formula>
    </cfRule>
  </conditionalFormatting>
  <conditionalFormatting sqref="M47">
    <cfRule type="expression" dxfId="917" priority="180" stopIfTrue="1">
      <formula>AND(NOT(ISBLANK(#REF!)),ABS(M47)&gt;PreviousMonthMinimumDiff)</formula>
    </cfRule>
  </conditionalFormatting>
  <conditionalFormatting sqref="M47">
    <cfRule type="expression" dxfId="916" priority="181" stopIfTrue="1">
      <formula>AND(ISBLANK(#REF!),ABS(M47)&gt;PreviousMonthMinimumDiff)</formula>
    </cfRule>
  </conditionalFormatting>
  <conditionalFormatting sqref="M48">
    <cfRule type="expression" dxfId="915" priority="186" stopIfTrue="1">
      <formula>AND(NOT(ISBLANK(#REF!)),ABS(M48)&gt;PreviousMonthMinimumDiff)</formula>
    </cfRule>
  </conditionalFormatting>
  <conditionalFormatting sqref="M48">
    <cfRule type="expression" dxfId="914" priority="187" stopIfTrue="1">
      <formula>AND(ISBLANK(#REF!),ABS(M48)&gt;PreviousMonthMinimumDiff)</formula>
    </cfRule>
  </conditionalFormatting>
  <conditionalFormatting sqref="M49">
    <cfRule type="expression" dxfId="913" priority="192" stopIfTrue="1">
      <formula>AND(NOT(ISBLANK(#REF!)),ABS(M49)&gt;PreviousMonthMinimumDiff)</formula>
    </cfRule>
  </conditionalFormatting>
  <conditionalFormatting sqref="M49">
    <cfRule type="expression" dxfId="912" priority="193" stopIfTrue="1">
      <formula>AND(ISBLANK(#REF!),ABS(M49)&gt;PreviousMonthMinimumDiff)</formula>
    </cfRule>
  </conditionalFormatting>
  <conditionalFormatting sqref="M50">
    <cfRule type="expression" dxfId="911" priority="198" stopIfTrue="1">
      <formula>AND(NOT(ISBLANK(#REF!)),ABS(M50)&gt;PreviousMonthMinimumDiff)</formula>
    </cfRule>
  </conditionalFormatting>
  <conditionalFormatting sqref="M50">
    <cfRule type="expression" dxfId="910" priority="199" stopIfTrue="1">
      <formula>AND(ISBLANK(#REF!),ABS(M50)&gt;PreviousMonthMinimumDiff)</formula>
    </cfRule>
  </conditionalFormatting>
  <conditionalFormatting sqref="M53">
    <cfRule type="expression" dxfId="909" priority="204" stopIfTrue="1">
      <formula>AND(NOT(ISBLANK(#REF!)),ABS(M53)&gt;PreviousMonthMinimumDiff)</formula>
    </cfRule>
  </conditionalFormatting>
  <conditionalFormatting sqref="M53">
    <cfRule type="expression" dxfId="908" priority="205" stopIfTrue="1">
      <formula>AND(ISBLANK(#REF!),ABS(M53)&gt;PreviousMonthMinimumDiff)</formula>
    </cfRule>
  </conditionalFormatting>
  <conditionalFormatting sqref="M54">
    <cfRule type="expression" dxfId="907" priority="210" stopIfTrue="1">
      <formula>AND(NOT(ISBLANK(#REF!)),ABS(M54)&gt;PreviousMonthMinimumDiff)</formula>
    </cfRule>
  </conditionalFormatting>
  <conditionalFormatting sqref="M54">
    <cfRule type="expression" dxfId="906" priority="211" stopIfTrue="1">
      <formula>AND(ISBLANK(#REF!),ABS(M54)&gt;PreviousMonthMinimumDiff)</formula>
    </cfRule>
  </conditionalFormatting>
  <conditionalFormatting sqref="M55">
    <cfRule type="expression" dxfId="905" priority="216" stopIfTrue="1">
      <formula>AND(NOT(ISBLANK(#REF!)),ABS(M55)&gt;PreviousMonthMinimumDiff)</formula>
    </cfRule>
  </conditionalFormatting>
  <conditionalFormatting sqref="M55">
    <cfRule type="expression" dxfId="904" priority="217" stopIfTrue="1">
      <formula>AND(ISBLANK(#REF!),ABS(M55)&gt;PreviousMonthMinimumDiff)</formula>
    </cfRule>
  </conditionalFormatting>
  <conditionalFormatting sqref="M56">
    <cfRule type="expression" dxfId="903" priority="222" stopIfTrue="1">
      <formula>AND(NOT(ISBLANK(#REF!)),ABS(M56)&gt;PreviousMonthMinimumDiff)</formula>
    </cfRule>
  </conditionalFormatting>
  <conditionalFormatting sqref="M56">
    <cfRule type="expression" dxfId="902" priority="223" stopIfTrue="1">
      <formula>AND(ISBLANK(#REF!),ABS(M56)&gt;PreviousMonthMinimumDiff)</formula>
    </cfRule>
  </conditionalFormatting>
  <conditionalFormatting sqref="M57">
    <cfRule type="expression" dxfId="901" priority="228" stopIfTrue="1">
      <formula>AND(NOT(ISBLANK(#REF!)),ABS(M57)&gt;PreviousMonthMinimumDiff)</formula>
    </cfRule>
  </conditionalFormatting>
  <conditionalFormatting sqref="M57">
    <cfRule type="expression" dxfId="900" priority="229" stopIfTrue="1">
      <formula>AND(ISBLANK(#REF!),ABS(M57)&gt;PreviousMonthMinimumDiff)</formula>
    </cfRule>
  </conditionalFormatting>
  <conditionalFormatting sqref="M58">
    <cfRule type="expression" dxfId="899" priority="234" stopIfTrue="1">
      <formula>AND(NOT(ISBLANK(#REF!)),ABS(M58)&gt;PreviousMonthMinimumDiff)</formula>
    </cfRule>
  </conditionalFormatting>
  <conditionalFormatting sqref="M58">
    <cfRule type="expression" dxfId="898" priority="235" stopIfTrue="1">
      <formula>AND(ISBLANK(#REF!),ABS(M58)&gt;PreviousMonthMinimumDiff)</formula>
    </cfRule>
  </conditionalFormatting>
  <conditionalFormatting sqref="M59">
    <cfRule type="expression" dxfId="897" priority="240" stopIfTrue="1">
      <formula>AND(NOT(ISBLANK(#REF!)),ABS(M59)&gt;PreviousMonthMinimumDiff)</formula>
    </cfRule>
  </conditionalFormatting>
  <conditionalFormatting sqref="M59">
    <cfRule type="expression" dxfId="896" priority="241" stopIfTrue="1">
      <formula>AND(ISBLANK(#REF!),ABS(M59)&gt;PreviousMonthMinimumDiff)</formula>
    </cfRule>
  </conditionalFormatting>
  <conditionalFormatting sqref="M60">
    <cfRule type="expression" dxfId="895" priority="246" stopIfTrue="1">
      <formula>AND(NOT(ISBLANK(#REF!)),ABS(M60)&gt;PreviousMonthMinimumDiff)</formula>
    </cfRule>
  </conditionalFormatting>
  <conditionalFormatting sqref="M60">
    <cfRule type="expression" dxfId="894" priority="247" stopIfTrue="1">
      <formula>AND(ISBLANK(#REF!),ABS(M60)&gt;PreviousMonthMinimumDiff)</formula>
    </cfRule>
  </conditionalFormatting>
  <conditionalFormatting sqref="M63">
    <cfRule type="expression" dxfId="893" priority="252" stopIfTrue="1">
      <formula>AND(NOT(ISBLANK(#REF!)),ABS(M63)&gt;PreviousMonthMinimumDiff)</formula>
    </cfRule>
  </conditionalFormatting>
  <conditionalFormatting sqref="M63">
    <cfRule type="expression" dxfId="892" priority="253" stopIfTrue="1">
      <formula>AND(ISBLANK(#REF!),ABS(M63)&gt;PreviousMonthMinimumDiff)</formula>
    </cfRule>
  </conditionalFormatting>
  <conditionalFormatting sqref="M64">
    <cfRule type="expression" dxfId="891" priority="258" stopIfTrue="1">
      <formula>AND(NOT(ISBLANK(#REF!)),ABS(M64)&gt;PreviousMonthMinimumDiff)</formula>
    </cfRule>
  </conditionalFormatting>
  <conditionalFormatting sqref="M64">
    <cfRule type="expression" dxfId="890" priority="259" stopIfTrue="1">
      <formula>AND(ISBLANK(#REF!),ABS(M64)&gt;PreviousMonthMinimumDiff)</formula>
    </cfRule>
  </conditionalFormatting>
  <conditionalFormatting sqref="M65">
    <cfRule type="expression" dxfId="889" priority="264" stopIfTrue="1">
      <formula>AND(NOT(ISBLANK(#REF!)),ABS(M65)&gt;PreviousMonthMinimumDiff)</formula>
    </cfRule>
  </conditionalFormatting>
  <conditionalFormatting sqref="M65">
    <cfRule type="expression" dxfId="888" priority="265" stopIfTrue="1">
      <formula>AND(ISBLANK(#REF!),ABS(M65)&gt;PreviousMonthMinimumDiff)</formula>
    </cfRule>
  </conditionalFormatting>
  <conditionalFormatting sqref="M66">
    <cfRule type="expression" dxfId="887" priority="270" stopIfTrue="1">
      <formula>AND(NOT(ISBLANK(#REF!)),ABS(M66)&gt;PreviousMonthMinimumDiff)</formula>
    </cfRule>
  </conditionalFormatting>
  <conditionalFormatting sqref="M66">
    <cfRule type="expression" dxfId="886" priority="271" stopIfTrue="1">
      <formula>AND(ISBLANK(#REF!),ABS(M66)&gt;PreviousMonthMinimumDiff)</formula>
    </cfRule>
  </conditionalFormatting>
  <conditionalFormatting sqref="M67">
    <cfRule type="expression" dxfId="885" priority="274" stopIfTrue="1">
      <formula>AND(NOT(ISBLANK(#REF!)),ABS(M67)&gt;PreviousMonthMinimumDiff)</formula>
    </cfRule>
  </conditionalFormatting>
  <conditionalFormatting sqref="M67">
    <cfRule type="expression" dxfId="884" priority="275" stopIfTrue="1">
      <formula>AND(ISBLANK(#REF!),ABS(M67)&gt;PreviousMonthMinimumDiff)</formula>
    </cfRule>
  </conditionalFormatting>
  <conditionalFormatting sqref="M68">
    <cfRule type="expression" dxfId="883" priority="280" stopIfTrue="1">
      <formula>AND(NOT(ISBLANK(#REF!)),ABS(M68)&gt;PreviousMonthMinimumDiff)</formula>
    </cfRule>
  </conditionalFormatting>
  <conditionalFormatting sqref="M68">
    <cfRule type="expression" dxfId="882" priority="281" stopIfTrue="1">
      <formula>AND(ISBLANK(#REF!),ABS(M68)&gt;PreviousMonthMinimumDiff)</formula>
    </cfRule>
  </conditionalFormatting>
  <conditionalFormatting sqref="M69">
    <cfRule type="expression" dxfId="881" priority="286" stopIfTrue="1">
      <formula>AND(NOT(ISBLANK(#REF!)),ABS(M69)&gt;PreviousMonthMinimumDiff)</formula>
    </cfRule>
  </conditionalFormatting>
  <conditionalFormatting sqref="M69">
    <cfRule type="expression" dxfId="880" priority="287" stopIfTrue="1">
      <formula>AND(ISBLANK(#REF!),ABS(M69)&gt;PreviousMonthMinimumDiff)</formula>
    </cfRule>
  </conditionalFormatting>
  <conditionalFormatting sqref="M70">
    <cfRule type="expression" dxfId="879" priority="292" stopIfTrue="1">
      <formula>AND(NOT(ISBLANK(#REF!)),ABS(M70)&gt;PreviousMonthMinimumDiff)</formula>
    </cfRule>
  </conditionalFormatting>
  <conditionalFormatting sqref="M70">
    <cfRule type="expression" dxfId="878" priority="293" stopIfTrue="1">
      <formula>AND(ISBLANK(#REF!),ABS(M70)&gt;PreviousMonthMinimumDiff)</formula>
    </cfRule>
  </conditionalFormatting>
  <conditionalFormatting sqref="M71">
    <cfRule type="expression" dxfId="877" priority="298" stopIfTrue="1">
      <formula>AND(NOT(ISBLANK(#REF!)),ABS(M71)&gt;PreviousMonthMinimumDiff)</formula>
    </cfRule>
  </conditionalFormatting>
  <conditionalFormatting sqref="M71">
    <cfRule type="expression" dxfId="876" priority="299" stopIfTrue="1">
      <formula>AND(ISBLANK(#REF!),ABS(M71)&gt;PreviousMonthMinimumDiff)</formula>
    </cfRule>
  </conditionalFormatting>
  <conditionalFormatting sqref="M72">
    <cfRule type="expression" dxfId="875" priority="304" stopIfTrue="1">
      <formula>AND(NOT(ISBLANK(#REF!)),ABS(M72)&gt;PreviousMonthMinimumDiff)</formula>
    </cfRule>
  </conditionalFormatting>
  <conditionalFormatting sqref="M72">
    <cfRule type="expression" dxfId="874" priority="305" stopIfTrue="1">
      <formula>AND(ISBLANK(#REF!),ABS(M72)&gt;PreviousMonthMinimumDiff)</formula>
    </cfRule>
  </conditionalFormatting>
  <conditionalFormatting sqref="M73">
    <cfRule type="expression" dxfId="873" priority="310" stopIfTrue="1">
      <formula>AND(NOT(ISBLANK(#REF!)),ABS(M73)&gt;PreviousMonthMinimumDiff)</formula>
    </cfRule>
  </conditionalFormatting>
  <conditionalFormatting sqref="M73">
    <cfRule type="expression" dxfId="872" priority="311" stopIfTrue="1">
      <formula>AND(ISBLANK(#REF!),ABS(M73)&gt;PreviousMonthMinimumDiff)</formula>
    </cfRule>
  </conditionalFormatting>
  <conditionalFormatting sqref="M74">
    <cfRule type="expression" dxfId="871" priority="316" stopIfTrue="1">
      <formula>AND(NOT(ISBLANK(#REF!)),ABS(M74)&gt;PreviousMonthMinimumDiff)</formula>
    </cfRule>
  </conditionalFormatting>
  <conditionalFormatting sqref="M74">
    <cfRule type="expression" dxfId="870" priority="317" stopIfTrue="1">
      <formula>AND(ISBLANK(#REF!),ABS(M74)&gt;PreviousMonthMinimumDiff)</formula>
    </cfRule>
  </conditionalFormatting>
  <conditionalFormatting sqref="M75">
    <cfRule type="expression" dxfId="869" priority="322" stopIfTrue="1">
      <formula>AND(NOT(ISBLANK(#REF!)),ABS(M75)&gt;PreviousMonthMinimumDiff)</formula>
    </cfRule>
  </conditionalFormatting>
  <conditionalFormatting sqref="M75">
    <cfRule type="expression" dxfId="868" priority="323" stopIfTrue="1">
      <formula>AND(ISBLANK(#REF!),ABS(M75)&gt;PreviousMonthMinimumDiff)</formula>
    </cfRule>
  </conditionalFormatting>
  <conditionalFormatting sqref="M76">
    <cfRule type="expression" dxfId="867" priority="328" stopIfTrue="1">
      <formula>AND(NOT(ISBLANK(#REF!)),ABS(M76)&gt;PreviousMonthMinimumDiff)</formula>
    </cfRule>
  </conditionalFormatting>
  <conditionalFormatting sqref="M76">
    <cfRule type="expression" dxfId="866" priority="329" stopIfTrue="1">
      <formula>AND(ISBLANK(#REF!),ABS(M76)&gt;PreviousMonthMinimumDiff)</formula>
    </cfRule>
  </conditionalFormatting>
  <conditionalFormatting sqref="M77">
    <cfRule type="expression" dxfId="865" priority="334" stopIfTrue="1">
      <formula>AND(NOT(ISBLANK(#REF!)),ABS(M77)&gt;PreviousMonthMinimumDiff)</formula>
    </cfRule>
  </conditionalFormatting>
  <conditionalFormatting sqref="M77">
    <cfRule type="expression" dxfId="864" priority="335" stopIfTrue="1">
      <formula>AND(ISBLANK(#REF!),ABS(M77)&gt;PreviousMonthMinimumDiff)</formula>
    </cfRule>
  </conditionalFormatting>
  <conditionalFormatting sqref="M80">
    <cfRule type="expression" dxfId="863" priority="340" stopIfTrue="1">
      <formula>AND(NOT(ISBLANK(#REF!)),ABS(M80)&gt;PreviousMonthMinimumDiff)</formula>
    </cfRule>
  </conditionalFormatting>
  <conditionalFormatting sqref="M80">
    <cfRule type="expression" dxfId="862" priority="341" stopIfTrue="1">
      <formula>AND(ISBLANK(#REF!),ABS(M80)&gt;PreviousMonthMinimumDiff)</formula>
    </cfRule>
  </conditionalFormatting>
  <conditionalFormatting sqref="M81">
    <cfRule type="expression" dxfId="861" priority="346" stopIfTrue="1">
      <formula>AND(NOT(ISBLANK(#REF!)),ABS(M81)&gt;PreviousMonthMinimumDiff)</formula>
    </cfRule>
  </conditionalFormatting>
  <conditionalFormatting sqref="M81">
    <cfRule type="expression" dxfId="860" priority="347" stopIfTrue="1">
      <formula>AND(ISBLANK(#REF!),ABS(M81)&gt;PreviousMonthMinimumDiff)</formula>
    </cfRule>
  </conditionalFormatting>
  <conditionalFormatting sqref="M82">
    <cfRule type="expression" dxfId="859" priority="352" stopIfTrue="1">
      <formula>AND(NOT(ISBLANK(#REF!)),ABS(M82)&gt;PreviousMonthMinimumDiff)</formula>
    </cfRule>
  </conditionalFormatting>
  <conditionalFormatting sqref="M82">
    <cfRule type="expression" dxfId="858" priority="353" stopIfTrue="1">
      <formula>AND(ISBLANK(#REF!),ABS(M82)&gt;PreviousMonthMinimumDiff)</formula>
    </cfRule>
  </conditionalFormatting>
  <conditionalFormatting sqref="M83">
    <cfRule type="expression" dxfId="857" priority="358" stopIfTrue="1">
      <formula>AND(NOT(ISBLANK(#REF!)),ABS(M83)&gt;PreviousMonthMinimumDiff)</formula>
    </cfRule>
  </conditionalFormatting>
  <conditionalFormatting sqref="M83">
    <cfRule type="expression" dxfId="856" priority="359" stopIfTrue="1">
      <formula>AND(ISBLANK(#REF!),ABS(M83)&gt;PreviousMonthMinimumDiff)</formula>
    </cfRule>
  </conditionalFormatting>
  <conditionalFormatting sqref="M84">
    <cfRule type="expression" dxfId="855" priority="364" stopIfTrue="1">
      <formula>AND(NOT(ISBLANK(#REF!)),ABS(M84)&gt;PreviousMonthMinimumDiff)</formula>
    </cfRule>
  </conditionalFormatting>
  <conditionalFormatting sqref="M84">
    <cfRule type="expression" dxfId="854" priority="365" stopIfTrue="1">
      <formula>AND(ISBLANK(#REF!),ABS(M84)&gt;PreviousMonthMinimumDiff)</formula>
    </cfRule>
  </conditionalFormatting>
  <conditionalFormatting sqref="M85">
    <cfRule type="expression" dxfId="853" priority="372" stopIfTrue="1">
      <formula>AND(NOT(ISBLANK(#REF!)),ABS(M85)&gt;PreviousMonthMinimumDiff)</formula>
    </cfRule>
  </conditionalFormatting>
  <conditionalFormatting sqref="M85">
    <cfRule type="expression" dxfId="852" priority="373" stopIfTrue="1">
      <formula>AND(ISBLANK(#REF!),ABS(M85)&gt;PreviousMonthMinimumDiff)</formula>
    </cfRule>
  </conditionalFormatting>
  <conditionalFormatting sqref="M88">
    <cfRule type="expression" dxfId="851" priority="378" stopIfTrue="1">
      <formula>AND(NOT(ISBLANK(#REF!)),ABS(M88)&gt;PreviousMonthMinimumDiff)</formula>
    </cfRule>
  </conditionalFormatting>
  <conditionalFormatting sqref="M88">
    <cfRule type="expression" dxfId="850" priority="379" stopIfTrue="1">
      <formula>AND(ISBLANK(#REF!),ABS(M88)&gt;PreviousMonthMinimumDiff)</formula>
    </cfRule>
  </conditionalFormatting>
  <conditionalFormatting sqref="M89">
    <cfRule type="expression" dxfId="849" priority="384" stopIfTrue="1">
      <formula>AND(NOT(ISBLANK(#REF!)),ABS(M89)&gt;PreviousMonthMinimumDiff)</formula>
    </cfRule>
  </conditionalFormatting>
  <conditionalFormatting sqref="M89">
    <cfRule type="expression" dxfId="848" priority="385" stopIfTrue="1">
      <formula>AND(ISBLANK(#REF!),ABS(M89)&gt;PreviousMonthMinimumDiff)</formula>
    </cfRule>
  </conditionalFormatting>
  <conditionalFormatting sqref="M90">
    <cfRule type="expression" dxfId="847" priority="390" stopIfTrue="1">
      <formula>AND(NOT(ISBLANK(#REF!)),ABS(M90)&gt;PreviousMonthMinimumDiff)</formula>
    </cfRule>
  </conditionalFormatting>
  <conditionalFormatting sqref="M90">
    <cfRule type="expression" dxfId="846" priority="391" stopIfTrue="1">
      <formula>AND(ISBLANK(#REF!),ABS(M90)&gt;PreviousMonthMinimumDiff)</formula>
    </cfRule>
  </conditionalFormatting>
  <conditionalFormatting sqref="M91">
    <cfRule type="expression" dxfId="845" priority="396" stopIfTrue="1">
      <formula>AND(NOT(ISBLANK(#REF!)),ABS(M91)&gt;PreviousMonthMinimumDiff)</formula>
    </cfRule>
  </conditionalFormatting>
  <conditionalFormatting sqref="M91">
    <cfRule type="expression" dxfId="844" priority="397" stopIfTrue="1">
      <formula>AND(ISBLANK(#REF!),ABS(M91)&gt;PreviousMonthMinimumDiff)</formula>
    </cfRule>
  </conditionalFormatting>
  <conditionalFormatting sqref="M92">
    <cfRule type="expression" dxfId="843" priority="398" stopIfTrue="1">
      <formula>AND(NOT(ISBLANK(#REF!)),ABS(M92)&gt;PreviousMonthMinimumDiff)</formula>
    </cfRule>
  </conditionalFormatting>
  <conditionalFormatting sqref="M92">
    <cfRule type="expression" dxfId="842" priority="399" stopIfTrue="1">
      <formula>AND(ISBLANK(#REF!),ABS(M92)&gt;PreviousMonthMinimumDiff)</formula>
    </cfRule>
  </conditionalFormatting>
  <conditionalFormatting sqref="M93">
    <cfRule type="expression" dxfId="841" priority="404" stopIfTrue="1">
      <formula>AND(NOT(ISBLANK(#REF!)),ABS(M93)&gt;PreviousMonthMinimumDiff)</formula>
    </cfRule>
  </conditionalFormatting>
  <conditionalFormatting sqref="M93">
    <cfRule type="expression" dxfId="840" priority="405" stopIfTrue="1">
      <formula>AND(ISBLANK(#REF!),ABS(M93)&gt;PreviousMonthMinimumDiff)</formula>
    </cfRule>
  </conditionalFormatting>
  <conditionalFormatting sqref="M94">
    <cfRule type="expression" dxfId="839" priority="410" stopIfTrue="1">
      <formula>AND(NOT(ISBLANK(#REF!)),ABS(M94)&gt;PreviousMonthMinimumDiff)</formula>
    </cfRule>
  </conditionalFormatting>
  <conditionalFormatting sqref="M94">
    <cfRule type="expression" dxfId="838" priority="411" stopIfTrue="1">
      <formula>AND(ISBLANK(#REF!),ABS(M94)&gt;PreviousMonthMinimumDiff)</formula>
    </cfRule>
  </conditionalFormatting>
  <conditionalFormatting sqref="M95">
    <cfRule type="expression" dxfId="837" priority="416" stopIfTrue="1">
      <formula>AND(NOT(ISBLANK(#REF!)),ABS(M95)&gt;PreviousMonthMinimumDiff)</formula>
    </cfRule>
  </conditionalFormatting>
  <conditionalFormatting sqref="M95">
    <cfRule type="expression" dxfId="836" priority="417" stopIfTrue="1">
      <formula>AND(ISBLANK(#REF!),ABS(M95)&gt;PreviousMonthMinimumDiff)</formula>
    </cfRule>
  </conditionalFormatting>
  <conditionalFormatting sqref="M98">
    <cfRule type="expression" dxfId="835" priority="422" stopIfTrue="1">
      <formula>AND(NOT(ISBLANK(#REF!)),ABS(M98)&gt;PreviousMonthMinimumDiff)</formula>
    </cfRule>
  </conditionalFormatting>
  <conditionalFormatting sqref="M98">
    <cfRule type="expression" dxfId="834" priority="423" stopIfTrue="1">
      <formula>AND(ISBLANK(#REF!),ABS(M98)&gt;PreviousMonthMinimumDiff)</formula>
    </cfRule>
  </conditionalFormatting>
  <conditionalFormatting sqref="M99">
    <cfRule type="expression" dxfId="833" priority="424" stopIfTrue="1">
      <formula>AND(NOT(ISBLANK(#REF!)),ABS(M99)&gt;PreviousMonthMinimumDiff)</formula>
    </cfRule>
  </conditionalFormatting>
  <conditionalFormatting sqref="M99">
    <cfRule type="expression" dxfId="832" priority="425" stopIfTrue="1">
      <formula>AND(ISBLANK(#REF!),ABS(M99)&gt;PreviousMonthMinimumDiff)</formula>
    </cfRule>
  </conditionalFormatting>
  <conditionalFormatting sqref="M100">
    <cfRule type="expression" dxfId="831" priority="430" stopIfTrue="1">
      <formula>AND(NOT(ISBLANK(#REF!)),ABS(M100)&gt;PreviousMonthMinimumDiff)</formula>
    </cfRule>
  </conditionalFormatting>
  <conditionalFormatting sqref="M100">
    <cfRule type="expression" dxfId="830" priority="431" stopIfTrue="1">
      <formula>AND(ISBLANK(#REF!),ABS(M100)&gt;PreviousMonthMinimumDiff)</formula>
    </cfRule>
  </conditionalFormatting>
  <conditionalFormatting sqref="M101">
    <cfRule type="expression" dxfId="829" priority="436" stopIfTrue="1">
      <formula>AND(NOT(ISBLANK(#REF!)),ABS(M101)&gt;PreviousMonthMinimumDiff)</formula>
    </cfRule>
  </conditionalFormatting>
  <conditionalFormatting sqref="M101">
    <cfRule type="expression" dxfId="828" priority="437" stopIfTrue="1">
      <formula>AND(ISBLANK(#REF!),ABS(M101)&gt;PreviousMonthMinimumDiff)</formula>
    </cfRule>
  </conditionalFormatting>
  <conditionalFormatting sqref="M102">
    <cfRule type="expression" dxfId="827" priority="442" stopIfTrue="1">
      <formula>AND(NOT(ISBLANK(#REF!)),ABS(M102)&gt;PreviousMonthMinimumDiff)</formula>
    </cfRule>
  </conditionalFormatting>
  <conditionalFormatting sqref="M102">
    <cfRule type="expression" dxfId="826" priority="443" stopIfTrue="1">
      <formula>AND(ISBLANK(#REF!),ABS(M102)&gt;PreviousMonthMinimumDiff)</formula>
    </cfRule>
  </conditionalFormatting>
  <conditionalFormatting sqref="M103">
    <cfRule type="expression" dxfId="825" priority="448" stopIfTrue="1">
      <formula>AND(NOT(ISBLANK(#REF!)),ABS(M103)&gt;PreviousMonthMinimumDiff)</formula>
    </cfRule>
  </conditionalFormatting>
  <conditionalFormatting sqref="M103">
    <cfRule type="expression" dxfId="824" priority="449" stopIfTrue="1">
      <formula>AND(ISBLANK(#REF!),ABS(M103)&gt;PreviousMonthMinimumDiff)</formula>
    </cfRule>
  </conditionalFormatting>
  <conditionalFormatting sqref="M104">
    <cfRule type="expression" dxfId="823" priority="454" stopIfTrue="1">
      <formula>AND(NOT(ISBLANK(#REF!)),ABS(M104)&gt;PreviousMonthMinimumDiff)</formula>
    </cfRule>
  </conditionalFormatting>
  <conditionalFormatting sqref="M104">
    <cfRule type="expression" dxfId="822" priority="455" stopIfTrue="1">
      <formula>AND(ISBLANK(#REF!),ABS(M104)&gt;PreviousMonthMinimumDiff)</formula>
    </cfRule>
  </conditionalFormatting>
  <conditionalFormatting sqref="M105">
    <cfRule type="expression" dxfId="821" priority="460" stopIfTrue="1">
      <formula>AND(NOT(ISBLANK(#REF!)),ABS(M105)&gt;PreviousMonthMinimumDiff)</formula>
    </cfRule>
  </conditionalFormatting>
  <conditionalFormatting sqref="M105">
    <cfRule type="expression" dxfId="820" priority="461" stopIfTrue="1">
      <formula>AND(ISBLANK(#REF!),ABS(M105)&gt;PreviousMonthMinimumDiff)</formula>
    </cfRule>
  </conditionalFormatting>
  <conditionalFormatting sqref="M106">
    <cfRule type="expression" dxfId="819" priority="468" stopIfTrue="1">
      <formula>AND(NOT(ISBLANK(#REF!)),ABS(M106)&gt;PreviousMonthMinimumDiff)</formula>
    </cfRule>
  </conditionalFormatting>
  <conditionalFormatting sqref="M106">
    <cfRule type="expression" dxfId="818" priority="469" stopIfTrue="1">
      <formula>AND(ISBLANK(#REF!),ABS(M106)&gt;PreviousMonthMinimumDiff)</formula>
    </cfRule>
  </conditionalFormatting>
  <conditionalFormatting sqref="M107">
    <cfRule type="expression" dxfId="817" priority="474" stopIfTrue="1">
      <formula>AND(NOT(ISBLANK(#REF!)),ABS(M107)&gt;PreviousMonthMinimumDiff)</formula>
    </cfRule>
  </conditionalFormatting>
  <conditionalFormatting sqref="M107">
    <cfRule type="expression" dxfId="816" priority="475" stopIfTrue="1">
      <formula>AND(ISBLANK(#REF!),ABS(M107)&gt;PreviousMonthMinimumDiff)</formula>
    </cfRule>
  </conditionalFormatting>
  <conditionalFormatting sqref="M110">
    <cfRule type="expression" dxfId="815" priority="480" stopIfTrue="1">
      <formula>AND(NOT(ISBLANK(#REF!)),ABS(M110)&gt;PreviousMonthMinimumDiff)</formula>
    </cfRule>
  </conditionalFormatting>
  <conditionalFormatting sqref="M110">
    <cfRule type="expression" dxfId="814" priority="481" stopIfTrue="1">
      <formula>AND(ISBLANK(#REF!),ABS(M110)&gt;PreviousMonthMinimumDiff)</formula>
    </cfRule>
  </conditionalFormatting>
  <conditionalFormatting sqref="K6:K113">
    <cfRule type="dataBar" priority="22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{33FF58C6-97A3-4A65-BEEF-8B2550FE28BD}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68ED17B-2FE5-4C5D-AFD4-5A3AA6B742C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F1740A6-56B9-408A-87C7-4CF8A5E7BBC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DE303B5-1F68-4CEC-898F-245AD12CA99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CA1DDFD-86E5-41BE-90DA-A34C3B7F0C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C7F22BB3-3FF9-479B-A9DF-4945B2EDD8C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6B953C-5C1F-4089-94B1-EBE3E616F9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ABDD16E2-D24E-4352-A2C0-5FFD07EB85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9D4607-4433-4083-A4CA-B6981A1FA7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61E820B-338F-4CC7-A41B-E98571DF33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33D30D2-AFCD-481D-A932-F91D3E70C72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9668821-FBCB-4BB4-AF37-21201D0240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FF58C6-97A3-4A65-BEEF-8B2550FE28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6FE93D-A749-4547-9DC1-1C2EB7F4E3E2}">
  <sheetPr>
    <pageSetUpPr fitToPage="1"/>
  </sheetPr>
  <dimension ref="A1:M108"/>
  <sheetViews>
    <sheetView showGridLines="0" topLeftCell="A10" workbookViewId="0">
      <selection activeCell="H108" sqref="H108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49</v>
      </c>
      <c r="B1" s="49"/>
      <c r="C1" s="49"/>
      <c r="L1" s="73"/>
      <c r="M1" s="73"/>
    </row>
    <row r="2" spans="1:13" ht="14.5" customHeight="1" x14ac:dyDescent="0.35">
      <c r="A2" s="3" t="s">
        <v>1</v>
      </c>
      <c r="B2" s="50"/>
      <c r="C2" s="50"/>
      <c r="L2" s="73"/>
      <c r="M2" s="73"/>
    </row>
    <row r="3" spans="1:13" ht="14.5" customHeight="1" x14ac:dyDescent="0.35">
      <c r="A3" s="4" t="s">
        <v>2</v>
      </c>
      <c r="B3" s="51"/>
      <c r="C3" s="51"/>
      <c r="L3" s="73"/>
      <c r="M3" s="73"/>
    </row>
    <row r="4" spans="1:13" ht="13" customHeight="1" x14ac:dyDescent="0.35">
      <c r="A4" s="50"/>
      <c r="B4" s="50"/>
      <c r="C4" s="50"/>
      <c r="L4" s="73"/>
      <c r="M4" s="73"/>
    </row>
    <row r="5" spans="1:13" ht="13" customHeight="1" x14ac:dyDescent="0.35">
      <c r="A5" s="52"/>
      <c r="B5" s="52"/>
      <c r="C5" s="52"/>
      <c r="D5" s="52"/>
      <c r="E5" s="53" t="s">
        <v>50</v>
      </c>
      <c r="F5" s="53"/>
      <c r="G5" s="54"/>
      <c r="H5" s="55"/>
      <c r="I5" s="56" t="s">
        <v>51</v>
      </c>
      <c r="J5" s="55"/>
      <c r="K5" s="55"/>
      <c r="L5" s="71" t="s">
        <v>334</v>
      </c>
      <c r="M5" s="72"/>
    </row>
    <row r="6" spans="1:13" ht="10.5" customHeight="1" x14ac:dyDescent="0.35">
      <c r="A6" s="57" t="s">
        <v>49</v>
      </c>
      <c r="B6" s="58"/>
      <c r="C6" s="58"/>
      <c r="D6" s="58"/>
      <c r="E6" s="59" t="s">
        <v>18</v>
      </c>
      <c r="F6" s="59" t="s">
        <v>19</v>
      </c>
      <c r="G6" s="61" t="s">
        <v>20</v>
      </c>
      <c r="H6" s="59" t="s">
        <v>21</v>
      </c>
      <c r="I6" s="59" t="s">
        <v>19</v>
      </c>
      <c r="J6" s="59" t="s">
        <v>22</v>
      </c>
      <c r="K6" s="60" t="s">
        <v>20</v>
      </c>
      <c r="L6" s="70" t="s">
        <v>53</v>
      </c>
      <c r="M6" s="62" t="s">
        <v>54</v>
      </c>
    </row>
    <row r="7" spans="1:13" ht="10" customHeight="1" x14ac:dyDescent="0.35">
      <c r="A7" s="2" t="s">
        <v>23</v>
      </c>
      <c r="B7" s="2"/>
      <c r="C7" s="2"/>
      <c r="D7" s="2"/>
      <c r="E7" s="64"/>
      <c r="F7" s="64"/>
      <c r="G7" s="66"/>
      <c r="H7" s="64"/>
      <c r="I7" s="64"/>
      <c r="J7" s="64"/>
      <c r="K7" s="65"/>
      <c r="L7" s="74"/>
      <c r="M7" s="73"/>
    </row>
    <row r="8" spans="1:13" ht="10" customHeight="1" x14ac:dyDescent="0.35">
      <c r="A8" s="2"/>
      <c r="B8" s="2" t="s">
        <v>24</v>
      </c>
      <c r="C8" s="2"/>
      <c r="D8" s="2"/>
      <c r="E8" s="64"/>
      <c r="F8" s="64"/>
      <c r="G8" s="66"/>
      <c r="H8" s="64"/>
      <c r="I8" s="64"/>
      <c r="J8" s="64"/>
      <c r="K8" s="65"/>
      <c r="L8" s="74"/>
      <c r="M8" s="73"/>
    </row>
    <row r="9" spans="1:13" ht="10" customHeight="1" x14ac:dyDescent="0.35">
      <c r="A9" s="2"/>
      <c r="B9" s="2"/>
      <c r="C9" s="2" t="s">
        <v>57</v>
      </c>
      <c r="D9" s="2"/>
      <c r="E9" s="64">
        <v>823688</v>
      </c>
      <c r="F9" s="64">
        <v>773202.5</v>
      </c>
      <c r="G9" s="66">
        <v>50485.5</v>
      </c>
      <c r="H9" s="64">
        <v>1340269.6666666651</v>
      </c>
      <c r="I9" s="64">
        <v>1325490</v>
      </c>
      <c r="J9" s="64">
        <v>516581.66666666511</v>
      </c>
      <c r="K9" s="65">
        <v>14779.666666665114</v>
      </c>
      <c r="L9" s="74">
        <v>1328316.3333333312</v>
      </c>
      <c r="M9" s="73">
        <v>11953.333333333954</v>
      </c>
    </row>
    <row r="10" spans="1:13" ht="10" customHeight="1" x14ac:dyDescent="0.35">
      <c r="A10" s="2"/>
      <c r="B10" s="2"/>
      <c r="C10" s="2" t="s">
        <v>61</v>
      </c>
      <c r="D10" s="2"/>
      <c r="E10" s="64">
        <v>640.22</v>
      </c>
      <c r="F10" s="64">
        <v>31500</v>
      </c>
      <c r="G10" s="66">
        <v>-30859.78</v>
      </c>
      <c r="H10" s="64">
        <v>6000.0002734375003</v>
      </c>
      <c r="I10" s="64">
        <v>54000</v>
      </c>
      <c r="J10" s="64">
        <v>5359.7802734375</v>
      </c>
      <c r="K10" s="65">
        <v>-47999.999726562499</v>
      </c>
      <c r="L10" s="74">
        <v>6000.0001513671878</v>
      </c>
      <c r="M10" s="73">
        <v>1.220703125E-4</v>
      </c>
    </row>
    <row r="11" spans="1:13" ht="10" customHeight="1" x14ac:dyDescent="0.35">
      <c r="A11" s="2"/>
      <c r="B11" s="2"/>
      <c r="C11" s="2" t="s">
        <v>64</v>
      </c>
      <c r="D11" s="2"/>
      <c r="E11" s="64">
        <v>548918</v>
      </c>
      <c r="F11" s="64">
        <v>528190.81000000006</v>
      </c>
      <c r="G11" s="66">
        <v>20727.189999999999</v>
      </c>
      <c r="H11" s="64">
        <v>761728.83333333349</v>
      </c>
      <c r="I11" s="64">
        <v>905469.96</v>
      </c>
      <c r="J11" s="64">
        <v>212810.83333333349</v>
      </c>
      <c r="K11" s="65">
        <v>-143741.12666666647</v>
      </c>
      <c r="L11" s="74">
        <v>737586.16666666686</v>
      </c>
      <c r="M11" s="73">
        <v>24142.666666666628</v>
      </c>
    </row>
    <row r="12" spans="1:13" ht="10" customHeight="1" x14ac:dyDescent="0.35">
      <c r="A12" s="2"/>
      <c r="B12" s="2"/>
      <c r="C12" s="2" t="s">
        <v>69</v>
      </c>
      <c r="D12" s="2"/>
      <c r="E12" s="64">
        <v>14500</v>
      </c>
      <c r="F12" s="64">
        <v>2039.66</v>
      </c>
      <c r="G12" s="66">
        <v>12460.34</v>
      </c>
      <c r="H12" s="64">
        <v>14500</v>
      </c>
      <c r="I12" s="64">
        <v>3496.56</v>
      </c>
      <c r="J12" s="64">
        <v>0</v>
      </c>
      <c r="K12" s="65">
        <v>11003.44</v>
      </c>
      <c r="L12" s="74">
        <v>14500</v>
      </c>
      <c r="M12" s="73">
        <v>0</v>
      </c>
    </row>
    <row r="13" spans="1:13" ht="10" customHeight="1" x14ac:dyDescent="0.35">
      <c r="A13" s="2"/>
      <c r="B13" s="2"/>
      <c r="C13" s="42" t="s">
        <v>71</v>
      </c>
      <c r="D13" s="42"/>
      <c r="E13" s="67">
        <f>SUM(E9:E12)</f>
        <v>1387746.22</v>
      </c>
      <c r="F13" s="67">
        <f>SUM(F9:F12)</f>
        <v>1334932.97</v>
      </c>
      <c r="G13" s="67">
        <f>SUM(G9:G12)</f>
        <v>52813.25</v>
      </c>
      <c r="H13" s="67">
        <f>SUM(H9:H12)</f>
        <v>2122498.5002734363</v>
      </c>
      <c r="I13" s="67">
        <f>SUM(I9:I12)</f>
        <v>2288456.52</v>
      </c>
      <c r="J13" s="67">
        <v>1828386.5851847306</v>
      </c>
      <c r="K13" s="68">
        <f>H13-I13</f>
        <v>-165958.01972656371</v>
      </c>
      <c r="L13" s="75">
        <v>5235325.8357743295</v>
      </c>
      <c r="M13" s="76">
        <v>32033.999410401389</v>
      </c>
    </row>
    <row r="14" spans="1:13" ht="10" customHeight="1" x14ac:dyDescent="0.35">
      <c r="A14" s="2"/>
      <c r="B14" s="2" t="s">
        <v>25</v>
      </c>
      <c r="C14" s="2"/>
      <c r="D14" s="2"/>
      <c r="E14" s="64"/>
      <c r="F14" s="64"/>
      <c r="G14" s="66"/>
      <c r="H14" s="64"/>
      <c r="I14" s="64"/>
      <c r="J14" s="64"/>
      <c r="K14" s="65"/>
      <c r="L14" s="74"/>
      <c r="M14" s="73"/>
    </row>
    <row r="15" spans="1:13" ht="10" customHeight="1" x14ac:dyDescent="0.35">
      <c r="A15" s="2"/>
      <c r="B15" s="2"/>
      <c r="C15" s="2" t="s">
        <v>74</v>
      </c>
      <c r="D15" s="2"/>
      <c r="E15" s="64">
        <v>51461.45</v>
      </c>
      <c r="F15" s="64">
        <v>94503.22</v>
      </c>
      <c r="G15" s="66">
        <v>-43041.77</v>
      </c>
      <c r="H15" s="64">
        <v>162005.51250000001</v>
      </c>
      <c r="I15" s="64">
        <v>162005.51999999999</v>
      </c>
      <c r="J15" s="64">
        <v>110544.06250000001</v>
      </c>
      <c r="K15" s="65">
        <v>-7.4999999778810889E-3</v>
      </c>
      <c r="L15" s="74">
        <v>162005.51152343751</v>
      </c>
      <c r="M15" s="73">
        <v>9.765625E-4</v>
      </c>
    </row>
    <row r="16" spans="1:13" ht="10" customHeight="1" x14ac:dyDescent="0.35">
      <c r="A16" s="2"/>
      <c r="B16" s="2"/>
      <c r="C16" s="2" t="s">
        <v>78</v>
      </c>
      <c r="D16" s="2"/>
      <c r="E16" s="64">
        <v>0</v>
      </c>
      <c r="F16" s="64">
        <v>29754.06</v>
      </c>
      <c r="G16" s="66">
        <v>-29754.06</v>
      </c>
      <c r="H16" s="64">
        <v>51006.962890625</v>
      </c>
      <c r="I16" s="64">
        <v>51006.96</v>
      </c>
      <c r="J16" s="64">
        <v>51006.962890625</v>
      </c>
      <c r="K16" s="65">
        <v>2.8906250008731149E-3</v>
      </c>
      <c r="L16" s="74">
        <v>51006.95947265625</v>
      </c>
      <c r="M16" s="73">
        <v>3.41796875E-3</v>
      </c>
    </row>
    <row r="17" spans="1:13" ht="10" customHeight="1" x14ac:dyDescent="0.35">
      <c r="A17" s="2"/>
      <c r="B17" s="2"/>
      <c r="C17" s="2" t="s">
        <v>81</v>
      </c>
      <c r="D17" s="2"/>
      <c r="E17" s="64">
        <v>0</v>
      </c>
      <c r="F17" s="64">
        <v>1750</v>
      </c>
      <c r="G17" s="66">
        <v>-1750</v>
      </c>
      <c r="H17" s="64">
        <v>3000</v>
      </c>
      <c r="I17" s="64">
        <v>3000</v>
      </c>
      <c r="J17" s="64">
        <v>3000</v>
      </c>
      <c r="K17" s="65">
        <v>0</v>
      </c>
      <c r="L17" s="74">
        <v>3000.0000915527344</v>
      </c>
      <c r="M17" s="73">
        <v>-9.1552734375E-5</v>
      </c>
    </row>
    <row r="18" spans="1:13" ht="10" customHeight="1" x14ac:dyDescent="0.35">
      <c r="A18" s="2"/>
      <c r="B18" s="2"/>
      <c r="C18" s="2" t="s">
        <v>83</v>
      </c>
      <c r="D18" s="2"/>
      <c r="E18" s="64">
        <v>0</v>
      </c>
      <c r="F18" s="64">
        <v>349173.44</v>
      </c>
      <c r="G18" s="66">
        <v>-349173.4</v>
      </c>
      <c r="H18" s="64">
        <v>598583.046875</v>
      </c>
      <c r="I18" s="64">
        <v>598583.04000000004</v>
      </c>
      <c r="J18" s="64">
        <v>598583.046875</v>
      </c>
      <c r="K18" s="65">
        <v>6.874999962747097E-3</v>
      </c>
      <c r="L18" s="74">
        <v>598583.0703125</v>
      </c>
      <c r="M18" s="73">
        <v>-2.34375E-2</v>
      </c>
    </row>
    <row r="19" spans="1:13" ht="10" customHeight="1" x14ac:dyDescent="0.35">
      <c r="A19" s="2"/>
      <c r="B19" s="2"/>
      <c r="C19" s="2" t="s">
        <v>86</v>
      </c>
      <c r="D19" s="2"/>
      <c r="E19" s="64">
        <v>0</v>
      </c>
      <c r="F19" s="64">
        <v>16920.189999999999</v>
      </c>
      <c r="G19" s="66">
        <v>-16920.189999999999</v>
      </c>
      <c r="H19" s="64">
        <v>29006.0400390625</v>
      </c>
      <c r="I19" s="64">
        <v>29006.04</v>
      </c>
      <c r="J19" s="64">
        <v>29006.0400390625</v>
      </c>
      <c r="K19" s="65">
        <v>3.9062499126885086E-5</v>
      </c>
      <c r="L19" s="74">
        <v>29006.0380859375</v>
      </c>
      <c r="M19" s="73">
        <v>1.953125E-3</v>
      </c>
    </row>
    <row r="20" spans="1:13" ht="10" customHeight="1" x14ac:dyDescent="0.35">
      <c r="A20" s="2"/>
      <c r="B20" s="2"/>
      <c r="C20" s="2" t="s">
        <v>89</v>
      </c>
      <c r="D20" s="2"/>
      <c r="E20" s="64">
        <v>0</v>
      </c>
      <c r="F20" s="64">
        <v>9375.31</v>
      </c>
      <c r="G20" s="66">
        <v>-9375.31</v>
      </c>
      <c r="H20" s="64">
        <v>16071.96044921875</v>
      </c>
      <c r="I20" s="64">
        <v>16071.96</v>
      </c>
      <c r="J20" s="64">
        <v>16071.96044921875</v>
      </c>
      <c r="K20" s="65">
        <v>4.4921875087311491E-4</v>
      </c>
      <c r="L20" s="74">
        <v>16071.960693359375</v>
      </c>
      <c r="M20" s="73">
        <v>-2.44140625E-4</v>
      </c>
    </row>
    <row r="21" spans="1:13" ht="10" customHeight="1" x14ac:dyDescent="0.35">
      <c r="A21" s="2"/>
      <c r="B21" s="2"/>
      <c r="C21" s="2" t="s">
        <v>92</v>
      </c>
      <c r="D21" s="2"/>
      <c r="E21" s="64">
        <v>0</v>
      </c>
      <c r="F21" s="64">
        <v>5600</v>
      </c>
      <c r="G21" s="66">
        <v>-5600</v>
      </c>
      <c r="H21" s="64">
        <v>9600</v>
      </c>
      <c r="I21" s="64">
        <v>9600</v>
      </c>
      <c r="J21" s="64">
        <v>9600</v>
      </c>
      <c r="K21" s="65">
        <v>0</v>
      </c>
      <c r="L21" s="74">
        <v>9600.0001220703125</v>
      </c>
      <c r="M21" s="73">
        <v>-1.220703125E-4</v>
      </c>
    </row>
    <row r="22" spans="1:13" ht="10" customHeight="1" x14ac:dyDescent="0.35">
      <c r="A22" s="2"/>
      <c r="B22" s="2"/>
      <c r="C22" s="2" t="s">
        <v>95</v>
      </c>
      <c r="D22" s="2"/>
      <c r="E22" s="64">
        <v>29497</v>
      </c>
      <c r="F22" s="64">
        <v>829072.91</v>
      </c>
      <c r="G22" s="66">
        <v>-799575.9</v>
      </c>
      <c r="H22" s="64">
        <v>1719967</v>
      </c>
      <c r="I22" s="64">
        <v>1519967.01</v>
      </c>
      <c r="J22" s="64">
        <v>1690470</v>
      </c>
      <c r="K22" s="65">
        <v>199999.99</v>
      </c>
      <c r="L22" s="74">
        <v>1519966.96875</v>
      </c>
      <c r="M22" s="73">
        <v>200000.03125</v>
      </c>
    </row>
    <row r="23" spans="1:13" ht="10" customHeight="1" x14ac:dyDescent="0.35">
      <c r="A23" s="2"/>
      <c r="B23" s="2"/>
      <c r="C23" s="42" t="s">
        <v>97</v>
      </c>
      <c r="D23" s="42"/>
      <c r="E23" s="67">
        <f>SUM(E15:E22)</f>
        <v>80958.45</v>
      </c>
      <c r="F23" s="67">
        <f>SUM(F15:F22)</f>
        <v>1336149.1299999999</v>
      </c>
      <c r="G23" s="67">
        <f>SUM(G15:G22)</f>
        <v>-1255190.6300000001</v>
      </c>
      <c r="H23" s="67">
        <f>SUM(H15:H22)</f>
        <v>2589240.5227539064</v>
      </c>
      <c r="I23" s="67">
        <f>SUM(I15:I22)</f>
        <v>2389240.5300000003</v>
      </c>
      <c r="J23" s="67">
        <v>7615742.1640014648</v>
      </c>
      <c r="K23" s="68">
        <f>H23-I23</f>
        <v>199999.99275390618</v>
      </c>
      <c r="L23" s="75">
        <v>7261923.8335693358</v>
      </c>
      <c r="M23" s="76">
        <v>664662.13043212891</v>
      </c>
    </row>
    <row r="24" spans="1:13" ht="10" customHeight="1" x14ac:dyDescent="0.35">
      <c r="A24" s="2"/>
      <c r="B24" s="2" t="s">
        <v>26</v>
      </c>
      <c r="C24" s="2"/>
      <c r="D24" s="2"/>
      <c r="E24" s="64"/>
      <c r="F24" s="64"/>
      <c r="G24" s="66"/>
      <c r="H24" s="64"/>
      <c r="I24" s="64"/>
      <c r="J24" s="64"/>
      <c r="K24" s="65"/>
      <c r="L24" s="74"/>
      <c r="M24" s="73"/>
    </row>
    <row r="25" spans="1:13" ht="10" customHeight="1" x14ac:dyDescent="0.35">
      <c r="A25" s="2"/>
      <c r="B25" s="2"/>
      <c r="C25" s="42" t="s">
        <v>99</v>
      </c>
      <c r="D25" s="42"/>
      <c r="E25" s="67">
        <v>4321.08</v>
      </c>
      <c r="F25" s="67">
        <v>0</v>
      </c>
      <c r="G25" s="69">
        <v>4321.08</v>
      </c>
      <c r="H25" s="67">
        <v>4321.08</v>
      </c>
      <c r="I25" s="67">
        <v>0</v>
      </c>
      <c r="J25" s="67">
        <v>0</v>
      </c>
      <c r="K25" s="68">
        <v>4321.08</v>
      </c>
      <c r="L25" s="75">
        <v>4321.08</v>
      </c>
      <c r="M25" s="76">
        <v>0</v>
      </c>
    </row>
    <row r="26" spans="1:13" ht="10" customHeight="1" x14ac:dyDescent="0.35">
      <c r="A26" s="2"/>
      <c r="B26" s="42" t="s">
        <v>28</v>
      </c>
      <c r="C26" s="42"/>
      <c r="D26" s="42"/>
      <c r="E26" s="67">
        <f>SUM(+E23+E13)</f>
        <v>1468704.67</v>
      </c>
      <c r="F26" s="67">
        <f t="shared" ref="F26:I26" si="0">SUM(+F23+F13)</f>
        <v>2671082.0999999996</v>
      </c>
      <c r="G26" s="67">
        <f t="shared" si="0"/>
        <v>-1202377.3800000001</v>
      </c>
      <c r="H26" s="67">
        <f t="shared" si="0"/>
        <v>4711739.0230273427</v>
      </c>
      <c r="I26" s="67">
        <f t="shared" si="0"/>
        <v>4677697.0500000007</v>
      </c>
      <c r="J26" s="67">
        <v>9444128.7491861954</v>
      </c>
      <c r="K26" s="68">
        <f>H26-I26</f>
        <v>34041.973027341999</v>
      </c>
      <c r="L26" s="75">
        <v>12501570.749343665</v>
      </c>
      <c r="M26" s="76">
        <v>696696.12984253024</v>
      </c>
    </row>
    <row r="27" spans="1:13" ht="10" customHeight="1" x14ac:dyDescent="0.35">
      <c r="A27" s="2" t="s">
        <v>29</v>
      </c>
      <c r="B27" s="2"/>
      <c r="C27" s="2"/>
      <c r="D27" s="2"/>
      <c r="E27" s="64"/>
      <c r="F27" s="64"/>
      <c r="G27" s="66"/>
      <c r="H27" s="64"/>
      <c r="I27" s="64"/>
      <c r="J27" s="64"/>
      <c r="K27" s="65"/>
      <c r="L27" s="74"/>
      <c r="M27" s="73"/>
    </row>
    <row r="28" spans="1:13" ht="10" customHeight="1" x14ac:dyDescent="0.35">
      <c r="A28" s="2"/>
      <c r="B28" s="2" t="s">
        <v>30</v>
      </c>
      <c r="C28" s="2"/>
      <c r="D28" s="2"/>
      <c r="E28" s="64"/>
      <c r="F28" s="64"/>
      <c r="G28" s="66"/>
      <c r="H28" s="64"/>
      <c r="I28" s="64"/>
      <c r="J28" s="64"/>
      <c r="K28" s="65"/>
      <c r="L28" s="74"/>
      <c r="M28" s="73"/>
    </row>
    <row r="29" spans="1:13" ht="10" customHeight="1" x14ac:dyDescent="0.35">
      <c r="A29" s="2"/>
      <c r="B29" s="2"/>
      <c r="C29" s="2" t="s">
        <v>101</v>
      </c>
      <c r="D29" s="2"/>
      <c r="E29" s="64">
        <v>0</v>
      </c>
      <c r="F29" s="64">
        <v>43166.69</v>
      </c>
      <c r="G29" s="66">
        <v>43166.69</v>
      </c>
      <c r="H29" s="64">
        <v>74000.0390625</v>
      </c>
      <c r="I29" s="64">
        <v>74000.039999999994</v>
      </c>
      <c r="J29" s="64">
        <v>74000.0390625</v>
      </c>
      <c r="K29" s="65">
        <v>9.374999935971573E-4</v>
      </c>
      <c r="L29" s="74">
        <v>74000.0419921875</v>
      </c>
      <c r="M29" s="73">
        <v>2.9296875E-3</v>
      </c>
    </row>
    <row r="30" spans="1:13" ht="10" customHeight="1" x14ac:dyDescent="0.35">
      <c r="A30" s="2"/>
      <c r="B30" s="2"/>
      <c r="C30" s="2" t="s">
        <v>106</v>
      </c>
      <c r="D30" s="2"/>
      <c r="E30" s="64">
        <v>0</v>
      </c>
      <c r="F30" s="64">
        <v>22575</v>
      </c>
      <c r="G30" s="66">
        <v>22575</v>
      </c>
      <c r="H30" s="64">
        <v>38700</v>
      </c>
      <c r="I30" s="64">
        <v>38700</v>
      </c>
      <c r="J30" s="64">
        <v>38700</v>
      </c>
      <c r="K30" s="65">
        <v>0</v>
      </c>
      <c r="L30" s="74">
        <v>38699.9990234375</v>
      </c>
      <c r="M30" s="73">
        <v>-9.765625E-4</v>
      </c>
    </row>
    <row r="31" spans="1:13" ht="10" customHeight="1" x14ac:dyDescent="0.35">
      <c r="A31" s="2"/>
      <c r="B31" s="2"/>
      <c r="C31" s="2" t="s">
        <v>109</v>
      </c>
      <c r="D31" s="2"/>
      <c r="E31" s="64">
        <v>52988.35</v>
      </c>
      <c r="F31" s="64">
        <v>148671.81</v>
      </c>
      <c r="G31" s="66">
        <v>95683.46</v>
      </c>
      <c r="H31" s="64">
        <v>254865.94765625001</v>
      </c>
      <c r="I31" s="64">
        <v>254865.96</v>
      </c>
      <c r="J31" s="64">
        <v>201877.59765625</v>
      </c>
      <c r="K31" s="65">
        <v>1.2343749986030161E-2</v>
      </c>
      <c r="L31" s="74">
        <v>254865.95335937501</v>
      </c>
      <c r="M31" s="73">
        <v>5.7031250034924597E-3</v>
      </c>
    </row>
    <row r="32" spans="1:13" ht="10" customHeight="1" x14ac:dyDescent="0.35">
      <c r="A32" s="2"/>
      <c r="B32" s="2"/>
      <c r="C32" s="2" t="s">
        <v>112</v>
      </c>
      <c r="D32" s="2"/>
      <c r="E32" s="64">
        <v>54189.66</v>
      </c>
      <c r="F32" s="64">
        <v>54366.69</v>
      </c>
      <c r="G32" s="66">
        <v>177.03129999999999</v>
      </c>
      <c r="H32" s="64">
        <v>93200.038417968753</v>
      </c>
      <c r="I32" s="64">
        <v>93200.04</v>
      </c>
      <c r="J32" s="64">
        <v>39010.37841796875</v>
      </c>
      <c r="K32" s="65">
        <v>1.5820312401046976E-3</v>
      </c>
      <c r="L32" s="74">
        <v>93200.040624999994</v>
      </c>
      <c r="M32" s="73">
        <v>2.2070312406867743E-3</v>
      </c>
    </row>
    <row r="33" spans="1:13" ht="10" customHeight="1" x14ac:dyDescent="0.35">
      <c r="A33" s="2"/>
      <c r="B33" s="2"/>
      <c r="C33" s="2" t="s">
        <v>115</v>
      </c>
      <c r="D33" s="2"/>
      <c r="E33" s="64">
        <v>14938.95</v>
      </c>
      <c r="F33" s="64">
        <v>43895.81</v>
      </c>
      <c r="G33" s="66">
        <v>28956.86</v>
      </c>
      <c r="H33" s="64">
        <v>75249.960742187497</v>
      </c>
      <c r="I33" s="64">
        <v>75249.960000000006</v>
      </c>
      <c r="J33" s="64">
        <v>60311.0107421875</v>
      </c>
      <c r="K33" s="65">
        <v>-7.4218749068677425E-4</v>
      </c>
      <c r="L33" s="74">
        <v>75249.962304687506</v>
      </c>
      <c r="M33" s="73">
        <v>1.5625000087311491E-3</v>
      </c>
    </row>
    <row r="34" spans="1:13" ht="10" customHeight="1" x14ac:dyDescent="0.35">
      <c r="A34" s="2"/>
      <c r="B34" s="2"/>
      <c r="C34" s="2" t="s">
        <v>118</v>
      </c>
      <c r="D34" s="2"/>
      <c r="E34" s="64">
        <v>0</v>
      </c>
      <c r="F34" s="64">
        <v>11666.69</v>
      </c>
      <c r="G34" s="66">
        <v>11666.69</v>
      </c>
      <c r="H34" s="64">
        <v>20000.0390625</v>
      </c>
      <c r="I34" s="64">
        <v>20000.04</v>
      </c>
      <c r="J34" s="64">
        <v>20000.0390625</v>
      </c>
      <c r="K34" s="65">
        <v>9.3750000087311491E-4</v>
      </c>
      <c r="L34" s="74">
        <v>20000.0390625</v>
      </c>
      <c r="M34" s="73">
        <v>0</v>
      </c>
    </row>
    <row r="35" spans="1:13" ht="10" customHeight="1" x14ac:dyDescent="0.35">
      <c r="A35" s="2"/>
      <c r="B35" s="2"/>
      <c r="C35" s="2" t="s">
        <v>121</v>
      </c>
      <c r="D35" s="2"/>
      <c r="E35" s="64">
        <v>560143.18000000005</v>
      </c>
      <c r="F35" s="64">
        <v>596755.25</v>
      </c>
      <c r="G35" s="66">
        <v>36612.06</v>
      </c>
      <c r="H35" s="64">
        <v>1023009.0003124999</v>
      </c>
      <c r="I35" s="64">
        <v>1023009</v>
      </c>
      <c r="J35" s="64">
        <v>462865.82031249988</v>
      </c>
      <c r="K35" s="65">
        <v>-3.1249993480741978E-4</v>
      </c>
      <c r="L35" s="74">
        <v>1023009.035625</v>
      </c>
      <c r="M35" s="73">
        <v>3.5312500083819032E-2</v>
      </c>
    </row>
    <row r="36" spans="1:13" ht="10" customHeight="1" x14ac:dyDescent="0.35">
      <c r="A36" s="2"/>
      <c r="B36" s="2"/>
      <c r="C36" s="2" t="s">
        <v>124</v>
      </c>
      <c r="D36" s="2"/>
      <c r="E36" s="64">
        <v>35485.96</v>
      </c>
      <c r="F36" s="64">
        <v>64508.5</v>
      </c>
      <c r="G36" s="66">
        <v>29022.54</v>
      </c>
      <c r="H36" s="64">
        <v>110585.99906250001</v>
      </c>
      <c r="I36" s="64">
        <v>110586</v>
      </c>
      <c r="J36" s="64">
        <v>75100.0390625</v>
      </c>
      <c r="K36" s="65">
        <v>9.374999935971573E-4</v>
      </c>
      <c r="L36" s="74">
        <v>110586.0014453125</v>
      </c>
      <c r="M36" s="73">
        <v>2.3828124976716936E-3</v>
      </c>
    </row>
    <row r="37" spans="1:13" ht="10" customHeight="1" x14ac:dyDescent="0.35">
      <c r="A37" s="2"/>
      <c r="B37" s="2"/>
      <c r="C37" s="2" t="s">
        <v>129</v>
      </c>
      <c r="D37" s="2"/>
      <c r="E37" s="64">
        <v>67301.94</v>
      </c>
      <c r="F37" s="64">
        <v>33679.31</v>
      </c>
      <c r="G37" s="66">
        <v>-33622.629999999997</v>
      </c>
      <c r="H37" s="64">
        <v>57735.963437500002</v>
      </c>
      <c r="I37" s="64">
        <v>57735.96</v>
      </c>
      <c r="J37" s="64">
        <v>-9565.9765625</v>
      </c>
      <c r="K37" s="65">
        <v>-3.4375000032014214E-3</v>
      </c>
      <c r="L37" s="74">
        <v>57735.959252929686</v>
      </c>
      <c r="M37" s="73">
        <v>-4.184570316283498E-3</v>
      </c>
    </row>
    <row r="38" spans="1:13" ht="10" customHeight="1" x14ac:dyDescent="0.35">
      <c r="A38" s="2"/>
      <c r="B38" s="2"/>
      <c r="C38" s="2" t="s">
        <v>131</v>
      </c>
      <c r="D38" s="2"/>
      <c r="E38" s="64">
        <v>0</v>
      </c>
      <c r="F38" s="64">
        <v>55475</v>
      </c>
      <c r="G38" s="66">
        <v>55475</v>
      </c>
      <c r="H38" s="64">
        <v>95100</v>
      </c>
      <c r="I38" s="64">
        <v>95100</v>
      </c>
      <c r="J38" s="64">
        <v>95100</v>
      </c>
      <c r="K38" s="65">
        <v>0</v>
      </c>
      <c r="L38" s="74">
        <v>95099.9970703125</v>
      </c>
      <c r="M38" s="73">
        <v>-2.9296875E-3</v>
      </c>
    </row>
    <row r="39" spans="1:13" ht="10" customHeight="1" x14ac:dyDescent="0.35">
      <c r="A39" s="2"/>
      <c r="B39" s="2"/>
      <c r="C39" s="2" t="s">
        <v>133</v>
      </c>
      <c r="D39" s="2"/>
      <c r="E39" s="64">
        <v>46098.73</v>
      </c>
      <c r="F39" s="64">
        <v>48883.31</v>
      </c>
      <c r="G39" s="66">
        <v>2784.578</v>
      </c>
      <c r="H39" s="64">
        <v>83799.960468749996</v>
      </c>
      <c r="I39" s="64">
        <v>83799.960000000006</v>
      </c>
      <c r="J39" s="64">
        <v>37701.230468749993</v>
      </c>
      <c r="K39" s="65">
        <v>-4.6874998952262104E-4</v>
      </c>
      <c r="L39" s="74">
        <v>83799.961894531254</v>
      </c>
      <c r="M39" s="73">
        <v>1.4257812581490725E-3</v>
      </c>
    </row>
    <row r="40" spans="1:13" ht="10" customHeight="1" x14ac:dyDescent="0.35">
      <c r="A40" s="2"/>
      <c r="B40" s="2"/>
      <c r="C40" s="2" t="s">
        <v>136</v>
      </c>
      <c r="D40" s="2"/>
      <c r="E40" s="64">
        <v>31449.919999999998</v>
      </c>
      <c r="F40" s="64">
        <v>22108.31</v>
      </c>
      <c r="G40" s="66">
        <v>-9341.6090000000004</v>
      </c>
      <c r="H40" s="64">
        <v>37899.960893554693</v>
      </c>
      <c r="I40" s="64">
        <v>37899.96</v>
      </c>
      <c r="J40" s="64">
        <v>6450.0408935546948</v>
      </c>
      <c r="K40" s="65">
        <v>-8.935546939028427E-4</v>
      </c>
      <c r="L40" s="74">
        <v>37899.959912109378</v>
      </c>
      <c r="M40" s="73">
        <v>-9.8144531511934474E-4</v>
      </c>
    </row>
    <row r="41" spans="1:13" ht="10" customHeight="1" x14ac:dyDescent="0.35">
      <c r="A41" s="2"/>
      <c r="B41" s="2"/>
      <c r="C41" s="2" t="s">
        <v>138</v>
      </c>
      <c r="D41" s="2"/>
      <c r="E41" s="64">
        <v>47249.02</v>
      </c>
      <c r="F41" s="64">
        <v>47133.31</v>
      </c>
      <c r="G41" s="66">
        <v>-115.7109</v>
      </c>
      <c r="H41" s="64">
        <v>80799.96238281249</v>
      </c>
      <c r="I41" s="64">
        <v>80799.960000000006</v>
      </c>
      <c r="J41" s="64">
        <v>33550.942382812493</v>
      </c>
      <c r="K41" s="65">
        <v>-2.3828124831197783E-3</v>
      </c>
      <c r="L41" s="74">
        <v>80799.960644531238</v>
      </c>
      <c r="M41" s="73">
        <v>-1.7382812511641532E-3</v>
      </c>
    </row>
    <row r="42" spans="1:13" ht="10" customHeight="1" x14ac:dyDescent="0.35">
      <c r="A42" s="2"/>
      <c r="B42" s="2"/>
      <c r="C42" s="2" t="s">
        <v>141</v>
      </c>
      <c r="D42" s="2"/>
      <c r="E42" s="64">
        <v>23197.86</v>
      </c>
      <c r="F42" s="64">
        <v>51260.44</v>
      </c>
      <c r="G42" s="66">
        <v>28062.58</v>
      </c>
      <c r="H42" s="64">
        <v>87875.037734375001</v>
      </c>
      <c r="I42" s="64">
        <v>87875.04</v>
      </c>
      <c r="J42" s="64">
        <v>64677.177734375</v>
      </c>
      <c r="K42" s="65">
        <v>2.2656249930150807E-3</v>
      </c>
      <c r="L42" s="74">
        <v>87875.037929687503</v>
      </c>
      <c r="M42" s="73">
        <v>1.9531250291038305E-4</v>
      </c>
    </row>
    <row r="43" spans="1:13" ht="10" customHeight="1" x14ac:dyDescent="0.35">
      <c r="A43" s="2"/>
      <c r="B43" s="2"/>
      <c r="C43" s="2" t="s">
        <v>144</v>
      </c>
      <c r="D43" s="2"/>
      <c r="E43" s="64">
        <v>0</v>
      </c>
      <c r="F43" s="64">
        <v>14000</v>
      </c>
      <c r="G43" s="66">
        <v>14000</v>
      </c>
      <c r="H43" s="64">
        <v>24000</v>
      </c>
      <c r="I43" s="64">
        <v>24000</v>
      </c>
      <c r="J43" s="64">
        <v>24000</v>
      </c>
      <c r="K43" s="65">
        <v>0</v>
      </c>
      <c r="L43" s="74">
        <v>24000.000732421875</v>
      </c>
      <c r="M43" s="73">
        <v>7.32421875E-4</v>
      </c>
    </row>
    <row r="44" spans="1:13" ht="10" customHeight="1" x14ac:dyDescent="0.35">
      <c r="A44" s="2"/>
      <c r="B44" s="2"/>
      <c r="C44" s="2" t="s">
        <v>147</v>
      </c>
      <c r="D44" s="2"/>
      <c r="E44" s="64">
        <v>0</v>
      </c>
      <c r="F44" s="64">
        <v>1166.69</v>
      </c>
      <c r="G44" s="66">
        <v>1166.69</v>
      </c>
      <c r="H44" s="64">
        <v>2000.0399780273438</v>
      </c>
      <c r="I44" s="64">
        <v>2000.04</v>
      </c>
      <c r="J44" s="64">
        <v>2000.0399780273438</v>
      </c>
      <c r="K44" s="65">
        <v>2.1972656213620212E-5</v>
      </c>
      <c r="L44" s="74">
        <v>2000.0400085449219</v>
      </c>
      <c r="M44" s="73">
        <v>3.0517578125E-5</v>
      </c>
    </row>
    <row r="45" spans="1:13" ht="10" customHeight="1" x14ac:dyDescent="0.35">
      <c r="A45" s="2"/>
      <c r="B45" s="2"/>
      <c r="C45" s="2" t="s">
        <v>150</v>
      </c>
      <c r="D45" s="2"/>
      <c r="E45" s="64">
        <v>0</v>
      </c>
      <c r="F45" s="64">
        <v>1166.69</v>
      </c>
      <c r="G45" s="66">
        <v>1166.69</v>
      </c>
      <c r="H45" s="64">
        <v>2000.0399780273438</v>
      </c>
      <c r="I45" s="64">
        <v>2000.04</v>
      </c>
      <c r="J45" s="64">
        <v>2000.0399780273438</v>
      </c>
      <c r="K45" s="65">
        <v>2.1972656213620212E-5</v>
      </c>
      <c r="L45" s="74">
        <v>2000.0400085449219</v>
      </c>
      <c r="M45" s="73">
        <v>3.0517578125E-5</v>
      </c>
    </row>
    <row r="46" spans="1:13" ht="10" customHeight="1" x14ac:dyDescent="0.35">
      <c r="A46" s="2"/>
      <c r="B46" s="2"/>
      <c r="C46" s="2" t="s">
        <v>153</v>
      </c>
      <c r="D46" s="2"/>
      <c r="E46" s="64">
        <v>0</v>
      </c>
      <c r="F46" s="64">
        <v>9333.31</v>
      </c>
      <c r="G46" s="66">
        <v>9333.31</v>
      </c>
      <c r="H46" s="64">
        <v>15999.959716796875</v>
      </c>
      <c r="I46" s="64">
        <v>15999.96</v>
      </c>
      <c r="J46" s="64">
        <v>15999.959716796875</v>
      </c>
      <c r="K46" s="65">
        <v>2.8320312412688509E-4</v>
      </c>
      <c r="L46" s="74">
        <v>15999.95947265625</v>
      </c>
      <c r="M46" s="73">
        <v>-2.44140625E-4</v>
      </c>
    </row>
    <row r="47" spans="1:13" ht="10" customHeight="1" x14ac:dyDescent="0.35">
      <c r="A47" s="2"/>
      <c r="B47" s="2"/>
      <c r="C47" s="2" t="s">
        <v>156</v>
      </c>
      <c r="D47" s="2"/>
      <c r="E47" s="64">
        <v>0</v>
      </c>
      <c r="F47" s="64">
        <v>1166.69</v>
      </c>
      <c r="G47" s="66">
        <v>1166.69</v>
      </c>
      <c r="H47" s="64">
        <v>2000.0399780273438</v>
      </c>
      <c r="I47" s="64">
        <v>2000.04</v>
      </c>
      <c r="J47" s="64">
        <v>2000.0399780273438</v>
      </c>
      <c r="K47" s="65">
        <v>2.1972656213620212E-5</v>
      </c>
      <c r="L47" s="74">
        <v>2000.0400085449219</v>
      </c>
      <c r="M47" s="73">
        <v>3.0517578125E-5</v>
      </c>
    </row>
    <row r="48" spans="1:13" ht="10" customHeight="1" x14ac:dyDescent="0.35">
      <c r="A48" s="2"/>
      <c r="B48" s="2"/>
      <c r="C48" s="42" t="s">
        <v>158</v>
      </c>
      <c r="D48" s="42"/>
      <c r="E48" s="67">
        <f>SUM(E29:E47)</f>
        <v>933043.57000000007</v>
      </c>
      <c r="F48" s="67">
        <f>SUM(F29:F47)</f>
        <v>1270979.5</v>
      </c>
      <c r="G48" s="67">
        <f>SUM(G29:G47)</f>
        <v>337935.91940000001</v>
      </c>
      <c r="H48" s="67">
        <f>SUM(H29:H47)</f>
        <v>2178821.9888842772</v>
      </c>
      <c r="I48" s="67">
        <f>SUM(I29:I47)</f>
        <v>2178822</v>
      </c>
      <c r="J48" s="67">
        <f>SUM(J29:J47)</f>
        <v>1245778.4188842773</v>
      </c>
      <c r="K48" s="68">
        <f>SUM(K29:K47)</f>
        <v>1.1115722704744257E-2</v>
      </c>
      <c r="L48" s="75">
        <v>5610134.3017895501</v>
      </c>
      <c r="M48" s="76">
        <v>-15666.707419128346</v>
      </c>
    </row>
    <row r="49" spans="1:13" ht="10" customHeight="1" x14ac:dyDescent="0.35">
      <c r="A49" s="2"/>
      <c r="B49" s="2" t="s">
        <v>31</v>
      </c>
      <c r="C49" s="2"/>
      <c r="D49" s="2"/>
      <c r="E49" s="64"/>
      <c r="F49" s="64"/>
      <c r="G49" s="66"/>
      <c r="H49" s="64"/>
      <c r="I49" s="64"/>
      <c r="J49" s="64"/>
      <c r="K49" s="65"/>
      <c r="L49" s="74"/>
      <c r="M49" s="73"/>
    </row>
    <row r="50" spans="1:13" ht="10" customHeight="1" x14ac:dyDescent="0.35">
      <c r="A50" s="2"/>
      <c r="B50" s="2"/>
      <c r="C50" s="2" t="s">
        <v>160</v>
      </c>
      <c r="D50" s="2"/>
      <c r="E50" s="64">
        <v>129292.21</v>
      </c>
      <c r="F50" s="64">
        <v>0</v>
      </c>
      <c r="G50" s="66">
        <v>-129292.2</v>
      </c>
      <c r="H50" s="64">
        <v>2.9687499918509275E-3</v>
      </c>
      <c r="I50" s="64">
        <v>0</v>
      </c>
      <c r="J50" s="64">
        <v>-129292.20703125001</v>
      </c>
      <c r="K50" s="65">
        <v>-2.9687499918509275E-3</v>
      </c>
      <c r="L50" s="74">
        <v>6.6406249243300408E-4</v>
      </c>
      <c r="M50" s="73">
        <v>-2.3046874994179234E-3</v>
      </c>
    </row>
    <row r="51" spans="1:13" ht="10" customHeight="1" x14ac:dyDescent="0.35">
      <c r="A51" s="2"/>
      <c r="B51" s="2"/>
      <c r="C51" s="2" t="s">
        <v>163</v>
      </c>
      <c r="D51" s="2"/>
      <c r="E51" s="64">
        <v>0</v>
      </c>
      <c r="F51" s="64">
        <v>129316.32</v>
      </c>
      <c r="G51" s="66">
        <v>129316.3</v>
      </c>
      <c r="H51" s="64">
        <v>221685.1171875</v>
      </c>
      <c r="I51" s="64">
        <v>221685.12</v>
      </c>
      <c r="J51" s="64">
        <v>221685.1171875</v>
      </c>
      <c r="K51" s="65">
        <v>2.8124999953433871E-3</v>
      </c>
      <c r="L51" s="74">
        <v>221685.119140625</v>
      </c>
      <c r="M51" s="73">
        <v>1.953125E-3</v>
      </c>
    </row>
    <row r="52" spans="1:13" ht="10" customHeight="1" x14ac:dyDescent="0.35">
      <c r="A52" s="2"/>
      <c r="B52" s="2"/>
      <c r="C52" s="2" t="s">
        <v>166</v>
      </c>
      <c r="D52" s="2"/>
      <c r="E52" s="64">
        <v>57000.58</v>
      </c>
      <c r="F52" s="64">
        <v>78800.75</v>
      </c>
      <c r="G52" s="66">
        <v>21800.17</v>
      </c>
      <c r="H52" s="64">
        <v>135087.00089843749</v>
      </c>
      <c r="I52" s="64">
        <v>135087</v>
      </c>
      <c r="J52" s="64">
        <v>78086.420898437485</v>
      </c>
      <c r="K52" s="65">
        <v>-8.984374871943146E-4</v>
      </c>
      <c r="L52" s="74">
        <v>135086.99785156251</v>
      </c>
      <c r="M52" s="73">
        <v>-3.0468749755527824E-3</v>
      </c>
    </row>
    <row r="53" spans="1:13" ht="10" customHeight="1" x14ac:dyDescent="0.35">
      <c r="A53" s="2"/>
      <c r="B53" s="2"/>
      <c r="C53" s="2" t="s">
        <v>169</v>
      </c>
      <c r="D53" s="2"/>
      <c r="E53" s="64">
        <v>13320.47</v>
      </c>
      <c r="F53" s="64">
        <v>18429.18</v>
      </c>
      <c r="G53" s="66">
        <v>5108.71</v>
      </c>
      <c r="H53" s="64">
        <v>31592.879667968748</v>
      </c>
      <c r="I53" s="64">
        <v>31592.880000000001</v>
      </c>
      <c r="J53" s="64">
        <v>18272.40966796875</v>
      </c>
      <c r="K53" s="65">
        <v>3.3203125349245965E-4</v>
      </c>
      <c r="L53" s="74">
        <v>31592.881093749998</v>
      </c>
      <c r="M53" s="73">
        <v>1.4257812508731149E-3</v>
      </c>
    </row>
    <row r="54" spans="1:13" ht="10" customHeight="1" x14ac:dyDescent="0.35">
      <c r="A54" s="2"/>
      <c r="B54" s="2"/>
      <c r="C54" s="2" t="s">
        <v>172</v>
      </c>
      <c r="D54" s="2"/>
      <c r="E54" s="64">
        <v>19588.810000000001</v>
      </c>
      <c r="F54" s="64">
        <v>25419.59</v>
      </c>
      <c r="G54" s="66">
        <v>5830.7790000000005</v>
      </c>
      <c r="H54" s="64">
        <v>43576.441835937498</v>
      </c>
      <c r="I54" s="64">
        <v>43576.44</v>
      </c>
      <c r="J54" s="64">
        <v>23987.631835937496</v>
      </c>
      <c r="K54" s="65">
        <v>-1.8359374953433871E-3</v>
      </c>
      <c r="L54" s="74">
        <v>43576.440644531249</v>
      </c>
      <c r="M54" s="73">
        <v>-1.1914062488358468E-3</v>
      </c>
    </row>
    <row r="55" spans="1:13" ht="10" customHeight="1" x14ac:dyDescent="0.35">
      <c r="A55" s="2"/>
      <c r="B55" s="2"/>
      <c r="C55" s="2" t="s">
        <v>175</v>
      </c>
      <c r="D55" s="2"/>
      <c r="E55" s="64">
        <v>1446.71</v>
      </c>
      <c r="F55" s="64">
        <v>12709.83</v>
      </c>
      <c r="G55" s="66">
        <v>11263.12</v>
      </c>
      <c r="H55" s="64">
        <v>21788.279824218749</v>
      </c>
      <c r="I55" s="64">
        <v>21788.28</v>
      </c>
      <c r="J55" s="64">
        <v>20341.56982421875</v>
      </c>
      <c r="K55" s="65">
        <v>1.757812497089617E-4</v>
      </c>
      <c r="L55" s="74">
        <v>21788.278193359376</v>
      </c>
      <c r="M55" s="73">
        <v>-1.630859373108251E-3</v>
      </c>
    </row>
    <row r="56" spans="1:13" ht="10" customHeight="1" x14ac:dyDescent="0.35">
      <c r="A56" s="2"/>
      <c r="B56" s="2"/>
      <c r="C56" s="2" t="s">
        <v>178</v>
      </c>
      <c r="D56" s="2"/>
      <c r="E56" s="64">
        <v>7819.67</v>
      </c>
      <c r="F56" s="64">
        <v>12709.83</v>
      </c>
      <c r="G56" s="66">
        <v>4890.16</v>
      </c>
      <c r="H56" s="64">
        <v>21788.279619140623</v>
      </c>
      <c r="I56" s="64">
        <v>21788.28</v>
      </c>
      <c r="J56" s="64">
        <v>13968.609619140623</v>
      </c>
      <c r="K56" s="65">
        <v>3.8085937558207661E-4</v>
      </c>
      <c r="L56" s="74">
        <v>21788.279072265625</v>
      </c>
      <c r="M56" s="73">
        <v>-5.4687499869032763E-4</v>
      </c>
    </row>
    <row r="57" spans="1:13" ht="10" customHeight="1" x14ac:dyDescent="0.35">
      <c r="A57" s="2"/>
      <c r="B57" s="2"/>
      <c r="C57" s="2" t="s">
        <v>181</v>
      </c>
      <c r="D57" s="2"/>
      <c r="E57" s="64">
        <v>2119.9499999999998</v>
      </c>
      <c r="F57" s="64">
        <v>17836</v>
      </c>
      <c r="G57" s="66">
        <v>15716.05</v>
      </c>
      <c r="H57" s="64">
        <v>30575.999804687501</v>
      </c>
      <c r="I57" s="64">
        <v>30576</v>
      </c>
      <c r="J57" s="64">
        <v>28456.0498046875</v>
      </c>
      <c r="K57" s="65">
        <v>1.9531249927240424E-4</v>
      </c>
      <c r="L57" s="74">
        <v>30576.000166015627</v>
      </c>
      <c r="M57" s="73">
        <v>3.6132812601863407E-4</v>
      </c>
    </row>
    <row r="58" spans="1:13" ht="10" customHeight="1" x14ac:dyDescent="0.35">
      <c r="A58" s="2"/>
      <c r="B58" s="2"/>
      <c r="C58" s="42" t="s">
        <v>183</v>
      </c>
      <c r="D58" s="42"/>
      <c r="E58" s="67">
        <f>SUM(E50:E57)</f>
        <v>230588.40000000002</v>
      </c>
      <c r="F58" s="67">
        <f>SUM(F50:F57)</f>
        <v>295221.5</v>
      </c>
      <c r="G58" s="67">
        <f>SUM(G50:G57)</f>
        <v>64633.089000000007</v>
      </c>
      <c r="H58" s="67">
        <f>SUM(H50:H57)</f>
        <v>506094.00180664059</v>
      </c>
      <c r="I58" s="67">
        <f>SUM(I50:I57)</f>
        <v>506094</v>
      </c>
      <c r="J58" s="67">
        <v>674688.80187988246</v>
      </c>
      <c r="K58" s="68">
        <f>H58-I58</f>
        <v>1.8066405900754035E-3</v>
      </c>
      <c r="L58" s="75">
        <v>1267433.5154418945</v>
      </c>
      <c r="M58" s="76">
        <v>-6.4379882715002168E-3</v>
      </c>
    </row>
    <row r="59" spans="1:13" ht="10" customHeight="1" x14ac:dyDescent="0.35">
      <c r="A59" s="2"/>
      <c r="B59" s="2" t="s">
        <v>32</v>
      </c>
      <c r="C59" s="2"/>
      <c r="D59" s="2"/>
      <c r="E59" s="64"/>
      <c r="F59" s="64"/>
      <c r="G59" s="66"/>
      <c r="H59" s="64"/>
      <c r="I59" s="64"/>
      <c r="J59" s="64"/>
      <c r="K59" s="65"/>
      <c r="L59" s="74"/>
      <c r="M59" s="73"/>
    </row>
    <row r="60" spans="1:13" ht="10" customHeight="1" x14ac:dyDescent="0.35">
      <c r="A60" s="2"/>
      <c r="B60" s="2"/>
      <c r="C60" s="2" t="s">
        <v>185</v>
      </c>
      <c r="D60" s="2"/>
      <c r="E60" s="64">
        <v>0</v>
      </c>
      <c r="F60" s="64">
        <v>22762.25</v>
      </c>
      <c r="G60" s="66">
        <v>22762.25</v>
      </c>
      <c r="H60" s="64">
        <v>39021.0009765625</v>
      </c>
      <c r="I60" s="64">
        <v>39021</v>
      </c>
      <c r="J60" s="64">
        <v>39021.0009765625</v>
      </c>
      <c r="K60" s="65">
        <v>-9.765625E-4</v>
      </c>
      <c r="L60" s="74">
        <v>39021.0009765625</v>
      </c>
      <c r="M60" s="73">
        <v>0</v>
      </c>
    </row>
    <row r="61" spans="1:13" ht="10" customHeight="1" x14ac:dyDescent="0.35">
      <c r="A61" s="2"/>
      <c r="B61" s="2"/>
      <c r="C61" s="2" t="s">
        <v>188</v>
      </c>
      <c r="D61" s="2"/>
      <c r="E61" s="64">
        <v>10419.5</v>
      </c>
      <c r="F61" s="64">
        <v>9110.5</v>
      </c>
      <c r="G61" s="66">
        <v>-1309</v>
      </c>
      <c r="H61" s="64">
        <v>15617.999755859375</v>
      </c>
      <c r="I61" s="64">
        <v>15618</v>
      </c>
      <c r="J61" s="64">
        <v>5198.499755859375</v>
      </c>
      <c r="K61" s="65">
        <v>2.44140625E-4</v>
      </c>
      <c r="L61" s="74">
        <v>15617.999633789063</v>
      </c>
      <c r="M61" s="73">
        <v>-1.220703125E-4</v>
      </c>
    </row>
    <row r="62" spans="1:13" ht="10" customHeight="1" x14ac:dyDescent="0.35">
      <c r="A62" s="2"/>
      <c r="B62" s="2"/>
      <c r="C62" s="2" t="s">
        <v>191</v>
      </c>
      <c r="D62" s="2"/>
      <c r="E62" s="64">
        <v>21060</v>
      </c>
      <c r="F62" s="64">
        <v>6410.25</v>
      </c>
      <c r="G62" s="66">
        <v>-14649.75</v>
      </c>
      <c r="H62" s="64">
        <v>39097.5</v>
      </c>
      <c r="I62" s="64">
        <v>10989</v>
      </c>
      <c r="J62" s="64">
        <v>18037.5</v>
      </c>
      <c r="K62" s="65">
        <v>-28108.5</v>
      </c>
      <c r="L62" s="74">
        <v>43290</v>
      </c>
      <c r="M62" s="73">
        <v>4192.5</v>
      </c>
    </row>
    <row r="63" spans="1:13" ht="10" customHeight="1" x14ac:dyDescent="0.35">
      <c r="A63" s="2"/>
      <c r="B63" s="2"/>
      <c r="C63" s="2" t="s">
        <v>196</v>
      </c>
      <c r="D63" s="2"/>
      <c r="E63" s="64">
        <v>20655</v>
      </c>
      <c r="F63" s="64">
        <v>17975.439999999999</v>
      </c>
      <c r="G63" s="66">
        <v>-2679.5610000000001</v>
      </c>
      <c r="H63" s="64">
        <v>30815.0390625</v>
      </c>
      <c r="I63" s="64">
        <v>30815.040000000001</v>
      </c>
      <c r="J63" s="64">
        <v>10160.0390625</v>
      </c>
      <c r="K63" s="65">
        <v>9.3750000087311491E-4</v>
      </c>
      <c r="L63" s="74">
        <v>30815.0390625</v>
      </c>
      <c r="M63" s="73">
        <v>0</v>
      </c>
    </row>
    <row r="64" spans="1:13" ht="10" customHeight="1" x14ac:dyDescent="0.35">
      <c r="A64" s="2"/>
      <c r="B64" s="2"/>
      <c r="C64" s="2" t="s">
        <v>199</v>
      </c>
      <c r="D64" s="2"/>
      <c r="E64" s="64">
        <v>198198.48</v>
      </c>
      <c r="F64" s="64">
        <v>120467.69</v>
      </c>
      <c r="G64" s="66">
        <v>-77730.8</v>
      </c>
      <c r="H64" s="64">
        <v>206516.04225585936</v>
      </c>
      <c r="I64" s="64">
        <v>206516.04</v>
      </c>
      <c r="J64" s="64">
        <v>8317.5622558593459</v>
      </c>
      <c r="K64" s="65">
        <v>-2.255859348224476E-3</v>
      </c>
      <c r="L64" s="74">
        <v>206516.04917968748</v>
      </c>
      <c r="M64" s="73">
        <v>6.9238281284924597E-3</v>
      </c>
    </row>
    <row r="65" spans="1:13" ht="10" customHeight="1" x14ac:dyDescent="0.35">
      <c r="A65" s="2"/>
      <c r="B65" s="2"/>
      <c r="C65" s="2" t="s">
        <v>202</v>
      </c>
      <c r="D65" s="2"/>
      <c r="E65" s="64">
        <v>0</v>
      </c>
      <c r="F65" s="64">
        <v>43535.31</v>
      </c>
      <c r="G65" s="66">
        <v>43535.31</v>
      </c>
      <c r="H65" s="64">
        <v>74631.962890625</v>
      </c>
      <c r="I65" s="64">
        <v>74631.960000000006</v>
      </c>
      <c r="J65" s="64">
        <v>74631.962890625</v>
      </c>
      <c r="K65" s="65">
        <v>-2.8906249935971573E-3</v>
      </c>
      <c r="L65" s="74">
        <v>74631.962890625</v>
      </c>
      <c r="M65" s="73">
        <v>0</v>
      </c>
    </row>
    <row r="66" spans="1:13" ht="10" customHeight="1" x14ac:dyDescent="0.35">
      <c r="A66" s="2"/>
      <c r="B66" s="2"/>
      <c r="C66" s="2" t="s">
        <v>205</v>
      </c>
      <c r="D66" s="2"/>
      <c r="E66" s="64">
        <v>-4972.33</v>
      </c>
      <c r="F66" s="64">
        <v>20356.560000000001</v>
      </c>
      <c r="G66" s="66">
        <v>25328.89</v>
      </c>
      <c r="H66" s="64">
        <v>34896.959550781248</v>
      </c>
      <c r="I66" s="64">
        <v>34896.959999999999</v>
      </c>
      <c r="J66" s="64">
        <v>39869.28955078125</v>
      </c>
      <c r="K66" s="65">
        <v>4.4921875087311491E-4</v>
      </c>
      <c r="L66" s="74">
        <v>34896.963164062501</v>
      </c>
      <c r="M66" s="73">
        <v>3.613281252910383E-3</v>
      </c>
    </row>
    <row r="67" spans="1:13" ht="10" customHeight="1" x14ac:dyDescent="0.35">
      <c r="A67" s="2"/>
      <c r="B67" s="2"/>
      <c r="C67" s="2" t="s">
        <v>208</v>
      </c>
      <c r="D67" s="2"/>
      <c r="E67" s="64">
        <v>33856.31</v>
      </c>
      <c r="F67" s="64">
        <v>44206.75</v>
      </c>
      <c r="G67" s="66">
        <v>10350.44</v>
      </c>
      <c r="H67" s="64">
        <v>75782.999453124998</v>
      </c>
      <c r="I67" s="64">
        <v>75783</v>
      </c>
      <c r="J67" s="64">
        <v>41926.689453125</v>
      </c>
      <c r="K67" s="65">
        <v>5.4687500232830644E-4</v>
      </c>
      <c r="L67" s="74">
        <v>75783.001406249998</v>
      </c>
      <c r="M67" s="73">
        <v>1.953125E-3</v>
      </c>
    </row>
    <row r="68" spans="1:13" ht="10" customHeight="1" x14ac:dyDescent="0.35">
      <c r="A68" s="2"/>
      <c r="B68" s="2"/>
      <c r="C68" s="2" t="s">
        <v>211</v>
      </c>
      <c r="D68" s="2"/>
      <c r="E68" s="64">
        <v>18261.05</v>
      </c>
      <c r="F68" s="64">
        <v>21000</v>
      </c>
      <c r="G68" s="66">
        <v>2738.9490000000001</v>
      </c>
      <c r="H68" s="64">
        <v>35999.998974609378</v>
      </c>
      <c r="I68" s="64">
        <v>36000</v>
      </c>
      <c r="J68" s="64">
        <v>17738.948974609379</v>
      </c>
      <c r="K68" s="65">
        <v>1.025390622089617E-3</v>
      </c>
      <c r="L68" s="74">
        <v>36000.0009765625</v>
      </c>
      <c r="M68" s="73">
        <v>2.001953122089617E-3</v>
      </c>
    </row>
    <row r="69" spans="1:13" ht="10" customHeight="1" x14ac:dyDescent="0.35">
      <c r="A69" s="2"/>
      <c r="B69" s="2"/>
      <c r="C69" s="2" t="s">
        <v>214</v>
      </c>
      <c r="D69" s="2"/>
      <c r="E69" s="64">
        <v>9965.25</v>
      </c>
      <c r="F69" s="64">
        <v>15234.94</v>
      </c>
      <c r="G69" s="66">
        <v>5269.69</v>
      </c>
      <c r="H69" s="64">
        <v>26117.03955078125</v>
      </c>
      <c r="I69" s="64">
        <v>26117.040000000001</v>
      </c>
      <c r="J69" s="64">
        <v>16151.78955078125</v>
      </c>
      <c r="K69" s="65">
        <v>4.4921875087311491E-4</v>
      </c>
      <c r="L69" s="74">
        <v>26117.0390625</v>
      </c>
      <c r="M69" s="73">
        <v>-4.8828125E-4</v>
      </c>
    </row>
    <row r="70" spans="1:13" ht="10" customHeight="1" x14ac:dyDescent="0.35">
      <c r="A70" s="2"/>
      <c r="B70" s="2"/>
      <c r="C70" s="2" t="s">
        <v>217</v>
      </c>
      <c r="D70" s="2"/>
      <c r="E70" s="64">
        <v>7250.33</v>
      </c>
      <c r="F70" s="64">
        <v>4158.5600000000004</v>
      </c>
      <c r="G70" s="66">
        <v>-3091.77</v>
      </c>
      <c r="H70" s="64">
        <v>7128.9598847198486</v>
      </c>
      <c r="I70" s="64">
        <v>7128.96</v>
      </c>
      <c r="J70" s="64">
        <v>-121.37011528015137</v>
      </c>
      <c r="K70" s="65">
        <v>1.1528015147632686E-4</v>
      </c>
      <c r="L70" s="74">
        <v>7128.9596630859378</v>
      </c>
      <c r="M70" s="73">
        <v>-2.2163391076901462E-4</v>
      </c>
    </row>
    <row r="71" spans="1:13" ht="10" customHeight="1" x14ac:dyDescent="0.35">
      <c r="A71" s="2"/>
      <c r="B71" s="2"/>
      <c r="C71" s="2" t="s">
        <v>220</v>
      </c>
      <c r="D71" s="2"/>
      <c r="E71" s="64">
        <v>16835</v>
      </c>
      <c r="F71" s="64">
        <v>10032.75</v>
      </c>
      <c r="G71" s="66">
        <v>-6802.25</v>
      </c>
      <c r="H71" s="64">
        <v>17199.000015258789</v>
      </c>
      <c r="I71" s="64">
        <v>17199</v>
      </c>
      <c r="J71" s="64">
        <v>364.00001525878906</v>
      </c>
      <c r="K71" s="65">
        <v>-1.52587890625E-5</v>
      </c>
      <c r="L71" s="74">
        <v>17199.000244140625</v>
      </c>
      <c r="M71" s="73">
        <v>2.288818359375E-4</v>
      </c>
    </row>
    <row r="72" spans="1:13" ht="10" customHeight="1" x14ac:dyDescent="0.35">
      <c r="A72" s="2"/>
      <c r="B72" s="2"/>
      <c r="C72" s="2" t="s">
        <v>223</v>
      </c>
      <c r="D72" s="2"/>
      <c r="E72" s="64">
        <v>0</v>
      </c>
      <c r="F72" s="64">
        <v>2916.69</v>
      </c>
      <c r="G72" s="66">
        <v>2916.69</v>
      </c>
      <c r="H72" s="64">
        <v>5000.0399780273438</v>
      </c>
      <c r="I72" s="64">
        <v>5000.04</v>
      </c>
      <c r="J72" s="64">
        <v>5000.0399780273438</v>
      </c>
      <c r="K72" s="65">
        <v>2.1972656213620212E-5</v>
      </c>
      <c r="L72" s="74">
        <v>5000.0401000976563</v>
      </c>
      <c r="M72" s="73">
        <v>1.220703125E-4</v>
      </c>
    </row>
    <row r="73" spans="1:13" ht="10" customHeight="1" x14ac:dyDescent="0.35">
      <c r="A73" s="2"/>
      <c r="B73" s="2"/>
      <c r="C73" s="2" t="s">
        <v>226</v>
      </c>
      <c r="D73" s="2"/>
      <c r="E73" s="64">
        <v>71362.539999999994</v>
      </c>
      <c r="F73" s="64">
        <v>74461.94</v>
      </c>
      <c r="G73" s="66">
        <v>3099.3980000000001</v>
      </c>
      <c r="H73" s="64">
        <v>127649.03902343749</v>
      </c>
      <c r="I73" s="64">
        <v>127649.04</v>
      </c>
      <c r="J73" s="64">
        <v>56286.4990234375</v>
      </c>
      <c r="K73" s="65">
        <v>9.765625E-4</v>
      </c>
      <c r="L73" s="74">
        <v>127649.0408203125</v>
      </c>
      <c r="M73" s="73">
        <v>1.7968750034924597E-3</v>
      </c>
    </row>
    <row r="74" spans="1:13" ht="10" customHeight="1" x14ac:dyDescent="0.35">
      <c r="A74" s="2"/>
      <c r="B74" s="2"/>
      <c r="C74" s="42" t="s">
        <v>228</v>
      </c>
      <c r="D74" s="42"/>
      <c r="E74" s="67">
        <f>SUM(E60:E73)</f>
        <v>402891.13</v>
      </c>
      <c r="F74" s="67">
        <f>SUM(F60:F73)</f>
        <v>412629.63</v>
      </c>
      <c r="G74" s="67">
        <f>SUM(G60:G73)</f>
        <v>9738.4859999999935</v>
      </c>
      <c r="H74" s="67">
        <f>SUM(H60:H73)</f>
        <v>735473.58137214661</v>
      </c>
      <c r="I74" s="67">
        <f>SUM(I60:I73)</f>
        <v>707365.08000000007</v>
      </c>
      <c r="J74" s="67">
        <v>1029154.74820137</v>
      </c>
      <c r="K74" s="68">
        <f>SUM(K60:K73)</f>
        <v>-28108.501372146569</v>
      </c>
      <c r="L74" s="75">
        <v>2105375.9041943364</v>
      </c>
      <c r="M74" s="76">
        <v>4192.5259929657204</v>
      </c>
    </row>
    <row r="75" spans="1:13" ht="10" customHeight="1" x14ac:dyDescent="0.35">
      <c r="A75" s="2"/>
      <c r="B75" s="2" t="s">
        <v>33</v>
      </c>
      <c r="C75" s="2"/>
      <c r="D75" s="2"/>
      <c r="E75" s="64"/>
      <c r="F75" s="64"/>
      <c r="G75" s="66"/>
      <c r="H75" s="64"/>
      <c r="I75" s="64"/>
      <c r="J75" s="64"/>
      <c r="K75" s="65"/>
      <c r="L75" s="74"/>
      <c r="M75" s="73"/>
    </row>
    <row r="76" spans="1:13" ht="10" customHeight="1" x14ac:dyDescent="0.35">
      <c r="A76" s="2"/>
      <c r="B76" s="2"/>
      <c r="C76" s="2" t="s">
        <v>230</v>
      </c>
      <c r="D76" s="2"/>
      <c r="E76" s="64">
        <v>12259.68</v>
      </c>
      <c r="F76" s="64">
        <v>0</v>
      </c>
      <c r="G76" s="66">
        <v>-12259.68</v>
      </c>
      <c r="H76" s="64">
        <v>22407.420478515625</v>
      </c>
      <c r="I76" s="64">
        <v>0</v>
      </c>
      <c r="J76" s="64">
        <v>10147.740478515625</v>
      </c>
      <c r="K76" s="65">
        <v>-22407.420478515625</v>
      </c>
      <c r="L76" s="74">
        <v>25343.279589843751</v>
      </c>
      <c r="M76" s="73">
        <v>2935.8591113281254</v>
      </c>
    </row>
    <row r="77" spans="1:13" ht="10" customHeight="1" x14ac:dyDescent="0.35">
      <c r="A77" s="2"/>
      <c r="B77" s="2"/>
      <c r="C77" s="2" t="s">
        <v>233</v>
      </c>
      <c r="D77" s="2"/>
      <c r="E77" s="64">
        <v>4665.6000000000004</v>
      </c>
      <c r="F77" s="64">
        <v>2289.56</v>
      </c>
      <c r="G77" s="66">
        <v>-2376.04</v>
      </c>
      <c r="H77" s="64">
        <v>3924.9598937988285</v>
      </c>
      <c r="I77" s="64">
        <v>3924.96</v>
      </c>
      <c r="J77" s="64">
        <v>-740.64010620117188</v>
      </c>
      <c r="K77" s="65">
        <v>1.0620117154758191E-4</v>
      </c>
      <c r="L77" s="74">
        <v>3924.9597717285155</v>
      </c>
      <c r="M77" s="73">
        <v>-1.2207031295474735E-4</v>
      </c>
    </row>
    <row r="78" spans="1:13" ht="10" customHeight="1" x14ac:dyDescent="0.35">
      <c r="A78" s="2"/>
      <c r="B78" s="2"/>
      <c r="C78" s="2" t="s">
        <v>236</v>
      </c>
      <c r="D78" s="2"/>
      <c r="E78" s="64">
        <v>5797.38</v>
      </c>
      <c r="F78" s="64">
        <v>569.30999999999995</v>
      </c>
      <c r="G78" s="66">
        <v>-5228.07</v>
      </c>
      <c r="H78" s="64">
        <v>5797.3799999999992</v>
      </c>
      <c r="I78" s="64">
        <v>975.96</v>
      </c>
      <c r="J78" s="64">
        <v>0</v>
      </c>
      <c r="K78" s="65">
        <v>-4821.4199999999992</v>
      </c>
      <c r="L78" s="74">
        <v>5056.2299999999996</v>
      </c>
      <c r="M78" s="73">
        <v>-741.14999999999964</v>
      </c>
    </row>
    <row r="79" spans="1:13" ht="10" customHeight="1" x14ac:dyDescent="0.35">
      <c r="A79" s="2"/>
      <c r="B79" s="2"/>
      <c r="C79" s="2" t="s">
        <v>239</v>
      </c>
      <c r="D79" s="2"/>
      <c r="E79" s="64">
        <v>27435.09</v>
      </c>
      <c r="F79" s="64">
        <v>4789.75</v>
      </c>
      <c r="G79" s="66">
        <v>-22645.34</v>
      </c>
      <c r="H79" s="64">
        <v>48518.300449218747</v>
      </c>
      <c r="I79" s="64">
        <v>8211</v>
      </c>
      <c r="J79" s="64">
        <v>21083.210449218746</v>
      </c>
      <c r="K79" s="65">
        <v>-40307.300449218747</v>
      </c>
      <c r="L79" s="74">
        <v>42333.960546875001</v>
      </c>
      <c r="M79" s="73">
        <v>-6184.3399023437451</v>
      </c>
    </row>
    <row r="80" spans="1:13" ht="10" customHeight="1" x14ac:dyDescent="0.35">
      <c r="A80" s="2"/>
      <c r="B80" s="2"/>
      <c r="C80" s="2" t="s">
        <v>242</v>
      </c>
      <c r="D80" s="2"/>
      <c r="E80" s="64">
        <v>41507.730000000003</v>
      </c>
      <c r="F80" s="64">
        <v>40421.5</v>
      </c>
      <c r="G80" s="66">
        <v>-1086.23</v>
      </c>
      <c r="H80" s="64">
        <v>69293.99953125001</v>
      </c>
      <c r="I80" s="64">
        <v>69294</v>
      </c>
      <c r="J80" s="64">
        <v>27786.269531250007</v>
      </c>
      <c r="K80" s="65">
        <v>4.6874998952262104E-4</v>
      </c>
      <c r="L80" s="74">
        <v>69293.999287109385</v>
      </c>
      <c r="M80" s="73">
        <v>-2.44140625E-4</v>
      </c>
    </row>
    <row r="81" spans="1:13" ht="10" customHeight="1" x14ac:dyDescent="0.35">
      <c r="A81" s="2"/>
      <c r="B81" s="2"/>
      <c r="C81" s="2" t="s">
        <v>246</v>
      </c>
      <c r="D81" s="2"/>
      <c r="E81" s="64">
        <v>9362.3799999999992</v>
      </c>
      <c r="F81" s="64">
        <v>9175.81</v>
      </c>
      <c r="G81" s="66">
        <v>-186.5703</v>
      </c>
      <c r="H81" s="64">
        <v>15729.959956054689</v>
      </c>
      <c r="I81" s="64">
        <v>15729.96</v>
      </c>
      <c r="J81" s="64">
        <v>6367.5799560546893</v>
      </c>
      <c r="K81" s="65">
        <v>4.394531060825102E-5</v>
      </c>
      <c r="L81" s="74">
        <v>15729.960209960938</v>
      </c>
      <c r="M81" s="73">
        <v>2.5390624978172127E-4</v>
      </c>
    </row>
    <row r="82" spans="1:13" ht="10" customHeight="1" x14ac:dyDescent="0.35">
      <c r="A82" s="2"/>
      <c r="B82" s="2"/>
      <c r="C82" s="42" t="s">
        <v>248</v>
      </c>
      <c r="D82" s="42"/>
      <c r="E82" s="67">
        <f>SUM(E76:E81)</f>
        <v>101027.86000000002</v>
      </c>
      <c r="F82" s="67">
        <f>SUM(F76:F81)</f>
        <v>57245.93</v>
      </c>
      <c r="G82" s="67">
        <f>SUM(G76:G81)</f>
        <v>-43781.930300000007</v>
      </c>
      <c r="H82" s="67">
        <f>SUM(H76:H81)</f>
        <v>165672.02030883791</v>
      </c>
      <c r="I82" s="67">
        <f>SUM(I76:I81)</f>
        <v>98135.88</v>
      </c>
      <c r="J82" s="67">
        <v>185414.10995483401</v>
      </c>
      <c r="K82" s="68">
        <f>SUM(K76:K81)</f>
        <v>-67536.140308837887</v>
      </c>
      <c r="L82" s="75">
        <v>448644.74512329104</v>
      </c>
      <c r="M82" s="76">
        <v>10702.665168457032</v>
      </c>
    </row>
    <row r="83" spans="1:13" ht="10" customHeight="1" x14ac:dyDescent="0.35">
      <c r="A83" s="2"/>
      <c r="B83" s="2" t="s">
        <v>34</v>
      </c>
      <c r="C83" s="2"/>
      <c r="D83" s="2"/>
      <c r="E83" s="64"/>
      <c r="F83" s="64"/>
      <c r="G83" s="66"/>
      <c r="H83" s="64"/>
      <c r="I83" s="64"/>
      <c r="J83" s="64"/>
      <c r="K83" s="65"/>
      <c r="L83" s="74"/>
      <c r="M83" s="73"/>
    </row>
    <row r="84" spans="1:13" ht="10" customHeight="1" x14ac:dyDescent="0.35">
      <c r="A84" s="2"/>
      <c r="B84" s="2"/>
      <c r="C84" s="2" t="s">
        <v>250</v>
      </c>
      <c r="D84" s="2"/>
      <c r="E84" s="64">
        <v>0</v>
      </c>
      <c r="F84" s="64">
        <v>16035.81</v>
      </c>
      <c r="G84" s="66">
        <v>16035.81</v>
      </c>
      <c r="H84" s="64">
        <v>27489.9609375</v>
      </c>
      <c r="I84" s="64">
        <v>27489.96</v>
      </c>
      <c r="J84" s="64">
        <v>27489.9609375</v>
      </c>
      <c r="K84" s="65">
        <v>-9.3750000087311491E-4</v>
      </c>
      <c r="L84" s="74">
        <v>27489.96044921875</v>
      </c>
      <c r="M84" s="73">
        <v>-4.8828125E-4</v>
      </c>
    </row>
    <row r="85" spans="1:13" ht="10" customHeight="1" x14ac:dyDescent="0.35">
      <c r="A85" s="2"/>
      <c r="B85" s="2"/>
      <c r="C85" s="2" t="s">
        <v>253</v>
      </c>
      <c r="D85" s="2"/>
      <c r="E85" s="64">
        <v>144041.06</v>
      </c>
      <c r="F85" s="64">
        <v>185866.94</v>
      </c>
      <c r="G85" s="66">
        <v>41825.879999999997</v>
      </c>
      <c r="H85" s="64">
        <v>318629.02875</v>
      </c>
      <c r="I85" s="64">
        <v>318629.03999999998</v>
      </c>
      <c r="J85" s="64">
        <v>174587.96875</v>
      </c>
      <c r="K85" s="65">
        <v>1.1249999981373549E-2</v>
      </c>
      <c r="L85" s="74">
        <v>318629.01789062499</v>
      </c>
      <c r="M85" s="73">
        <v>-1.0859375004656613E-2</v>
      </c>
    </row>
    <row r="86" spans="1:13" ht="10" customHeight="1" x14ac:dyDescent="0.35">
      <c r="A86" s="2"/>
      <c r="B86" s="2"/>
      <c r="C86" s="2" t="s">
        <v>256</v>
      </c>
      <c r="D86" s="2"/>
      <c r="E86" s="64">
        <v>22180.51</v>
      </c>
      <c r="F86" s="64">
        <v>10766.56</v>
      </c>
      <c r="G86" s="66">
        <v>-11413.95</v>
      </c>
      <c r="H86" s="64">
        <v>26312.043203124995</v>
      </c>
      <c r="I86" s="64">
        <v>18456.96</v>
      </c>
      <c r="J86" s="64">
        <v>4131.5332031249964</v>
      </c>
      <c r="K86" s="65">
        <v>-7855.0832031249956</v>
      </c>
      <c r="L86" s="74">
        <v>39532.949453124995</v>
      </c>
      <c r="M86" s="73">
        <v>13220.90625</v>
      </c>
    </row>
    <row r="87" spans="1:13" ht="10" customHeight="1" x14ac:dyDescent="0.35">
      <c r="A87" s="2"/>
      <c r="B87" s="2"/>
      <c r="C87" s="2" t="s">
        <v>260</v>
      </c>
      <c r="D87" s="2"/>
      <c r="E87" s="64">
        <v>46677.11</v>
      </c>
      <c r="F87" s="64">
        <v>11587.31</v>
      </c>
      <c r="G87" s="66">
        <v>-35089.800000000003</v>
      </c>
      <c r="H87" s="64">
        <v>56834.110122070306</v>
      </c>
      <c r="I87" s="64">
        <v>19863.96</v>
      </c>
      <c r="J87" s="64">
        <v>10157.000122070305</v>
      </c>
      <c r="K87" s="65">
        <v>-36970.150122070307</v>
      </c>
      <c r="L87" s="74">
        <v>50700.954897460935</v>
      </c>
      <c r="M87" s="73">
        <v>-6133.1552246093706</v>
      </c>
    </row>
    <row r="88" spans="1:13" ht="10" customHeight="1" x14ac:dyDescent="0.35">
      <c r="A88" s="2"/>
      <c r="B88" s="2"/>
      <c r="C88" s="2" t="s">
        <v>263</v>
      </c>
      <c r="D88" s="2"/>
      <c r="E88" s="64">
        <v>81809.75</v>
      </c>
      <c r="F88" s="64">
        <v>106407</v>
      </c>
      <c r="G88" s="66">
        <v>24597.25</v>
      </c>
      <c r="H88" s="64">
        <v>182411.99609375</v>
      </c>
      <c r="I88" s="64">
        <v>182412</v>
      </c>
      <c r="J88" s="64">
        <v>100602.24609375</v>
      </c>
      <c r="K88" s="65">
        <v>3.90625E-3</v>
      </c>
      <c r="L88" s="74">
        <v>182411.998203125</v>
      </c>
      <c r="M88" s="73">
        <v>2.1093749965075403E-3</v>
      </c>
    </row>
    <row r="89" spans="1:13" ht="10" customHeight="1" x14ac:dyDescent="0.35">
      <c r="A89" s="2"/>
      <c r="B89" s="2"/>
      <c r="C89" s="2" t="s">
        <v>266</v>
      </c>
      <c r="D89" s="2"/>
      <c r="E89" s="64">
        <v>148</v>
      </c>
      <c r="F89" s="64">
        <v>5833.31</v>
      </c>
      <c r="G89" s="66">
        <v>5685.31</v>
      </c>
      <c r="H89" s="64">
        <v>9999.9598388671875</v>
      </c>
      <c r="I89" s="64">
        <v>9999.9599999999991</v>
      </c>
      <c r="J89" s="64">
        <v>9851.9598388671875</v>
      </c>
      <c r="K89" s="65">
        <v>1.6113281162688509E-4</v>
      </c>
      <c r="L89" s="74">
        <v>9999.9599609375</v>
      </c>
      <c r="M89" s="73">
        <v>1.220703125E-4</v>
      </c>
    </row>
    <row r="90" spans="1:13" ht="10" customHeight="1" x14ac:dyDescent="0.35">
      <c r="A90" s="2"/>
      <c r="B90" s="2"/>
      <c r="C90" s="2" t="s">
        <v>269</v>
      </c>
      <c r="D90" s="2"/>
      <c r="E90" s="64">
        <v>302.27</v>
      </c>
      <c r="F90" s="64">
        <v>2916.69</v>
      </c>
      <c r="G90" s="66">
        <v>2614.42</v>
      </c>
      <c r="H90" s="64">
        <v>5000.0400805664067</v>
      </c>
      <c r="I90" s="64">
        <v>5000.04</v>
      </c>
      <c r="J90" s="64">
        <v>4697.7700805664063</v>
      </c>
      <c r="K90" s="65">
        <v>-8.0566406722937245E-5</v>
      </c>
      <c r="L90" s="74">
        <v>5000.0398974609379</v>
      </c>
      <c r="M90" s="73">
        <v>-1.8310546875E-4</v>
      </c>
    </row>
    <row r="91" spans="1:13" ht="10" customHeight="1" x14ac:dyDescent="0.35">
      <c r="A91" s="2"/>
      <c r="B91" s="2"/>
      <c r="C91" s="42" t="s">
        <v>271</v>
      </c>
      <c r="D91" s="42"/>
      <c r="E91" s="67">
        <f>SUM(E84:E90)</f>
        <v>295158.7</v>
      </c>
      <c r="F91" s="67">
        <f>SUM(F84:F90)</f>
        <v>339413.62</v>
      </c>
      <c r="G91" s="67">
        <f>SUM(G84:G90)</f>
        <v>44254.919999999984</v>
      </c>
      <c r="H91" s="67">
        <f>SUM(H84:H90)</f>
        <v>626677.13902587886</v>
      </c>
      <c r="I91" s="67">
        <f>SUM(I84:I90)</f>
        <v>581851.92000000004</v>
      </c>
      <c r="J91" s="67">
        <v>1075053.2626342778</v>
      </c>
      <c r="K91" s="68">
        <f>SUM(K84:K90)</f>
        <v>-44825.21902587892</v>
      </c>
      <c r="L91" s="75">
        <v>1914180.1927075195</v>
      </c>
      <c r="M91" s="76">
        <v>13258.370073242195</v>
      </c>
    </row>
    <row r="92" spans="1:13" ht="10" customHeight="1" x14ac:dyDescent="0.35">
      <c r="A92" s="2"/>
      <c r="B92" s="2" t="s">
        <v>35</v>
      </c>
      <c r="C92" s="2"/>
      <c r="D92" s="2"/>
      <c r="E92" s="64"/>
      <c r="F92" s="64"/>
      <c r="G92" s="66"/>
      <c r="H92" s="64"/>
      <c r="I92" s="64"/>
      <c r="J92" s="64"/>
      <c r="K92" s="65"/>
      <c r="L92" s="74"/>
      <c r="M92" s="73"/>
    </row>
    <row r="93" spans="1:13" ht="10" customHeight="1" x14ac:dyDescent="0.35">
      <c r="A93" s="2"/>
      <c r="B93" s="2"/>
      <c r="C93" s="2" t="s">
        <v>274</v>
      </c>
      <c r="D93" s="2"/>
      <c r="E93" s="64">
        <v>71254.559999999998</v>
      </c>
      <c r="F93" s="64">
        <v>43356.25</v>
      </c>
      <c r="G93" s="66">
        <v>-27898.31</v>
      </c>
      <c r="H93" s="64">
        <v>74324.99762207031</v>
      </c>
      <c r="I93" s="64">
        <v>74325</v>
      </c>
      <c r="J93" s="64">
        <v>3070.4376220703125</v>
      </c>
      <c r="K93" s="65">
        <v>2.3779296898283064E-3</v>
      </c>
      <c r="L93" s="74">
        <v>74324.999931640617</v>
      </c>
      <c r="M93" s="73">
        <v>2.3095703072613105E-3</v>
      </c>
    </row>
    <row r="94" spans="1:13" ht="10" customHeight="1" x14ac:dyDescent="0.35">
      <c r="A94" s="2"/>
      <c r="B94" s="2"/>
      <c r="C94" s="2" t="s">
        <v>277</v>
      </c>
      <c r="D94" s="2"/>
      <c r="E94" s="64">
        <v>0</v>
      </c>
      <c r="F94" s="64">
        <v>2041.69</v>
      </c>
      <c r="G94" s="66">
        <v>2041.69</v>
      </c>
      <c r="H94" s="64">
        <v>3500.0399780273438</v>
      </c>
      <c r="I94" s="64">
        <v>3500.04</v>
      </c>
      <c r="J94" s="64">
        <v>3500.0399780273438</v>
      </c>
      <c r="K94" s="65">
        <v>2.1972656213620212E-5</v>
      </c>
      <c r="L94" s="74">
        <v>3500.0399475097656</v>
      </c>
      <c r="M94" s="73">
        <v>-3.0517578125E-5</v>
      </c>
    </row>
    <row r="95" spans="1:13" ht="10" customHeight="1" x14ac:dyDescent="0.35">
      <c r="A95" s="2"/>
      <c r="B95" s="2"/>
      <c r="C95" s="2" t="s">
        <v>280</v>
      </c>
      <c r="D95" s="2"/>
      <c r="E95" s="64">
        <v>0</v>
      </c>
      <c r="F95" s="64">
        <v>2916.69</v>
      </c>
      <c r="G95" s="66">
        <v>2916.69</v>
      </c>
      <c r="H95" s="64">
        <v>5000.0399780273438</v>
      </c>
      <c r="I95" s="64">
        <v>5000.04</v>
      </c>
      <c r="J95" s="64">
        <v>5000.0399780273438</v>
      </c>
      <c r="K95" s="65">
        <v>2.1972656213620212E-5</v>
      </c>
      <c r="L95" s="74">
        <v>5000.0401000976563</v>
      </c>
      <c r="M95" s="73">
        <v>1.220703125E-4</v>
      </c>
    </row>
    <row r="96" spans="1:13" ht="10" customHeight="1" x14ac:dyDescent="0.35">
      <c r="A96" s="2"/>
      <c r="B96" s="2"/>
      <c r="C96" s="2" t="s">
        <v>283</v>
      </c>
      <c r="D96" s="2"/>
      <c r="E96" s="64">
        <v>15884.16</v>
      </c>
      <c r="F96" s="64">
        <v>12166</v>
      </c>
      <c r="G96" s="66">
        <v>-3718.16</v>
      </c>
      <c r="H96" s="64">
        <v>20855.999904785156</v>
      </c>
      <c r="I96" s="64">
        <v>20856</v>
      </c>
      <c r="J96" s="64">
        <v>4971.8399047851563</v>
      </c>
      <c r="K96" s="65">
        <v>9.5214843895519152E-5</v>
      </c>
      <c r="L96" s="74">
        <v>20856.000273437501</v>
      </c>
      <c r="M96" s="73">
        <v>3.6865234505967237E-4</v>
      </c>
    </row>
    <row r="97" spans="1:13" ht="10" customHeight="1" x14ac:dyDescent="0.35">
      <c r="A97" s="2"/>
      <c r="B97" s="2"/>
      <c r="C97" s="2" t="s">
        <v>286</v>
      </c>
      <c r="D97" s="2"/>
      <c r="E97" s="64">
        <v>0</v>
      </c>
      <c r="F97" s="64">
        <v>10181.5</v>
      </c>
      <c r="G97" s="66">
        <v>10181.5</v>
      </c>
      <c r="H97" s="64">
        <v>17454.000244140625</v>
      </c>
      <c r="I97" s="64">
        <v>17454</v>
      </c>
      <c r="J97" s="64">
        <v>17454.000244140625</v>
      </c>
      <c r="K97" s="65">
        <v>-2.44140625E-4</v>
      </c>
      <c r="L97" s="74">
        <v>17453.999267578125</v>
      </c>
      <c r="M97" s="73">
        <v>-9.765625E-4</v>
      </c>
    </row>
    <row r="98" spans="1:13" ht="10" customHeight="1" x14ac:dyDescent="0.35">
      <c r="A98" s="2"/>
      <c r="B98" s="2"/>
      <c r="C98" s="2" t="s">
        <v>289</v>
      </c>
      <c r="D98" s="2"/>
      <c r="E98" s="64">
        <v>4074.57</v>
      </c>
      <c r="F98" s="64">
        <v>15516.06</v>
      </c>
      <c r="G98" s="66">
        <v>11441.49</v>
      </c>
      <c r="H98" s="64">
        <v>26598.9596484375</v>
      </c>
      <c r="I98" s="64">
        <v>26598.959999999999</v>
      </c>
      <c r="J98" s="64">
        <v>22524.3896484375</v>
      </c>
      <c r="K98" s="65">
        <v>3.5156249941792339E-4</v>
      </c>
      <c r="L98" s="74">
        <v>26598.96126953125</v>
      </c>
      <c r="M98" s="73">
        <v>1.6210937501455192E-3</v>
      </c>
    </row>
    <row r="99" spans="1:13" ht="10" customHeight="1" x14ac:dyDescent="0.35">
      <c r="A99" s="2"/>
      <c r="B99" s="2"/>
      <c r="C99" s="2" t="s">
        <v>292</v>
      </c>
      <c r="D99" s="2"/>
      <c r="E99" s="64">
        <v>3264.01</v>
      </c>
      <c r="F99" s="64">
        <v>10791.69</v>
      </c>
      <c r="G99" s="66">
        <v>7527.6809999999996</v>
      </c>
      <c r="H99" s="64">
        <v>18500.039052734377</v>
      </c>
      <c r="I99" s="64">
        <v>18500.04</v>
      </c>
      <c r="J99" s="64">
        <v>15236.029052734377</v>
      </c>
      <c r="K99" s="65">
        <v>9.4726562383584678E-4</v>
      </c>
      <c r="L99" s="74">
        <v>18500.039785156252</v>
      </c>
      <c r="M99" s="73">
        <v>7.32421875E-4</v>
      </c>
    </row>
    <row r="100" spans="1:13" ht="10" customHeight="1" x14ac:dyDescent="0.35">
      <c r="A100" s="2"/>
      <c r="B100" s="2"/>
      <c r="C100" s="2" t="s">
        <v>294</v>
      </c>
      <c r="D100" s="2"/>
      <c r="E100" s="64">
        <v>490.72</v>
      </c>
      <c r="F100" s="64">
        <v>0</v>
      </c>
      <c r="G100" s="66">
        <v>-490.72</v>
      </c>
      <c r="H100" s="64">
        <v>490.72</v>
      </c>
      <c r="I100" s="64">
        <v>0</v>
      </c>
      <c r="J100" s="64">
        <v>0</v>
      </c>
      <c r="K100" s="65">
        <v>-490.72</v>
      </c>
      <c r="L100" s="74">
        <v>490.72</v>
      </c>
      <c r="M100" s="73">
        <v>0</v>
      </c>
    </row>
    <row r="101" spans="1:13" ht="10" customHeight="1" x14ac:dyDescent="0.35">
      <c r="A101" s="2"/>
      <c r="B101" s="2"/>
      <c r="C101" s="2" t="s">
        <v>296</v>
      </c>
      <c r="D101" s="2"/>
      <c r="E101" s="64">
        <v>25880.46</v>
      </c>
      <c r="F101" s="64">
        <v>38703</v>
      </c>
      <c r="G101" s="66">
        <v>12822.54</v>
      </c>
      <c r="H101" s="64">
        <v>66347.999062499992</v>
      </c>
      <c r="I101" s="64">
        <v>66348</v>
      </c>
      <c r="J101" s="64">
        <v>40467.539062499993</v>
      </c>
      <c r="K101" s="65">
        <v>9.3750000814907253E-4</v>
      </c>
      <c r="L101" s="74">
        <v>66348.000039062492</v>
      </c>
      <c r="M101" s="73">
        <v>9.765625E-4</v>
      </c>
    </row>
    <row r="102" spans="1:13" ht="10" customHeight="1" x14ac:dyDescent="0.35">
      <c r="A102" s="2"/>
      <c r="B102" s="2"/>
      <c r="C102" s="2" t="s">
        <v>299</v>
      </c>
      <c r="D102" s="2"/>
      <c r="E102" s="64">
        <v>373.13</v>
      </c>
      <c r="F102" s="64">
        <v>26064.5</v>
      </c>
      <c r="G102" s="66">
        <v>25691.37</v>
      </c>
      <c r="H102" s="64">
        <v>44682.002070312497</v>
      </c>
      <c r="I102" s="64">
        <v>44682</v>
      </c>
      <c r="J102" s="64">
        <v>44308.8720703125</v>
      </c>
      <c r="K102" s="65">
        <v>-2.0703124973806553E-3</v>
      </c>
      <c r="L102" s="74">
        <v>44682.002070312505</v>
      </c>
      <c r="M102" s="73">
        <v>7.2759576141834259E-12</v>
      </c>
    </row>
    <row r="103" spans="1:13" ht="10" customHeight="1" x14ac:dyDescent="0.35">
      <c r="A103" s="2"/>
      <c r="B103" s="2"/>
      <c r="C103" s="42" t="s">
        <v>301</v>
      </c>
      <c r="D103" s="42"/>
      <c r="E103" s="67">
        <f>SUM(E93:E102)</f>
        <v>121221.61000000002</v>
      </c>
      <c r="F103" s="67">
        <f>SUM(F93:F102)</f>
        <v>161737.38</v>
      </c>
      <c r="G103" s="67">
        <f>SUM(G93:G102)</f>
        <v>40515.770999999993</v>
      </c>
      <c r="H103" s="67">
        <f>SUM(H93:H102)</f>
        <v>277754.79756103514</v>
      </c>
      <c r="I103" s="67">
        <f>SUM(I93:I102)</f>
        <v>277264.07999999996</v>
      </c>
      <c r="J103" s="67">
        <v>553131.89453124988</v>
      </c>
      <c r="K103" s="68">
        <f>SUM(K93:K102)</f>
        <v>-490.71756103514485</v>
      </c>
      <c r="L103" s="75">
        <v>902199.93599975575</v>
      </c>
      <c r="M103" s="76">
        <v>-25270.98853149412</v>
      </c>
    </row>
    <row r="104" spans="1:13" ht="10" customHeight="1" x14ac:dyDescent="0.35">
      <c r="A104" s="2"/>
      <c r="B104" s="2" t="s">
        <v>37</v>
      </c>
      <c r="C104" s="2"/>
      <c r="D104" s="2"/>
      <c r="E104" s="64"/>
      <c r="F104" s="64"/>
      <c r="G104" s="66"/>
      <c r="H104" s="64"/>
      <c r="I104" s="64"/>
      <c r="J104" s="64"/>
      <c r="K104" s="65"/>
      <c r="L104" s="74"/>
      <c r="M104" s="73"/>
    </row>
    <row r="105" spans="1:13" ht="10" customHeight="1" x14ac:dyDescent="0.35">
      <c r="A105" s="2"/>
      <c r="B105" s="2"/>
      <c r="C105" s="2" t="s">
        <v>303</v>
      </c>
      <c r="D105" s="2"/>
      <c r="E105" s="64">
        <v>3103.03</v>
      </c>
      <c r="F105" s="64">
        <v>28373.45</v>
      </c>
      <c r="G105" s="66">
        <v>25270.42</v>
      </c>
      <c r="H105" s="64">
        <v>19855.030000000002</v>
      </c>
      <c r="I105" s="64">
        <v>48640.2</v>
      </c>
      <c r="J105" s="64">
        <v>16752.000000000004</v>
      </c>
      <c r="K105" s="65">
        <v>28785.169999999995</v>
      </c>
      <c r="L105" s="74">
        <v>26347.210000000003</v>
      </c>
      <c r="M105" s="73">
        <v>6492.18</v>
      </c>
    </row>
    <row r="106" spans="1:13" ht="10" customHeight="1" x14ac:dyDescent="0.35">
      <c r="A106" s="2"/>
      <c r="B106" s="2"/>
      <c r="C106" s="42" t="s">
        <v>305</v>
      </c>
      <c r="D106" s="42"/>
      <c r="E106" s="67">
        <f>SUM(E105:E105)</f>
        <v>3103.03</v>
      </c>
      <c r="F106" s="67">
        <f>SUM(F105:F105)</f>
        <v>28373.45</v>
      </c>
      <c r="G106" s="67">
        <f>SUM(G105:G105)</f>
        <v>25270.42</v>
      </c>
      <c r="H106" s="67">
        <f>SUM(H105:H105)</f>
        <v>19855.030000000002</v>
      </c>
      <c r="I106" s="67">
        <f>SUM(I105:I105)</f>
        <v>48640.2</v>
      </c>
      <c r="J106" s="67">
        <f>SUM(J105:J105)</f>
        <v>16752.000000000004</v>
      </c>
      <c r="K106" s="68">
        <f>SUM(K105:K105)</f>
        <v>28785.169999999995</v>
      </c>
      <c r="L106" s="75">
        <v>65027.31</v>
      </c>
      <c r="M106" s="76">
        <v>15702.48</v>
      </c>
    </row>
    <row r="107" spans="1:13" ht="10" customHeight="1" x14ac:dyDescent="0.35">
      <c r="A107" s="2"/>
      <c r="B107" s="42" t="s">
        <v>45</v>
      </c>
      <c r="C107" s="42"/>
      <c r="D107" s="42"/>
      <c r="E107" s="67">
        <f>SUM(E48,E74,E82,E58,E91,E103,E106)</f>
        <v>2087034.3000000005</v>
      </c>
      <c r="F107" s="67">
        <f>SUM(F48,F74,F82,F58,F91,F103,F106)</f>
        <v>2565601.0099999998</v>
      </c>
      <c r="G107" s="67">
        <f>SUM(G48,G74,G82,G58,G91,G103,G106)</f>
        <v>478566.67509999993</v>
      </c>
      <c r="H107" s="67">
        <f>SUM(H48,H74,H82,H58,H91,H103,H106)</f>
        <v>4510348.5589588163</v>
      </c>
      <c r="I107" s="67">
        <f>SUM(I48,I74,I82,I58,I91,I103,I106)</f>
        <v>4398173.16</v>
      </c>
      <c r="J107" s="67">
        <v>242589.32641029172</v>
      </c>
      <c r="K107" s="68">
        <f>I107-H107</f>
        <v>-112175.39895881619</v>
      </c>
      <c r="L107" s="75">
        <v>12312995.905256348</v>
      </c>
      <c r="M107" s="76">
        <v>2918.3388460542083</v>
      </c>
    </row>
    <row r="108" spans="1:13" ht="10" customHeight="1" x14ac:dyDescent="0.35">
      <c r="A108" s="42" t="s">
        <v>46</v>
      </c>
      <c r="B108" s="42"/>
      <c r="C108" s="42"/>
      <c r="D108" s="42"/>
      <c r="E108" s="67">
        <f>E26-E107</f>
        <v>-618329.63000000059</v>
      </c>
      <c r="F108" s="67">
        <f>F26-F107</f>
        <v>105481.08999999985</v>
      </c>
      <c r="G108" s="67">
        <f>G26-G107</f>
        <v>-1680944.0551</v>
      </c>
      <c r="H108" s="67">
        <f>H26-H107</f>
        <v>201390.4640685264</v>
      </c>
      <c r="I108" s="67">
        <f>I26-I107</f>
        <v>279523.8900000006</v>
      </c>
      <c r="J108" s="67">
        <f>J26-J107</f>
        <v>9201539.4227759037</v>
      </c>
      <c r="K108" s="68">
        <f>H108-I108</f>
        <v>-78133.425931474194</v>
      </c>
      <c r="L108" s="75">
        <v>188574.84408731759</v>
      </c>
      <c r="M108" s="76">
        <v>699614.46868858673</v>
      </c>
    </row>
  </sheetData>
  <autoFilter ref="A5:M108" xr:uid="{E56FE93D-A749-4547-9DC1-1C2EB7F4E3E2}">
    <filterColumn colId="4" showButton="0"/>
    <filterColumn colId="5" showButton="0"/>
    <filterColumn colId="11" showButton="0"/>
  </autoFilter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{34163723-7806-4D33-A9AD-AB3DDD996E9F}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{46FD2B97-4EF8-4096-B449-8CC25432B82A}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{1B277567-0AD8-4203-A2F4-78503BC9CF57}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{3335894D-E2D5-4004-82B7-5658E4B11DA1}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{DDEE60A8-DBB1-415F-908B-8C2CE15D91B2}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{B8FBB38F-19FB-47D5-80DE-2B3B8E7AFB83}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{57F0190D-E9C3-45E5-9F4A-CC5DA2C10476}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{4B6D146E-161B-46F9-A479-F52D3F1D7F63}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{BB8F9EB2-87B4-412F-976A-FC73EA5B4EB0}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{7F91F595-7E44-4E5C-83F2-320278E7E83A}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{11AC40A8-45B2-40BE-8E99-4C43B1DEBED4}</x14:id>
        </ext>
      </extLst>
    </cfRule>
  </conditionalFormatting>
  <conditionalFormatting sqref="M9">
    <cfRule type="expression" dxfId="813" priority="14" stopIfTrue="1">
      <formula>AND(NOT(ISBLANK(#REF!)),ABS(M9)&gt;PreviousMonthMinimumDiff)</formula>
    </cfRule>
    <cfRule type="expression" dxfId="812" priority="15" stopIfTrue="1">
      <formula>AND(ISBLANK(#REF!),ABS(M9)&gt;PreviousMonthMinimumDiff)</formula>
    </cfRule>
  </conditionalFormatting>
  <conditionalFormatting sqref="M10">
    <cfRule type="expression" dxfId="811" priority="20" stopIfTrue="1">
      <formula>AND(NOT(ISBLANK(#REF!)),ABS(M10)&gt;PreviousMonthMinimumDiff)</formula>
    </cfRule>
  </conditionalFormatting>
  <conditionalFormatting sqref="M10">
    <cfRule type="expression" dxfId="810" priority="21" stopIfTrue="1">
      <formula>AND(ISBLANK(#REF!),ABS(M10)&gt;PreviousMonthMinimumDiff)</formula>
    </cfRule>
  </conditionalFormatting>
  <conditionalFormatting sqref="M11">
    <cfRule type="expression" dxfId="809" priority="26" stopIfTrue="1">
      <formula>AND(NOT(ISBLANK(#REF!)),ABS(M11)&gt;PreviousMonthMinimumDiff)</formula>
    </cfRule>
  </conditionalFormatting>
  <conditionalFormatting sqref="M11">
    <cfRule type="expression" dxfId="808" priority="27" stopIfTrue="1">
      <formula>AND(ISBLANK(#REF!),ABS(M11)&gt;PreviousMonthMinimumDiff)</formula>
    </cfRule>
  </conditionalFormatting>
  <conditionalFormatting sqref="M12">
    <cfRule type="expression" dxfId="807" priority="34" stopIfTrue="1">
      <formula>AND(NOT(ISBLANK(#REF!)),ABS(M12)&gt;PreviousMonthMinimumDiff)</formula>
    </cfRule>
  </conditionalFormatting>
  <conditionalFormatting sqref="M12">
    <cfRule type="expression" dxfId="806" priority="35" stopIfTrue="1">
      <formula>AND(ISBLANK(#REF!),ABS(M12)&gt;PreviousMonthMinimumDiff)</formula>
    </cfRule>
  </conditionalFormatting>
  <conditionalFormatting sqref="M15">
    <cfRule type="expression" dxfId="805" priority="42" stopIfTrue="1">
      <formula>AND(NOT(ISBLANK(#REF!)),ABS(M15)&gt;PreviousMonthMinimumDiff)</formula>
    </cfRule>
  </conditionalFormatting>
  <conditionalFormatting sqref="M15">
    <cfRule type="expression" dxfId="804" priority="43" stopIfTrue="1">
      <formula>AND(ISBLANK(#REF!),ABS(M15)&gt;PreviousMonthMinimumDiff)</formula>
    </cfRule>
  </conditionalFormatting>
  <conditionalFormatting sqref="M16">
    <cfRule type="expression" dxfId="803" priority="48" stopIfTrue="1">
      <formula>AND(NOT(ISBLANK(#REF!)),ABS(M16)&gt;PreviousMonthMinimumDiff)</formula>
    </cfRule>
  </conditionalFormatting>
  <conditionalFormatting sqref="M16">
    <cfRule type="expression" dxfId="802" priority="49" stopIfTrue="1">
      <formula>AND(ISBLANK(#REF!),ABS(M16)&gt;PreviousMonthMinimumDiff)</formula>
    </cfRule>
  </conditionalFormatting>
  <conditionalFormatting sqref="M17">
    <cfRule type="expression" dxfId="801" priority="54" stopIfTrue="1">
      <formula>AND(NOT(ISBLANK(#REF!)),ABS(M17)&gt;PreviousMonthMinimumDiff)</formula>
    </cfRule>
  </conditionalFormatting>
  <conditionalFormatting sqref="M17">
    <cfRule type="expression" dxfId="800" priority="55" stopIfTrue="1">
      <formula>AND(ISBLANK(#REF!),ABS(M17)&gt;PreviousMonthMinimumDiff)</formula>
    </cfRule>
  </conditionalFormatting>
  <conditionalFormatting sqref="M18">
    <cfRule type="expression" dxfId="799" priority="58" stopIfTrue="1">
      <formula>AND(NOT(ISBLANK(#REF!)),ABS(M18)&gt;PreviousMonthMinimumDiff)</formula>
    </cfRule>
  </conditionalFormatting>
  <conditionalFormatting sqref="M18">
    <cfRule type="expression" dxfId="798" priority="59" stopIfTrue="1">
      <formula>AND(ISBLANK(#REF!),ABS(M18)&gt;PreviousMonthMinimumDiff)</formula>
    </cfRule>
  </conditionalFormatting>
  <conditionalFormatting sqref="M19">
    <cfRule type="expression" dxfId="797" priority="64" stopIfTrue="1">
      <formula>AND(NOT(ISBLANK(#REF!)),ABS(M19)&gt;PreviousMonthMinimumDiff)</formula>
    </cfRule>
  </conditionalFormatting>
  <conditionalFormatting sqref="M19">
    <cfRule type="expression" dxfId="796" priority="65" stopIfTrue="1">
      <formula>AND(ISBLANK(#REF!),ABS(M19)&gt;PreviousMonthMinimumDiff)</formula>
    </cfRule>
  </conditionalFormatting>
  <conditionalFormatting sqref="M20">
    <cfRule type="expression" dxfId="795" priority="70" stopIfTrue="1">
      <formula>AND(NOT(ISBLANK(#REF!)),ABS(M20)&gt;PreviousMonthMinimumDiff)</formula>
    </cfRule>
  </conditionalFormatting>
  <conditionalFormatting sqref="M20">
    <cfRule type="expression" dxfId="794" priority="71" stopIfTrue="1">
      <formula>AND(ISBLANK(#REF!),ABS(M20)&gt;PreviousMonthMinimumDiff)</formula>
    </cfRule>
  </conditionalFormatting>
  <conditionalFormatting sqref="M21">
    <cfRule type="expression" dxfId="793" priority="76" stopIfTrue="1">
      <formula>AND(NOT(ISBLANK(#REF!)),ABS(M21)&gt;PreviousMonthMinimumDiff)</formula>
    </cfRule>
  </conditionalFormatting>
  <conditionalFormatting sqref="M21">
    <cfRule type="expression" dxfId="792" priority="77" stopIfTrue="1">
      <formula>AND(ISBLANK(#REF!),ABS(M21)&gt;PreviousMonthMinimumDiff)</formula>
    </cfRule>
  </conditionalFormatting>
  <conditionalFormatting sqref="M22">
    <cfRule type="expression" dxfId="791" priority="82" stopIfTrue="1">
      <formula>AND(NOT(ISBLANK(#REF!)),ABS(M22)&gt;PreviousMonthMinimumDiff)</formula>
    </cfRule>
  </conditionalFormatting>
  <conditionalFormatting sqref="M22">
    <cfRule type="expression" dxfId="790" priority="83" stopIfTrue="1">
      <formula>AND(ISBLANK(#REF!),ABS(M22)&gt;PreviousMonthMinimumDiff)</formula>
    </cfRule>
  </conditionalFormatting>
  <conditionalFormatting sqref="M29">
    <cfRule type="expression" dxfId="789" priority="90" stopIfTrue="1">
      <formula>AND(NOT(ISBLANK(#REF!)),ABS(M29)&gt;PreviousMonthMinimumDiff)</formula>
    </cfRule>
  </conditionalFormatting>
  <conditionalFormatting sqref="M29">
    <cfRule type="expression" dxfId="788" priority="91" stopIfTrue="1">
      <formula>AND(ISBLANK(#REF!),ABS(M29)&gt;PreviousMonthMinimumDiff)</formula>
    </cfRule>
  </conditionalFormatting>
  <conditionalFormatting sqref="M30">
    <cfRule type="expression" dxfId="787" priority="100" stopIfTrue="1">
      <formula>AND(NOT(ISBLANK(#REF!)),ABS(M30)&gt;PreviousMonthMinimumDiff)</formula>
    </cfRule>
  </conditionalFormatting>
  <conditionalFormatting sqref="M30">
    <cfRule type="expression" dxfId="786" priority="101" stopIfTrue="1">
      <formula>AND(ISBLANK(#REF!),ABS(M30)&gt;PreviousMonthMinimumDiff)</formula>
    </cfRule>
  </conditionalFormatting>
  <conditionalFormatting sqref="M31">
    <cfRule type="expression" dxfId="785" priority="106" stopIfTrue="1">
      <formula>AND(NOT(ISBLANK(#REF!)),ABS(M31)&gt;PreviousMonthMinimumDiff)</formula>
    </cfRule>
  </conditionalFormatting>
  <conditionalFormatting sqref="M31">
    <cfRule type="expression" dxfId="784" priority="107" stopIfTrue="1">
      <formula>AND(ISBLANK(#REF!),ABS(M31)&gt;PreviousMonthMinimumDiff)</formula>
    </cfRule>
  </conditionalFormatting>
  <conditionalFormatting sqref="M32">
    <cfRule type="expression" dxfId="783" priority="112" stopIfTrue="1">
      <formula>AND(NOT(ISBLANK(#REF!)),ABS(M32)&gt;PreviousMonthMinimumDiff)</formula>
    </cfRule>
  </conditionalFormatting>
  <conditionalFormatting sqref="M32">
    <cfRule type="expression" dxfId="782" priority="113" stopIfTrue="1">
      <formula>AND(ISBLANK(#REF!),ABS(M32)&gt;PreviousMonthMinimumDiff)</formula>
    </cfRule>
  </conditionalFormatting>
  <conditionalFormatting sqref="M33">
    <cfRule type="expression" dxfId="781" priority="118" stopIfTrue="1">
      <formula>AND(NOT(ISBLANK(#REF!)),ABS(M33)&gt;PreviousMonthMinimumDiff)</formula>
    </cfRule>
  </conditionalFormatting>
  <conditionalFormatting sqref="M33">
    <cfRule type="expression" dxfId="780" priority="119" stopIfTrue="1">
      <formula>AND(ISBLANK(#REF!),ABS(M33)&gt;PreviousMonthMinimumDiff)</formula>
    </cfRule>
  </conditionalFormatting>
  <conditionalFormatting sqref="M34">
    <cfRule type="expression" dxfId="779" priority="124" stopIfTrue="1">
      <formula>AND(NOT(ISBLANK(#REF!)),ABS(M34)&gt;PreviousMonthMinimumDiff)</formula>
    </cfRule>
  </conditionalFormatting>
  <conditionalFormatting sqref="M34">
    <cfRule type="expression" dxfId="778" priority="125" stopIfTrue="1">
      <formula>AND(ISBLANK(#REF!),ABS(M34)&gt;PreviousMonthMinimumDiff)</formula>
    </cfRule>
  </conditionalFormatting>
  <conditionalFormatting sqref="M35">
    <cfRule type="expression" dxfId="777" priority="130" stopIfTrue="1">
      <formula>AND(NOT(ISBLANK(#REF!)),ABS(M35)&gt;PreviousMonthMinimumDiff)</formula>
    </cfRule>
  </conditionalFormatting>
  <conditionalFormatting sqref="M35">
    <cfRule type="expression" dxfId="776" priority="131" stopIfTrue="1">
      <formula>AND(ISBLANK(#REF!),ABS(M35)&gt;PreviousMonthMinimumDiff)</formula>
    </cfRule>
  </conditionalFormatting>
  <conditionalFormatting sqref="M36">
    <cfRule type="expression" dxfId="775" priority="136" stopIfTrue="1">
      <formula>AND(NOT(ISBLANK(#REF!)),ABS(M36)&gt;PreviousMonthMinimumDiff)</formula>
    </cfRule>
  </conditionalFormatting>
  <conditionalFormatting sqref="M36">
    <cfRule type="expression" dxfId="774" priority="137" stopIfTrue="1">
      <formula>AND(ISBLANK(#REF!),ABS(M36)&gt;PreviousMonthMinimumDiff)</formula>
    </cfRule>
  </conditionalFormatting>
  <conditionalFormatting sqref="M37">
    <cfRule type="expression" dxfId="773" priority="146" stopIfTrue="1">
      <formula>AND(NOT(ISBLANK(#REF!)),ABS(M37)&gt;PreviousMonthMinimumDiff)</formula>
    </cfRule>
  </conditionalFormatting>
  <conditionalFormatting sqref="M37">
    <cfRule type="expression" dxfId="772" priority="147" stopIfTrue="1">
      <formula>AND(ISBLANK(#REF!),ABS(M37)&gt;PreviousMonthMinimumDiff)</formula>
    </cfRule>
  </conditionalFormatting>
  <conditionalFormatting sqref="M38">
    <cfRule type="expression" dxfId="771" priority="150" stopIfTrue="1">
      <formula>AND(NOT(ISBLANK(#REF!)),ABS(M38)&gt;PreviousMonthMinimumDiff)</formula>
    </cfRule>
  </conditionalFormatting>
  <conditionalFormatting sqref="M38">
    <cfRule type="expression" dxfId="770" priority="151" stopIfTrue="1">
      <formula>AND(ISBLANK(#REF!),ABS(M38)&gt;PreviousMonthMinimumDiff)</formula>
    </cfRule>
  </conditionalFormatting>
  <conditionalFormatting sqref="M39">
    <cfRule type="expression" dxfId="769" priority="154" stopIfTrue="1">
      <formula>AND(NOT(ISBLANK(#REF!)),ABS(M39)&gt;PreviousMonthMinimumDiff)</formula>
    </cfRule>
  </conditionalFormatting>
  <conditionalFormatting sqref="M39">
    <cfRule type="expression" dxfId="768" priority="155" stopIfTrue="1">
      <formula>AND(ISBLANK(#REF!),ABS(M39)&gt;PreviousMonthMinimumDiff)</formula>
    </cfRule>
  </conditionalFormatting>
  <conditionalFormatting sqref="M40">
    <cfRule type="expression" dxfId="767" priority="160" stopIfTrue="1">
      <formula>AND(NOT(ISBLANK(#REF!)),ABS(M40)&gt;PreviousMonthMinimumDiff)</formula>
    </cfRule>
  </conditionalFormatting>
  <conditionalFormatting sqref="M40">
    <cfRule type="expression" dxfId="766" priority="161" stopIfTrue="1">
      <formula>AND(ISBLANK(#REF!),ABS(M40)&gt;PreviousMonthMinimumDiff)</formula>
    </cfRule>
  </conditionalFormatting>
  <conditionalFormatting sqref="M41">
    <cfRule type="expression" dxfId="765" priority="164" stopIfTrue="1">
      <formula>AND(NOT(ISBLANK(#REF!)),ABS(M41)&gt;PreviousMonthMinimumDiff)</formula>
    </cfRule>
  </conditionalFormatting>
  <conditionalFormatting sqref="M41">
    <cfRule type="expression" dxfId="764" priority="165" stopIfTrue="1">
      <formula>AND(ISBLANK(#REF!),ABS(M41)&gt;PreviousMonthMinimumDiff)</formula>
    </cfRule>
  </conditionalFormatting>
  <conditionalFormatting sqref="M42">
    <cfRule type="expression" dxfId="763" priority="170" stopIfTrue="1">
      <formula>AND(NOT(ISBLANK(#REF!)),ABS(M42)&gt;PreviousMonthMinimumDiff)</formula>
    </cfRule>
  </conditionalFormatting>
  <conditionalFormatting sqref="M42">
    <cfRule type="expression" dxfId="762" priority="171" stopIfTrue="1">
      <formula>AND(ISBLANK(#REF!),ABS(M42)&gt;PreviousMonthMinimumDiff)</formula>
    </cfRule>
  </conditionalFormatting>
  <conditionalFormatting sqref="M43">
    <cfRule type="expression" dxfId="761" priority="176" stopIfTrue="1">
      <formula>AND(NOT(ISBLANK(#REF!)),ABS(M43)&gt;PreviousMonthMinimumDiff)</formula>
    </cfRule>
  </conditionalFormatting>
  <conditionalFormatting sqref="M43">
    <cfRule type="expression" dxfId="760" priority="177" stopIfTrue="1">
      <formula>AND(ISBLANK(#REF!),ABS(M43)&gt;PreviousMonthMinimumDiff)</formula>
    </cfRule>
  </conditionalFormatting>
  <conditionalFormatting sqref="M44">
    <cfRule type="expression" dxfId="759" priority="182" stopIfTrue="1">
      <formula>AND(NOT(ISBLANK(#REF!)),ABS(M44)&gt;PreviousMonthMinimumDiff)</formula>
    </cfRule>
  </conditionalFormatting>
  <conditionalFormatting sqref="M44">
    <cfRule type="expression" dxfId="758" priority="183" stopIfTrue="1">
      <formula>AND(ISBLANK(#REF!),ABS(M44)&gt;PreviousMonthMinimumDiff)</formula>
    </cfRule>
  </conditionalFormatting>
  <conditionalFormatting sqref="M45">
    <cfRule type="expression" dxfId="757" priority="188" stopIfTrue="1">
      <formula>AND(NOT(ISBLANK(#REF!)),ABS(M45)&gt;PreviousMonthMinimumDiff)</formula>
    </cfRule>
  </conditionalFormatting>
  <conditionalFormatting sqref="M45">
    <cfRule type="expression" dxfId="756" priority="189" stopIfTrue="1">
      <formula>AND(ISBLANK(#REF!),ABS(M45)&gt;PreviousMonthMinimumDiff)</formula>
    </cfRule>
  </conditionalFormatting>
  <conditionalFormatting sqref="M46">
    <cfRule type="expression" dxfId="755" priority="194" stopIfTrue="1">
      <formula>AND(NOT(ISBLANK(#REF!)),ABS(M46)&gt;PreviousMonthMinimumDiff)</formula>
    </cfRule>
  </conditionalFormatting>
  <conditionalFormatting sqref="M46">
    <cfRule type="expression" dxfId="754" priority="195" stopIfTrue="1">
      <formula>AND(ISBLANK(#REF!),ABS(M46)&gt;PreviousMonthMinimumDiff)</formula>
    </cfRule>
  </conditionalFormatting>
  <conditionalFormatting sqref="M47">
    <cfRule type="expression" dxfId="753" priority="200" stopIfTrue="1">
      <formula>AND(NOT(ISBLANK(#REF!)),ABS(M47)&gt;PreviousMonthMinimumDiff)</formula>
    </cfRule>
  </conditionalFormatting>
  <conditionalFormatting sqref="M47">
    <cfRule type="expression" dxfId="752" priority="201" stopIfTrue="1">
      <formula>AND(ISBLANK(#REF!),ABS(M47)&gt;PreviousMonthMinimumDiff)</formula>
    </cfRule>
  </conditionalFormatting>
  <conditionalFormatting sqref="M50">
    <cfRule type="expression" dxfId="751" priority="206" stopIfTrue="1">
      <formula>AND(NOT(ISBLANK(#REF!)),ABS(M50)&gt;PreviousMonthMinimumDiff)</formula>
    </cfRule>
  </conditionalFormatting>
  <conditionalFormatting sqref="M50">
    <cfRule type="expression" dxfId="750" priority="207" stopIfTrue="1">
      <formula>AND(ISBLANK(#REF!),ABS(M50)&gt;PreviousMonthMinimumDiff)</formula>
    </cfRule>
  </conditionalFormatting>
  <conditionalFormatting sqref="M51">
    <cfRule type="expression" dxfId="749" priority="212" stopIfTrue="1">
      <formula>AND(NOT(ISBLANK(#REF!)),ABS(M51)&gt;PreviousMonthMinimumDiff)</formula>
    </cfRule>
  </conditionalFormatting>
  <conditionalFormatting sqref="M51">
    <cfRule type="expression" dxfId="748" priority="213" stopIfTrue="1">
      <formula>AND(ISBLANK(#REF!),ABS(M51)&gt;PreviousMonthMinimumDiff)</formula>
    </cfRule>
  </conditionalFormatting>
  <conditionalFormatting sqref="M52">
    <cfRule type="expression" dxfId="747" priority="218" stopIfTrue="1">
      <formula>AND(NOT(ISBLANK(#REF!)),ABS(M52)&gt;PreviousMonthMinimumDiff)</formula>
    </cfRule>
  </conditionalFormatting>
  <conditionalFormatting sqref="M52">
    <cfRule type="expression" dxfId="746" priority="219" stopIfTrue="1">
      <formula>AND(ISBLANK(#REF!),ABS(M52)&gt;PreviousMonthMinimumDiff)</formula>
    </cfRule>
  </conditionalFormatting>
  <conditionalFormatting sqref="M53">
    <cfRule type="expression" dxfId="745" priority="224" stopIfTrue="1">
      <formula>AND(NOT(ISBLANK(#REF!)),ABS(M53)&gt;PreviousMonthMinimumDiff)</formula>
    </cfRule>
  </conditionalFormatting>
  <conditionalFormatting sqref="M53">
    <cfRule type="expression" dxfId="744" priority="225" stopIfTrue="1">
      <formula>AND(ISBLANK(#REF!),ABS(M53)&gt;PreviousMonthMinimumDiff)</formula>
    </cfRule>
  </conditionalFormatting>
  <conditionalFormatting sqref="M54">
    <cfRule type="expression" dxfId="743" priority="230" stopIfTrue="1">
      <formula>AND(NOT(ISBLANK(#REF!)),ABS(M54)&gt;PreviousMonthMinimumDiff)</formula>
    </cfRule>
  </conditionalFormatting>
  <conditionalFormatting sqref="M54">
    <cfRule type="expression" dxfId="742" priority="231" stopIfTrue="1">
      <formula>AND(ISBLANK(#REF!),ABS(M54)&gt;PreviousMonthMinimumDiff)</formula>
    </cfRule>
  </conditionalFormatting>
  <conditionalFormatting sqref="M55">
    <cfRule type="expression" dxfId="741" priority="236" stopIfTrue="1">
      <formula>AND(NOT(ISBLANK(#REF!)),ABS(M55)&gt;PreviousMonthMinimumDiff)</formula>
    </cfRule>
  </conditionalFormatting>
  <conditionalFormatting sqref="M55">
    <cfRule type="expression" dxfId="740" priority="237" stopIfTrue="1">
      <formula>AND(ISBLANK(#REF!),ABS(M55)&gt;PreviousMonthMinimumDiff)</formula>
    </cfRule>
  </conditionalFormatting>
  <conditionalFormatting sqref="M56">
    <cfRule type="expression" dxfId="739" priority="242" stopIfTrue="1">
      <formula>AND(NOT(ISBLANK(#REF!)),ABS(M56)&gt;PreviousMonthMinimumDiff)</formula>
    </cfRule>
  </conditionalFormatting>
  <conditionalFormatting sqref="M56">
    <cfRule type="expression" dxfId="738" priority="243" stopIfTrue="1">
      <formula>AND(ISBLANK(#REF!),ABS(M56)&gt;PreviousMonthMinimumDiff)</formula>
    </cfRule>
  </conditionalFormatting>
  <conditionalFormatting sqref="M57">
    <cfRule type="expression" dxfId="737" priority="248" stopIfTrue="1">
      <formula>AND(NOT(ISBLANK(#REF!)),ABS(M57)&gt;PreviousMonthMinimumDiff)</formula>
    </cfRule>
  </conditionalFormatting>
  <conditionalFormatting sqref="M57">
    <cfRule type="expression" dxfId="736" priority="249" stopIfTrue="1">
      <formula>AND(ISBLANK(#REF!),ABS(M57)&gt;PreviousMonthMinimumDiff)</formula>
    </cfRule>
  </conditionalFormatting>
  <conditionalFormatting sqref="M60">
    <cfRule type="expression" dxfId="735" priority="254" stopIfTrue="1">
      <formula>AND(NOT(ISBLANK(#REF!)),ABS(M60)&gt;PreviousMonthMinimumDiff)</formula>
    </cfRule>
  </conditionalFormatting>
  <conditionalFormatting sqref="M60">
    <cfRule type="expression" dxfId="734" priority="255" stopIfTrue="1">
      <formula>AND(ISBLANK(#REF!),ABS(M60)&gt;PreviousMonthMinimumDiff)</formula>
    </cfRule>
  </conditionalFormatting>
  <conditionalFormatting sqref="M61">
    <cfRule type="expression" dxfId="733" priority="260" stopIfTrue="1">
      <formula>AND(NOT(ISBLANK(#REF!)),ABS(M61)&gt;PreviousMonthMinimumDiff)</formula>
    </cfRule>
  </conditionalFormatting>
  <conditionalFormatting sqref="M61">
    <cfRule type="expression" dxfId="732" priority="261" stopIfTrue="1">
      <formula>AND(ISBLANK(#REF!),ABS(M61)&gt;PreviousMonthMinimumDiff)</formula>
    </cfRule>
  </conditionalFormatting>
  <conditionalFormatting sqref="M62">
    <cfRule type="expression" dxfId="731" priority="266" stopIfTrue="1">
      <formula>AND(NOT(ISBLANK(#REF!)),ABS(M62)&gt;PreviousMonthMinimumDiff)</formula>
    </cfRule>
  </conditionalFormatting>
  <conditionalFormatting sqref="M62">
    <cfRule type="expression" dxfId="730" priority="267" stopIfTrue="1">
      <formula>AND(ISBLANK(#REF!),ABS(M62)&gt;PreviousMonthMinimumDiff)</formula>
    </cfRule>
  </conditionalFormatting>
  <conditionalFormatting sqref="M63">
    <cfRule type="expression" dxfId="729" priority="276" stopIfTrue="1">
      <formula>AND(NOT(ISBLANK(#REF!)),ABS(M63)&gt;PreviousMonthMinimumDiff)</formula>
    </cfRule>
  </conditionalFormatting>
  <conditionalFormatting sqref="M63">
    <cfRule type="expression" dxfId="728" priority="277" stopIfTrue="1">
      <formula>AND(ISBLANK(#REF!),ABS(M63)&gt;PreviousMonthMinimumDiff)</formula>
    </cfRule>
  </conditionalFormatting>
  <conditionalFormatting sqref="M64">
    <cfRule type="expression" dxfId="727" priority="282" stopIfTrue="1">
      <formula>AND(NOT(ISBLANK(#REF!)),ABS(M64)&gt;PreviousMonthMinimumDiff)</formula>
    </cfRule>
  </conditionalFormatting>
  <conditionalFormatting sqref="M64">
    <cfRule type="expression" dxfId="726" priority="283" stopIfTrue="1">
      <formula>AND(ISBLANK(#REF!),ABS(M64)&gt;PreviousMonthMinimumDiff)</formula>
    </cfRule>
  </conditionalFormatting>
  <conditionalFormatting sqref="M65">
    <cfRule type="expression" dxfId="725" priority="288" stopIfTrue="1">
      <formula>AND(NOT(ISBLANK(#REF!)),ABS(M65)&gt;PreviousMonthMinimumDiff)</formula>
    </cfRule>
  </conditionalFormatting>
  <conditionalFormatting sqref="M65">
    <cfRule type="expression" dxfId="724" priority="289" stopIfTrue="1">
      <formula>AND(ISBLANK(#REF!),ABS(M65)&gt;PreviousMonthMinimumDiff)</formula>
    </cfRule>
  </conditionalFormatting>
  <conditionalFormatting sqref="M66">
    <cfRule type="expression" dxfId="723" priority="294" stopIfTrue="1">
      <formula>AND(NOT(ISBLANK(#REF!)),ABS(M66)&gt;PreviousMonthMinimumDiff)</formula>
    </cfRule>
  </conditionalFormatting>
  <conditionalFormatting sqref="M66">
    <cfRule type="expression" dxfId="722" priority="295" stopIfTrue="1">
      <formula>AND(ISBLANK(#REF!),ABS(M66)&gt;PreviousMonthMinimumDiff)</formula>
    </cfRule>
  </conditionalFormatting>
  <conditionalFormatting sqref="M67">
    <cfRule type="expression" dxfId="721" priority="300" stopIfTrue="1">
      <formula>AND(NOT(ISBLANK(#REF!)),ABS(M67)&gt;PreviousMonthMinimumDiff)</formula>
    </cfRule>
  </conditionalFormatting>
  <conditionalFormatting sqref="M67">
    <cfRule type="expression" dxfId="720" priority="301" stopIfTrue="1">
      <formula>AND(ISBLANK(#REF!),ABS(M67)&gt;PreviousMonthMinimumDiff)</formula>
    </cfRule>
  </conditionalFormatting>
  <conditionalFormatting sqref="M68">
    <cfRule type="expression" dxfId="719" priority="306" stopIfTrue="1">
      <formula>AND(NOT(ISBLANK(#REF!)),ABS(M68)&gt;PreviousMonthMinimumDiff)</formula>
    </cfRule>
  </conditionalFormatting>
  <conditionalFormatting sqref="M68">
    <cfRule type="expression" dxfId="718" priority="307" stopIfTrue="1">
      <formula>AND(ISBLANK(#REF!),ABS(M68)&gt;PreviousMonthMinimumDiff)</formula>
    </cfRule>
  </conditionalFormatting>
  <conditionalFormatting sqref="M69">
    <cfRule type="expression" dxfId="717" priority="312" stopIfTrue="1">
      <formula>AND(NOT(ISBLANK(#REF!)),ABS(M69)&gt;PreviousMonthMinimumDiff)</formula>
    </cfRule>
  </conditionalFormatting>
  <conditionalFormatting sqref="M69">
    <cfRule type="expression" dxfId="716" priority="313" stopIfTrue="1">
      <formula>AND(ISBLANK(#REF!),ABS(M69)&gt;PreviousMonthMinimumDiff)</formula>
    </cfRule>
  </conditionalFormatting>
  <conditionalFormatting sqref="M70">
    <cfRule type="expression" dxfId="715" priority="318" stopIfTrue="1">
      <formula>AND(NOT(ISBLANK(#REF!)),ABS(M70)&gt;PreviousMonthMinimumDiff)</formula>
    </cfRule>
  </conditionalFormatting>
  <conditionalFormatting sqref="M70">
    <cfRule type="expression" dxfId="714" priority="319" stopIfTrue="1">
      <formula>AND(ISBLANK(#REF!),ABS(M70)&gt;PreviousMonthMinimumDiff)</formula>
    </cfRule>
  </conditionalFormatting>
  <conditionalFormatting sqref="M71">
    <cfRule type="expression" dxfId="713" priority="324" stopIfTrue="1">
      <formula>AND(NOT(ISBLANK(#REF!)),ABS(M71)&gt;PreviousMonthMinimumDiff)</formula>
    </cfRule>
  </conditionalFormatting>
  <conditionalFormatting sqref="M71">
    <cfRule type="expression" dxfId="712" priority="325" stopIfTrue="1">
      <formula>AND(ISBLANK(#REF!),ABS(M71)&gt;PreviousMonthMinimumDiff)</formula>
    </cfRule>
  </conditionalFormatting>
  <conditionalFormatting sqref="M72">
    <cfRule type="expression" dxfId="711" priority="330" stopIfTrue="1">
      <formula>AND(NOT(ISBLANK(#REF!)),ABS(M72)&gt;PreviousMonthMinimumDiff)</formula>
    </cfRule>
  </conditionalFormatting>
  <conditionalFormatting sqref="M72">
    <cfRule type="expression" dxfId="710" priority="331" stopIfTrue="1">
      <formula>AND(ISBLANK(#REF!),ABS(M72)&gt;PreviousMonthMinimumDiff)</formula>
    </cfRule>
  </conditionalFormatting>
  <conditionalFormatting sqref="M73">
    <cfRule type="expression" dxfId="709" priority="336" stopIfTrue="1">
      <formula>AND(NOT(ISBLANK(#REF!)),ABS(M73)&gt;PreviousMonthMinimumDiff)</formula>
    </cfRule>
  </conditionalFormatting>
  <conditionalFormatting sqref="M73">
    <cfRule type="expression" dxfId="708" priority="337" stopIfTrue="1">
      <formula>AND(ISBLANK(#REF!),ABS(M73)&gt;PreviousMonthMinimumDiff)</formula>
    </cfRule>
  </conditionalFormatting>
  <conditionalFormatting sqref="M76">
    <cfRule type="expression" dxfId="707" priority="342" stopIfTrue="1">
      <formula>AND(NOT(ISBLANK(#REF!)),ABS(M76)&gt;PreviousMonthMinimumDiff)</formula>
    </cfRule>
  </conditionalFormatting>
  <conditionalFormatting sqref="M76">
    <cfRule type="expression" dxfId="706" priority="343" stopIfTrue="1">
      <formula>AND(ISBLANK(#REF!),ABS(M76)&gt;PreviousMonthMinimumDiff)</formula>
    </cfRule>
  </conditionalFormatting>
  <conditionalFormatting sqref="M77">
    <cfRule type="expression" dxfId="705" priority="348" stopIfTrue="1">
      <formula>AND(NOT(ISBLANK(#REF!)),ABS(M77)&gt;PreviousMonthMinimumDiff)</formula>
    </cfRule>
  </conditionalFormatting>
  <conditionalFormatting sqref="M77">
    <cfRule type="expression" dxfId="704" priority="349" stopIfTrue="1">
      <formula>AND(ISBLANK(#REF!),ABS(M77)&gt;PreviousMonthMinimumDiff)</formula>
    </cfRule>
  </conditionalFormatting>
  <conditionalFormatting sqref="M78">
    <cfRule type="expression" dxfId="703" priority="354" stopIfTrue="1">
      <formula>AND(NOT(ISBLANK(#REF!)),ABS(M78)&gt;PreviousMonthMinimumDiff)</formula>
    </cfRule>
  </conditionalFormatting>
  <conditionalFormatting sqref="M78">
    <cfRule type="expression" dxfId="702" priority="355" stopIfTrue="1">
      <formula>AND(ISBLANK(#REF!),ABS(M78)&gt;PreviousMonthMinimumDiff)</formula>
    </cfRule>
  </conditionalFormatting>
  <conditionalFormatting sqref="M79">
    <cfRule type="expression" dxfId="701" priority="360" stopIfTrue="1">
      <formula>AND(NOT(ISBLANK(#REF!)),ABS(M79)&gt;PreviousMonthMinimumDiff)</formula>
    </cfRule>
  </conditionalFormatting>
  <conditionalFormatting sqref="M79">
    <cfRule type="expression" dxfId="700" priority="361" stopIfTrue="1">
      <formula>AND(ISBLANK(#REF!),ABS(M79)&gt;PreviousMonthMinimumDiff)</formula>
    </cfRule>
  </conditionalFormatting>
  <conditionalFormatting sqref="M80">
    <cfRule type="expression" dxfId="699" priority="366" stopIfTrue="1">
      <formula>AND(NOT(ISBLANK(#REF!)),ABS(M80)&gt;PreviousMonthMinimumDiff)</formula>
    </cfRule>
  </conditionalFormatting>
  <conditionalFormatting sqref="M80">
    <cfRule type="expression" dxfId="698" priority="367" stopIfTrue="1">
      <formula>AND(ISBLANK(#REF!),ABS(M80)&gt;PreviousMonthMinimumDiff)</formula>
    </cfRule>
  </conditionalFormatting>
  <conditionalFormatting sqref="M81">
    <cfRule type="expression" dxfId="697" priority="374" stopIfTrue="1">
      <formula>AND(NOT(ISBLANK(#REF!)),ABS(M81)&gt;PreviousMonthMinimumDiff)</formula>
    </cfRule>
  </conditionalFormatting>
  <conditionalFormatting sqref="M81">
    <cfRule type="expression" dxfId="696" priority="375" stopIfTrue="1">
      <formula>AND(ISBLANK(#REF!),ABS(M81)&gt;PreviousMonthMinimumDiff)</formula>
    </cfRule>
  </conditionalFormatting>
  <conditionalFormatting sqref="M84">
    <cfRule type="expression" dxfId="695" priority="380" stopIfTrue="1">
      <formula>AND(NOT(ISBLANK(#REF!)),ABS(M84)&gt;PreviousMonthMinimumDiff)</formula>
    </cfRule>
  </conditionalFormatting>
  <conditionalFormatting sqref="M84">
    <cfRule type="expression" dxfId="694" priority="381" stopIfTrue="1">
      <formula>AND(ISBLANK(#REF!),ABS(M84)&gt;PreviousMonthMinimumDiff)</formula>
    </cfRule>
  </conditionalFormatting>
  <conditionalFormatting sqref="M85">
    <cfRule type="expression" dxfId="693" priority="386" stopIfTrue="1">
      <formula>AND(NOT(ISBLANK(#REF!)),ABS(M85)&gt;PreviousMonthMinimumDiff)</formula>
    </cfRule>
  </conditionalFormatting>
  <conditionalFormatting sqref="M85">
    <cfRule type="expression" dxfId="692" priority="387" stopIfTrue="1">
      <formula>AND(ISBLANK(#REF!),ABS(M85)&gt;PreviousMonthMinimumDiff)</formula>
    </cfRule>
  </conditionalFormatting>
  <conditionalFormatting sqref="M86">
    <cfRule type="expression" dxfId="691" priority="392" stopIfTrue="1">
      <formula>AND(NOT(ISBLANK(#REF!)),ABS(M86)&gt;PreviousMonthMinimumDiff)</formula>
    </cfRule>
  </conditionalFormatting>
  <conditionalFormatting sqref="M86">
    <cfRule type="expression" dxfId="690" priority="393" stopIfTrue="1">
      <formula>AND(ISBLANK(#REF!),ABS(M86)&gt;PreviousMonthMinimumDiff)</formula>
    </cfRule>
  </conditionalFormatting>
  <conditionalFormatting sqref="M87">
    <cfRule type="expression" dxfId="689" priority="400" stopIfTrue="1">
      <formula>AND(NOT(ISBLANK(#REF!)),ABS(M87)&gt;PreviousMonthMinimumDiff)</formula>
    </cfRule>
  </conditionalFormatting>
  <conditionalFormatting sqref="M87">
    <cfRule type="expression" dxfId="688" priority="401" stopIfTrue="1">
      <formula>AND(ISBLANK(#REF!),ABS(M87)&gt;PreviousMonthMinimumDiff)</formula>
    </cfRule>
  </conditionalFormatting>
  <conditionalFormatting sqref="M88">
    <cfRule type="expression" dxfId="687" priority="406" stopIfTrue="1">
      <formula>AND(NOT(ISBLANK(#REF!)),ABS(M88)&gt;PreviousMonthMinimumDiff)</formula>
    </cfRule>
  </conditionalFormatting>
  <conditionalFormatting sqref="M88">
    <cfRule type="expression" dxfId="686" priority="407" stopIfTrue="1">
      <formula>AND(ISBLANK(#REF!),ABS(M88)&gt;PreviousMonthMinimumDiff)</formula>
    </cfRule>
  </conditionalFormatting>
  <conditionalFormatting sqref="M89">
    <cfRule type="expression" dxfId="685" priority="412" stopIfTrue="1">
      <formula>AND(NOT(ISBLANK(#REF!)),ABS(M89)&gt;PreviousMonthMinimumDiff)</formula>
    </cfRule>
  </conditionalFormatting>
  <conditionalFormatting sqref="M89">
    <cfRule type="expression" dxfId="684" priority="413" stopIfTrue="1">
      <formula>AND(ISBLANK(#REF!),ABS(M89)&gt;PreviousMonthMinimumDiff)</formula>
    </cfRule>
  </conditionalFormatting>
  <conditionalFormatting sqref="M90">
    <cfRule type="expression" dxfId="683" priority="418" stopIfTrue="1">
      <formula>AND(NOT(ISBLANK(#REF!)),ABS(M90)&gt;PreviousMonthMinimumDiff)</formula>
    </cfRule>
  </conditionalFormatting>
  <conditionalFormatting sqref="M90">
    <cfRule type="expression" dxfId="682" priority="419" stopIfTrue="1">
      <formula>AND(ISBLANK(#REF!),ABS(M90)&gt;PreviousMonthMinimumDiff)</formula>
    </cfRule>
  </conditionalFormatting>
  <conditionalFormatting sqref="M93">
    <cfRule type="expression" dxfId="681" priority="426" stopIfTrue="1">
      <formula>AND(NOT(ISBLANK(#REF!)),ABS(M93)&gt;PreviousMonthMinimumDiff)</formula>
    </cfRule>
  </conditionalFormatting>
  <conditionalFormatting sqref="M93">
    <cfRule type="expression" dxfId="680" priority="427" stopIfTrue="1">
      <formula>AND(ISBLANK(#REF!),ABS(M93)&gt;PreviousMonthMinimumDiff)</formula>
    </cfRule>
  </conditionalFormatting>
  <conditionalFormatting sqref="M94">
    <cfRule type="expression" dxfId="679" priority="432" stopIfTrue="1">
      <formula>AND(NOT(ISBLANK(#REF!)),ABS(M94)&gt;PreviousMonthMinimumDiff)</formula>
    </cfRule>
  </conditionalFormatting>
  <conditionalFormatting sqref="M94">
    <cfRule type="expression" dxfId="678" priority="433" stopIfTrue="1">
      <formula>AND(ISBLANK(#REF!),ABS(M94)&gt;PreviousMonthMinimumDiff)</formula>
    </cfRule>
  </conditionalFormatting>
  <conditionalFormatting sqref="M95">
    <cfRule type="expression" dxfId="677" priority="438" stopIfTrue="1">
      <formula>AND(NOT(ISBLANK(#REF!)),ABS(M95)&gt;PreviousMonthMinimumDiff)</formula>
    </cfRule>
  </conditionalFormatting>
  <conditionalFormatting sqref="M95">
    <cfRule type="expression" dxfId="676" priority="439" stopIfTrue="1">
      <formula>AND(ISBLANK(#REF!),ABS(M95)&gt;PreviousMonthMinimumDiff)</formula>
    </cfRule>
  </conditionalFormatting>
  <conditionalFormatting sqref="M96">
    <cfRule type="expression" dxfId="675" priority="444" stopIfTrue="1">
      <formula>AND(NOT(ISBLANK(#REF!)),ABS(M96)&gt;PreviousMonthMinimumDiff)</formula>
    </cfRule>
  </conditionalFormatting>
  <conditionalFormatting sqref="M96">
    <cfRule type="expression" dxfId="674" priority="445" stopIfTrue="1">
      <formula>AND(ISBLANK(#REF!),ABS(M96)&gt;PreviousMonthMinimumDiff)</formula>
    </cfRule>
  </conditionalFormatting>
  <conditionalFormatting sqref="M97">
    <cfRule type="expression" dxfId="673" priority="450" stopIfTrue="1">
      <formula>AND(NOT(ISBLANK(#REF!)),ABS(M97)&gt;PreviousMonthMinimumDiff)</formula>
    </cfRule>
  </conditionalFormatting>
  <conditionalFormatting sqref="M97">
    <cfRule type="expression" dxfId="672" priority="451" stopIfTrue="1">
      <formula>AND(ISBLANK(#REF!),ABS(M97)&gt;PreviousMonthMinimumDiff)</formula>
    </cfRule>
  </conditionalFormatting>
  <conditionalFormatting sqref="M98">
    <cfRule type="expression" dxfId="671" priority="456" stopIfTrue="1">
      <formula>AND(NOT(ISBLANK(#REF!)),ABS(M98)&gt;PreviousMonthMinimumDiff)</formula>
    </cfRule>
  </conditionalFormatting>
  <conditionalFormatting sqref="M98">
    <cfRule type="expression" dxfId="670" priority="457" stopIfTrue="1">
      <formula>AND(ISBLANK(#REF!),ABS(M98)&gt;PreviousMonthMinimumDiff)</formula>
    </cfRule>
  </conditionalFormatting>
  <conditionalFormatting sqref="M99">
    <cfRule type="expression" dxfId="669" priority="462" stopIfTrue="1">
      <formula>AND(NOT(ISBLANK(#REF!)),ABS(M99)&gt;PreviousMonthMinimumDiff)</formula>
    </cfRule>
  </conditionalFormatting>
  <conditionalFormatting sqref="M99">
    <cfRule type="expression" dxfId="668" priority="463" stopIfTrue="1">
      <formula>AND(ISBLANK(#REF!),ABS(M99)&gt;PreviousMonthMinimumDiff)</formula>
    </cfRule>
  </conditionalFormatting>
  <conditionalFormatting sqref="M100">
    <cfRule type="expression" dxfId="667" priority="466" stopIfTrue="1">
      <formula>AND(NOT(ISBLANK(#REF!)),ABS(M100)&gt;PreviousMonthMinimumDiff)</formula>
    </cfRule>
  </conditionalFormatting>
  <conditionalFormatting sqref="M100">
    <cfRule type="expression" dxfId="666" priority="467" stopIfTrue="1">
      <formula>AND(ISBLANK(#REF!),ABS(M100)&gt;PreviousMonthMinimumDiff)</formula>
    </cfRule>
  </conditionalFormatting>
  <conditionalFormatting sqref="M101">
    <cfRule type="expression" dxfId="665" priority="470" stopIfTrue="1">
      <formula>AND(NOT(ISBLANK(#REF!)),ABS(M101)&gt;PreviousMonthMinimumDiff)</formula>
    </cfRule>
  </conditionalFormatting>
  <conditionalFormatting sqref="M101">
    <cfRule type="expression" dxfId="664" priority="471" stopIfTrue="1">
      <formula>AND(ISBLANK(#REF!),ABS(M101)&gt;PreviousMonthMinimumDiff)</formula>
    </cfRule>
  </conditionalFormatting>
  <conditionalFormatting sqref="M102">
    <cfRule type="expression" dxfId="663" priority="476" stopIfTrue="1">
      <formula>AND(NOT(ISBLANK(#REF!)),ABS(M102)&gt;PreviousMonthMinimumDiff)</formula>
    </cfRule>
  </conditionalFormatting>
  <conditionalFormatting sqref="M102">
    <cfRule type="expression" dxfId="662" priority="477" stopIfTrue="1">
      <formula>AND(ISBLANK(#REF!),ABS(M102)&gt;PreviousMonthMinimumDiff)</formula>
    </cfRule>
  </conditionalFormatting>
  <conditionalFormatting sqref="M105">
    <cfRule type="expression" dxfId="661" priority="482" stopIfTrue="1">
      <formula>AND(NOT(ISBLANK(#REF!)),ABS(M105)&gt;PreviousMonthMinimumDiff)</formula>
    </cfRule>
  </conditionalFormatting>
  <conditionalFormatting sqref="M105">
    <cfRule type="expression" dxfId="660" priority="483" stopIfTrue="1">
      <formula>AND(ISBLANK(#REF!),ABS(M105)&gt;PreviousMonthMinimumDiff)</formula>
    </cfRule>
  </conditionalFormatting>
  <conditionalFormatting sqref="K6:K108">
    <cfRule type="dataBar" priority="20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{F635AC13-DCD7-4ED5-A18C-5B6925239F1D}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4163723-7806-4D33-A9AD-AB3DDD996E9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6FD2B97-4EF8-4096-B449-8CC25432B8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B277567-0AD8-4203-A2F4-78503BC9CF5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3335894D-E2D5-4004-82B7-5658E4B11D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DEE60A8-DBB1-415F-908B-8C2CE15D91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8FBB38F-19FB-47D5-80DE-2B3B8E7AFB8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7F0190D-E9C3-45E5-9F4A-CC5DA2C104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B6D146E-161B-46F9-A479-F52D3F1D7F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BB8F9EB2-87B4-412F-976A-FC73EA5B4EB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7F91F595-7E44-4E5C-83F2-320278E7E8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11AC40A8-45B2-40BE-8E99-4C43B1DEBE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F635AC13-DCD7-4ED5-A18C-5B6925239F1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K6:K108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A5C2A-F13E-4564-A559-5766EFAE0A9B}">
  <sheetPr>
    <pageSetUpPr fitToPage="1"/>
  </sheetPr>
  <dimension ref="A1:M109"/>
  <sheetViews>
    <sheetView showGridLines="0" topLeftCell="A80" workbookViewId="0">
      <selection activeCell="H109" sqref="H109"/>
    </sheetView>
  </sheetViews>
  <sheetFormatPr defaultRowHeight="14.5" x14ac:dyDescent="0.35"/>
  <cols>
    <col min="1" max="3" width="1.1796875" customWidth="1"/>
    <col min="4" max="4" width="26.1796875" customWidth="1"/>
    <col min="5" max="5" width="10.90625" customWidth="1"/>
    <col min="6" max="6" width="11.54296875" customWidth="1"/>
    <col min="7" max="8" width="12.81640625" customWidth="1"/>
    <col min="9" max="9" width="11.54296875" customWidth="1"/>
    <col min="10" max="10" width="0" hidden="1" customWidth="1"/>
    <col min="11" max="11" width="29.1796875" customWidth="1"/>
    <col min="12" max="12" width="9.36328125" customWidth="1"/>
    <col min="13" max="13" width="8.81640625" customWidth="1"/>
  </cols>
  <sheetData>
    <row r="1" spans="1:13" ht="19" customHeight="1" x14ac:dyDescent="0.5">
      <c r="A1" s="1" t="s">
        <v>49</v>
      </c>
      <c r="B1" s="49"/>
      <c r="C1" s="49"/>
      <c r="L1" s="73"/>
      <c r="M1" s="73"/>
    </row>
    <row r="2" spans="1:13" ht="14.5" customHeight="1" x14ac:dyDescent="0.35">
      <c r="A2" s="3" t="s">
        <v>1</v>
      </c>
      <c r="B2" s="50"/>
      <c r="C2" s="50"/>
      <c r="L2" s="73"/>
      <c r="M2" s="73"/>
    </row>
    <row r="3" spans="1:13" ht="14.5" customHeight="1" x14ac:dyDescent="0.35">
      <c r="A3" s="4" t="s">
        <v>2</v>
      </c>
      <c r="B3" s="51"/>
      <c r="C3" s="51"/>
      <c r="L3" s="73"/>
      <c r="M3" s="73"/>
    </row>
    <row r="4" spans="1:13" ht="13" customHeight="1" x14ac:dyDescent="0.35">
      <c r="A4" s="50"/>
      <c r="B4" s="50"/>
      <c r="C4" s="50"/>
      <c r="L4" s="73"/>
      <c r="M4" s="73"/>
    </row>
    <row r="5" spans="1:13" ht="13" customHeight="1" x14ac:dyDescent="0.35">
      <c r="A5" s="52"/>
      <c r="B5" s="52"/>
      <c r="C5" s="52"/>
      <c r="D5" s="52"/>
      <c r="E5" s="53" t="s">
        <v>50</v>
      </c>
      <c r="F5" s="53"/>
      <c r="G5" s="54"/>
      <c r="H5" s="55"/>
      <c r="I5" s="56" t="s">
        <v>51</v>
      </c>
      <c r="J5" s="55"/>
      <c r="K5" s="55"/>
      <c r="L5" s="71" t="s">
        <v>334</v>
      </c>
      <c r="M5" s="72"/>
    </row>
    <row r="6" spans="1:13" ht="10.5" customHeight="1" x14ac:dyDescent="0.35">
      <c r="A6" s="57" t="s">
        <v>49</v>
      </c>
      <c r="B6" s="58"/>
      <c r="C6" s="58"/>
      <c r="D6" s="58"/>
      <c r="E6" s="59" t="s">
        <v>18</v>
      </c>
      <c r="F6" s="59" t="s">
        <v>19</v>
      </c>
      <c r="G6" s="61" t="s">
        <v>20</v>
      </c>
      <c r="H6" s="59" t="s">
        <v>21</v>
      </c>
      <c r="I6" s="59" t="s">
        <v>19</v>
      </c>
      <c r="J6" s="59" t="s">
        <v>22</v>
      </c>
      <c r="K6" s="60" t="s">
        <v>20</v>
      </c>
      <c r="L6" s="70" t="s">
        <v>53</v>
      </c>
      <c r="M6" s="62" t="s">
        <v>54</v>
      </c>
    </row>
    <row r="7" spans="1:13" ht="10" customHeight="1" x14ac:dyDescent="0.35">
      <c r="A7" s="2" t="s">
        <v>23</v>
      </c>
      <c r="B7" s="2"/>
      <c r="C7" s="2"/>
      <c r="D7" s="2"/>
      <c r="E7" s="64"/>
      <c r="F7" s="64"/>
      <c r="G7" s="66"/>
      <c r="H7" s="64"/>
      <c r="I7" s="64"/>
      <c r="J7" s="64"/>
      <c r="K7" s="65"/>
      <c r="L7" s="74"/>
      <c r="M7" s="73"/>
    </row>
    <row r="8" spans="1:13" ht="10" customHeight="1" x14ac:dyDescent="0.35">
      <c r="A8" s="2"/>
      <c r="B8" s="2" t="s">
        <v>24</v>
      </c>
      <c r="C8" s="2"/>
      <c r="D8" s="2"/>
      <c r="E8" s="64"/>
      <c r="F8" s="64"/>
      <c r="G8" s="66"/>
      <c r="H8" s="64"/>
      <c r="I8" s="64"/>
      <c r="J8" s="64"/>
      <c r="K8" s="65"/>
      <c r="L8" s="74"/>
      <c r="M8" s="73"/>
    </row>
    <row r="9" spans="1:13" ht="10" customHeight="1" x14ac:dyDescent="0.35">
      <c r="A9" s="2"/>
      <c r="B9" s="2"/>
      <c r="C9" s="2" t="s">
        <v>58</v>
      </c>
      <c r="D9" s="2"/>
      <c r="E9" s="64">
        <v>363951</v>
      </c>
      <c r="F9" s="64">
        <v>272895</v>
      </c>
      <c r="G9" s="66">
        <v>91056</v>
      </c>
      <c r="H9" s="64">
        <v>538471.83333333326</v>
      </c>
      <c r="I9" s="64">
        <v>467820</v>
      </c>
      <c r="J9" s="64">
        <v>174520.83333333326</v>
      </c>
      <c r="K9" s="65">
        <v>70651.833333333256</v>
      </c>
      <c r="L9" s="74">
        <v>522444.33333333331</v>
      </c>
      <c r="M9" s="73">
        <v>16027.499999999942</v>
      </c>
    </row>
    <row r="10" spans="1:13" ht="10" customHeight="1" x14ac:dyDescent="0.35">
      <c r="A10" s="2"/>
      <c r="B10" s="2"/>
      <c r="C10" s="2" t="s">
        <v>62</v>
      </c>
      <c r="D10" s="2"/>
      <c r="E10" s="64">
        <v>1024</v>
      </c>
      <c r="F10" s="64">
        <v>12203.94</v>
      </c>
      <c r="G10" s="66">
        <v>-11179.94</v>
      </c>
      <c r="H10" s="64">
        <v>3000.0000610351563</v>
      </c>
      <c r="I10" s="64">
        <v>20921.04</v>
      </c>
      <c r="J10" s="64">
        <v>1976.0000610351563</v>
      </c>
      <c r="K10" s="65">
        <v>-17921.039938964845</v>
      </c>
      <c r="L10" s="74">
        <v>2999.9999389648438</v>
      </c>
      <c r="M10" s="73">
        <v>1.220703125E-4</v>
      </c>
    </row>
    <row r="11" spans="1:13" ht="10" customHeight="1" x14ac:dyDescent="0.35">
      <c r="A11" s="2"/>
      <c r="B11" s="2"/>
      <c r="C11" s="2" t="s">
        <v>65</v>
      </c>
      <c r="D11" s="2"/>
      <c r="E11" s="64">
        <v>210848</v>
      </c>
      <c r="F11" s="64">
        <v>219599.94</v>
      </c>
      <c r="G11" s="66">
        <v>-8751.9380000000001</v>
      </c>
      <c r="H11" s="64">
        <v>266374.25</v>
      </c>
      <c r="I11" s="64">
        <v>376457.04</v>
      </c>
      <c r="J11" s="64">
        <v>55526.25</v>
      </c>
      <c r="K11" s="65">
        <v>-110082.78999999998</v>
      </c>
      <c r="L11" s="74">
        <v>310337.75</v>
      </c>
      <c r="M11" s="73">
        <v>-43963.5</v>
      </c>
    </row>
    <row r="12" spans="1:13" ht="10" customHeight="1" x14ac:dyDescent="0.35">
      <c r="A12" s="2"/>
      <c r="B12" s="2"/>
      <c r="C12" s="2" t="s">
        <v>70</v>
      </c>
      <c r="D12" s="2"/>
      <c r="E12" s="64">
        <v>14500</v>
      </c>
      <c r="F12" s="64">
        <v>1610.21</v>
      </c>
      <c r="G12" s="66">
        <v>12889.79</v>
      </c>
      <c r="H12" s="64">
        <v>14500</v>
      </c>
      <c r="I12" s="64">
        <v>2760.36</v>
      </c>
      <c r="J12" s="64">
        <v>0</v>
      </c>
      <c r="K12" s="65">
        <v>11739.64</v>
      </c>
      <c r="L12" s="74">
        <v>14500</v>
      </c>
      <c r="M12" s="73">
        <v>0</v>
      </c>
    </row>
    <row r="13" spans="1:13" ht="10" customHeight="1" x14ac:dyDescent="0.35">
      <c r="A13" s="2"/>
      <c r="B13" s="2"/>
      <c r="C13" s="42" t="s">
        <v>71</v>
      </c>
      <c r="D13" s="42"/>
      <c r="E13" s="67">
        <f>SUM(E9:E12)</f>
        <v>590323</v>
      </c>
      <c r="F13" s="67">
        <f>SUM(F9:F12)</f>
        <v>506309.09</v>
      </c>
      <c r="G13" s="67">
        <f>SUM(G9:G12)</f>
        <v>84013.912000000011</v>
      </c>
      <c r="H13" s="67">
        <f>SUM(H9:H12)</f>
        <v>822346.08339436841</v>
      </c>
      <c r="I13" s="67">
        <f>SUM(I9:I12)</f>
        <v>867958.44</v>
      </c>
      <c r="J13" s="67">
        <v>1828386.5851847306</v>
      </c>
      <c r="K13" s="68">
        <f>H13-I13</f>
        <v>-45612.356605631532</v>
      </c>
      <c r="L13" s="75">
        <v>5235325.8357743295</v>
      </c>
      <c r="M13" s="76">
        <v>32033.999410401389</v>
      </c>
    </row>
    <row r="14" spans="1:13" ht="10" customHeight="1" x14ac:dyDescent="0.35">
      <c r="A14" s="2"/>
      <c r="B14" s="2" t="s">
        <v>25</v>
      </c>
      <c r="C14" s="2"/>
      <c r="D14" s="2"/>
      <c r="E14" s="64"/>
      <c r="F14" s="64"/>
      <c r="G14" s="66"/>
      <c r="H14" s="64"/>
      <c r="I14" s="64"/>
      <c r="J14" s="64"/>
      <c r="K14" s="65"/>
      <c r="L14" s="74"/>
      <c r="M14" s="73"/>
    </row>
    <row r="15" spans="1:13" ht="10" customHeight="1" x14ac:dyDescent="0.35">
      <c r="A15" s="2"/>
      <c r="B15" s="2"/>
      <c r="C15" s="2" t="s">
        <v>72</v>
      </c>
      <c r="D15" s="2"/>
      <c r="E15" s="64">
        <v>64662</v>
      </c>
      <c r="F15" s="64">
        <v>0</v>
      </c>
      <c r="G15" s="66">
        <v>64662</v>
      </c>
      <c r="H15" s="64">
        <v>64662</v>
      </c>
      <c r="I15" s="64">
        <v>0</v>
      </c>
      <c r="J15" s="64">
        <v>0</v>
      </c>
      <c r="K15" s="65">
        <v>64662</v>
      </c>
      <c r="L15" s="74">
        <v>0</v>
      </c>
      <c r="M15" s="73">
        <v>64662</v>
      </c>
    </row>
    <row r="16" spans="1:13" ht="10" customHeight="1" x14ac:dyDescent="0.35">
      <c r="A16" s="2"/>
      <c r="B16" s="2"/>
      <c r="C16" s="2" t="s">
        <v>75</v>
      </c>
      <c r="D16" s="2"/>
      <c r="E16" s="64">
        <v>18124.07</v>
      </c>
      <c r="F16" s="64">
        <v>58028.25</v>
      </c>
      <c r="G16" s="66">
        <v>-39904.18</v>
      </c>
      <c r="H16" s="64">
        <v>99476.999687500007</v>
      </c>
      <c r="I16" s="64">
        <v>99477</v>
      </c>
      <c r="J16" s="64">
        <v>81352.9296875</v>
      </c>
      <c r="K16" s="65">
        <v>-3.1249999301508069E-4</v>
      </c>
      <c r="L16" s="74">
        <v>99476.996757812507</v>
      </c>
      <c r="M16" s="73">
        <v>2.9296875E-3</v>
      </c>
    </row>
    <row r="17" spans="1:13" ht="10" customHeight="1" x14ac:dyDescent="0.35">
      <c r="A17" s="2"/>
      <c r="B17" s="2"/>
      <c r="C17" s="2" t="s">
        <v>79</v>
      </c>
      <c r="D17" s="2"/>
      <c r="E17" s="64">
        <v>0</v>
      </c>
      <c r="F17" s="64">
        <v>29972.81</v>
      </c>
      <c r="G17" s="66">
        <v>-29972.81</v>
      </c>
      <c r="H17" s="64">
        <v>51381.962890625</v>
      </c>
      <c r="I17" s="64">
        <v>51381.96</v>
      </c>
      <c r="J17" s="64">
        <v>51381.962890625</v>
      </c>
      <c r="K17" s="65">
        <v>2.8906250008731149E-3</v>
      </c>
      <c r="L17" s="74">
        <v>51381.9619140625</v>
      </c>
      <c r="M17" s="73">
        <v>9.765625E-4</v>
      </c>
    </row>
    <row r="18" spans="1:13" ht="10" customHeight="1" x14ac:dyDescent="0.35">
      <c r="A18" s="2"/>
      <c r="B18" s="2"/>
      <c r="C18" s="2" t="s">
        <v>84</v>
      </c>
      <c r="D18" s="2"/>
      <c r="E18" s="64">
        <v>0</v>
      </c>
      <c r="F18" s="64">
        <v>394930.06</v>
      </c>
      <c r="G18" s="66">
        <v>-394930.1</v>
      </c>
      <c r="H18" s="64">
        <v>677022.96875</v>
      </c>
      <c r="I18" s="64">
        <v>677022.96</v>
      </c>
      <c r="J18" s="64">
        <v>677022.96875</v>
      </c>
      <c r="K18" s="65">
        <v>8.750000037252903E-3</v>
      </c>
      <c r="L18" s="74">
        <v>677022.9375</v>
      </c>
      <c r="M18" s="73">
        <v>3.125E-2</v>
      </c>
    </row>
    <row r="19" spans="1:13" ht="10" customHeight="1" x14ac:dyDescent="0.35">
      <c r="A19" s="2"/>
      <c r="B19" s="2"/>
      <c r="C19" s="2" t="s">
        <v>87</v>
      </c>
      <c r="D19" s="2"/>
      <c r="E19" s="64">
        <v>0</v>
      </c>
      <c r="F19" s="64">
        <v>16175.25</v>
      </c>
      <c r="G19" s="66">
        <v>-16175.25</v>
      </c>
      <c r="H19" s="64">
        <v>27728.9990234375</v>
      </c>
      <c r="I19" s="64">
        <v>27729</v>
      </c>
      <c r="J19" s="64">
        <v>27728.9990234375</v>
      </c>
      <c r="K19" s="65">
        <v>-9.765625E-4</v>
      </c>
      <c r="L19" s="74">
        <v>27728.99951171875</v>
      </c>
      <c r="M19" s="73">
        <v>-4.8828125E-4</v>
      </c>
    </row>
    <row r="20" spans="1:13" ht="10" customHeight="1" x14ac:dyDescent="0.35">
      <c r="A20" s="2"/>
      <c r="B20" s="2"/>
      <c r="C20" s="2" t="s">
        <v>90</v>
      </c>
      <c r="D20" s="2"/>
      <c r="E20" s="64">
        <v>0</v>
      </c>
      <c r="F20" s="64">
        <v>8912.19</v>
      </c>
      <c r="G20" s="66">
        <v>-8912.19</v>
      </c>
      <c r="H20" s="64">
        <v>15278.03955078125</v>
      </c>
      <c r="I20" s="64">
        <v>15278.04</v>
      </c>
      <c r="J20" s="64">
        <v>15278.03955078125</v>
      </c>
      <c r="K20" s="65">
        <v>-4.4921875087311491E-4</v>
      </c>
      <c r="L20" s="74">
        <v>15278.0400390625</v>
      </c>
      <c r="M20" s="73">
        <v>-4.8828125E-4</v>
      </c>
    </row>
    <row r="21" spans="1:13" ht="10" customHeight="1" x14ac:dyDescent="0.35">
      <c r="A21" s="2"/>
      <c r="B21" s="2"/>
      <c r="C21" s="2" t="s">
        <v>93</v>
      </c>
      <c r="D21" s="2"/>
      <c r="E21" s="64">
        <v>0</v>
      </c>
      <c r="F21" s="64">
        <v>195416.69</v>
      </c>
      <c r="G21" s="66">
        <v>-195416.7</v>
      </c>
      <c r="H21" s="64">
        <v>335000.0390625</v>
      </c>
      <c r="I21" s="64">
        <v>335000.03999999998</v>
      </c>
      <c r="J21" s="64">
        <v>335000.0390625</v>
      </c>
      <c r="K21" s="65">
        <v>-9.3749997904524207E-4</v>
      </c>
      <c r="L21" s="74">
        <v>335000.0390625</v>
      </c>
      <c r="M21" s="73">
        <v>0</v>
      </c>
    </row>
    <row r="22" spans="1:13" ht="10" customHeight="1" x14ac:dyDescent="0.35">
      <c r="A22" s="2"/>
      <c r="B22" s="2"/>
      <c r="C22" s="2" t="s">
        <v>96</v>
      </c>
      <c r="D22" s="2"/>
      <c r="E22" s="64">
        <v>57648</v>
      </c>
      <c r="F22" s="64">
        <v>650001.82999999996</v>
      </c>
      <c r="G22" s="66">
        <v>-592353.80000000005</v>
      </c>
      <c r="H22" s="64">
        <v>1391670.03125</v>
      </c>
      <c r="I22" s="64">
        <v>1191670.03</v>
      </c>
      <c r="J22" s="64">
        <v>1334022.03125</v>
      </c>
      <c r="K22" s="65">
        <v>200000.00124999997</v>
      </c>
      <c r="L22" s="74">
        <v>1191669.984375</v>
      </c>
      <c r="M22" s="73">
        <v>200000.046875</v>
      </c>
    </row>
    <row r="23" spans="1:13" ht="10" customHeight="1" x14ac:dyDescent="0.35">
      <c r="A23" s="2"/>
      <c r="B23" s="2"/>
      <c r="C23" s="42" t="s">
        <v>97</v>
      </c>
      <c r="D23" s="42"/>
      <c r="E23" s="67">
        <f>SUM(E15:E22)</f>
        <v>140434.07</v>
      </c>
      <c r="F23" s="67">
        <f>SUM(F15:F22)</f>
        <v>1353437.08</v>
      </c>
      <c r="G23" s="67">
        <f>SUM(G15:G22)</f>
        <v>-1213003.03</v>
      </c>
      <c r="H23" s="67">
        <f>SUM(H15:H22)</f>
        <v>2662221.040214844</v>
      </c>
      <c r="I23" s="67">
        <f>SUM(I15:I22)</f>
        <v>2397559.0300000003</v>
      </c>
      <c r="J23" s="67">
        <v>7615742.1640014648</v>
      </c>
      <c r="K23" s="68">
        <f>H23-I23</f>
        <v>264662.01021484379</v>
      </c>
      <c r="L23" s="75">
        <v>7261923.8335693358</v>
      </c>
      <c r="M23" s="76">
        <v>664662.13043212891</v>
      </c>
    </row>
    <row r="24" spans="1:13" ht="10" customHeight="1" x14ac:dyDescent="0.35">
      <c r="A24" s="2"/>
      <c r="B24" s="2" t="s">
        <v>26</v>
      </c>
      <c r="C24" s="2"/>
      <c r="D24" s="2"/>
      <c r="E24" s="64"/>
      <c r="F24" s="64"/>
      <c r="G24" s="66"/>
      <c r="H24" s="64"/>
      <c r="I24" s="64"/>
      <c r="J24" s="64"/>
      <c r="K24" s="65"/>
      <c r="L24" s="74"/>
      <c r="M24" s="73"/>
    </row>
    <row r="25" spans="1:13" ht="10" customHeight="1" x14ac:dyDescent="0.35">
      <c r="A25" s="2"/>
      <c r="B25" s="2"/>
      <c r="C25" s="2" t="s">
        <v>98</v>
      </c>
      <c r="D25" s="2"/>
      <c r="E25" s="64">
        <v>4321.08</v>
      </c>
      <c r="F25" s="64">
        <v>0</v>
      </c>
      <c r="G25" s="66">
        <v>4321.08</v>
      </c>
      <c r="H25" s="64">
        <v>4321.08</v>
      </c>
      <c r="I25" s="64">
        <v>0</v>
      </c>
      <c r="J25" s="64">
        <v>0</v>
      </c>
      <c r="K25" s="65">
        <v>4321.08</v>
      </c>
      <c r="L25" s="74">
        <v>4321.08</v>
      </c>
      <c r="M25" s="73">
        <v>0</v>
      </c>
    </row>
    <row r="26" spans="1:13" ht="10" customHeight="1" x14ac:dyDescent="0.35">
      <c r="A26" s="2"/>
      <c r="B26" s="2"/>
      <c r="C26" s="42" t="s">
        <v>99</v>
      </c>
      <c r="D26" s="42"/>
      <c r="E26" s="67">
        <v>4321.08</v>
      </c>
      <c r="F26" s="67">
        <v>0</v>
      </c>
      <c r="G26" s="69">
        <v>4321.08</v>
      </c>
      <c r="H26" s="67">
        <v>4321.08</v>
      </c>
      <c r="I26" s="67">
        <v>0</v>
      </c>
      <c r="J26" s="67">
        <v>0</v>
      </c>
      <c r="K26" s="68">
        <v>4321.08</v>
      </c>
      <c r="L26" s="75">
        <v>4321.08</v>
      </c>
      <c r="M26" s="76">
        <v>0</v>
      </c>
    </row>
    <row r="27" spans="1:13" ht="10" customHeight="1" x14ac:dyDescent="0.35">
      <c r="A27" s="2"/>
      <c r="B27" s="42" t="s">
        <v>28</v>
      </c>
      <c r="C27" s="42"/>
      <c r="D27" s="42"/>
      <c r="E27" s="67">
        <f>SUM(E25+E23+E13)</f>
        <v>735078.15</v>
      </c>
      <c r="F27" s="67">
        <f>SUM(F25+F23+F13)</f>
        <v>1859746.1700000002</v>
      </c>
      <c r="G27" s="67">
        <f>SUM(G25+G23+G13)</f>
        <v>-1124668.0379999999</v>
      </c>
      <c r="H27" s="67">
        <f>SUM(H25+H23+H13)</f>
        <v>3488888.2036092123</v>
      </c>
      <c r="I27" s="67">
        <f>SUM(I25+I23+I13)</f>
        <v>3265517.47</v>
      </c>
      <c r="J27" s="67">
        <v>9444128.7491861954</v>
      </c>
      <c r="K27" s="68">
        <f>H27-I27</f>
        <v>223370.7336092121</v>
      </c>
      <c r="L27" s="75">
        <v>12501570.749343665</v>
      </c>
      <c r="M27" s="76">
        <v>696696.12984253024</v>
      </c>
    </row>
    <row r="28" spans="1:13" ht="10" customHeight="1" x14ac:dyDescent="0.35">
      <c r="A28" s="2" t="s">
        <v>29</v>
      </c>
      <c r="B28" s="2"/>
      <c r="C28" s="2"/>
      <c r="D28" s="2"/>
      <c r="E28" s="64"/>
      <c r="F28" s="64"/>
      <c r="G28" s="66"/>
      <c r="H28" s="64"/>
      <c r="I28" s="64"/>
      <c r="J28" s="64"/>
      <c r="K28" s="65"/>
      <c r="L28" s="74"/>
      <c r="M28" s="73"/>
    </row>
    <row r="29" spans="1:13" ht="10" customHeight="1" x14ac:dyDescent="0.35">
      <c r="A29" s="2"/>
      <c r="B29" s="2" t="s">
        <v>30</v>
      </c>
      <c r="C29" s="2"/>
      <c r="D29" s="2"/>
      <c r="E29" s="64"/>
      <c r="F29" s="64"/>
      <c r="G29" s="66"/>
      <c r="H29" s="64"/>
      <c r="I29" s="64"/>
      <c r="J29" s="64"/>
      <c r="K29" s="65"/>
      <c r="L29" s="74"/>
      <c r="M29" s="73"/>
    </row>
    <row r="30" spans="1:13" ht="10" customHeight="1" x14ac:dyDescent="0.35">
      <c r="A30" s="2"/>
      <c r="B30" s="2"/>
      <c r="C30" s="2" t="s">
        <v>102</v>
      </c>
      <c r="D30" s="2"/>
      <c r="E30" s="64">
        <v>0</v>
      </c>
      <c r="F30" s="64">
        <v>21583.31</v>
      </c>
      <c r="G30" s="66">
        <v>21583.31</v>
      </c>
      <c r="H30" s="64">
        <v>36999.9609375</v>
      </c>
      <c r="I30" s="64">
        <v>36999.96</v>
      </c>
      <c r="J30" s="64">
        <v>36999.9609375</v>
      </c>
      <c r="K30" s="65">
        <v>-9.3750000087311491E-4</v>
      </c>
      <c r="L30" s="74">
        <v>36999.95947265625</v>
      </c>
      <c r="M30" s="73">
        <v>-1.46484375E-3</v>
      </c>
    </row>
    <row r="31" spans="1:13" ht="10" customHeight="1" x14ac:dyDescent="0.35">
      <c r="A31" s="2"/>
      <c r="B31" s="2"/>
      <c r="C31" s="2" t="s">
        <v>104</v>
      </c>
      <c r="D31" s="2"/>
      <c r="E31" s="64">
        <v>0</v>
      </c>
      <c r="F31" s="64">
        <v>41058.5</v>
      </c>
      <c r="G31" s="66">
        <v>41058.5</v>
      </c>
      <c r="H31" s="64">
        <v>70386.0009765625</v>
      </c>
      <c r="I31" s="64">
        <v>70386</v>
      </c>
      <c r="J31" s="64">
        <v>70386.0009765625</v>
      </c>
      <c r="K31" s="65">
        <v>-9.765625E-4</v>
      </c>
      <c r="L31" s="74">
        <v>70385.998046875</v>
      </c>
      <c r="M31" s="73">
        <v>-2.9296875E-3</v>
      </c>
    </row>
    <row r="32" spans="1:13" ht="10" customHeight="1" x14ac:dyDescent="0.35">
      <c r="A32" s="2"/>
      <c r="B32" s="2"/>
      <c r="C32" s="2" t="s">
        <v>107</v>
      </c>
      <c r="D32" s="2"/>
      <c r="E32" s="64">
        <v>0</v>
      </c>
      <c r="F32" s="64">
        <v>40454.19</v>
      </c>
      <c r="G32" s="66">
        <v>40454.19</v>
      </c>
      <c r="H32" s="64">
        <v>69350.0390625</v>
      </c>
      <c r="I32" s="64">
        <v>69350.039999999994</v>
      </c>
      <c r="J32" s="64">
        <v>69350.0390625</v>
      </c>
      <c r="K32" s="65">
        <v>9.374999935971573E-4</v>
      </c>
      <c r="L32" s="74">
        <v>69350.0390625</v>
      </c>
      <c r="M32" s="73">
        <v>0</v>
      </c>
    </row>
    <row r="33" spans="1:13" ht="10" customHeight="1" x14ac:dyDescent="0.35">
      <c r="A33" s="2"/>
      <c r="B33" s="2"/>
      <c r="C33" s="2" t="s">
        <v>110</v>
      </c>
      <c r="D33" s="2"/>
      <c r="E33" s="64">
        <v>50164.51</v>
      </c>
      <c r="F33" s="64">
        <v>37800</v>
      </c>
      <c r="G33" s="66">
        <v>-12364.51</v>
      </c>
      <c r="H33" s="64">
        <v>64799.998281249995</v>
      </c>
      <c r="I33" s="64">
        <v>64800</v>
      </c>
      <c r="J33" s="64">
        <v>14635.488281249993</v>
      </c>
      <c r="K33" s="65">
        <v>1.7187500052386895E-3</v>
      </c>
      <c r="L33" s="74">
        <v>64799.998613281248</v>
      </c>
      <c r="M33" s="73">
        <v>3.3203125349245965E-4</v>
      </c>
    </row>
    <row r="34" spans="1:13" ht="10" customHeight="1" x14ac:dyDescent="0.35">
      <c r="A34" s="2"/>
      <c r="B34" s="2"/>
      <c r="C34" s="2" t="s">
        <v>113</v>
      </c>
      <c r="D34" s="2"/>
      <c r="E34" s="64">
        <v>54553.38</v>
      </c>
      <c r="F34" s="64">
        <v>54366.69</v>
      </c>
      <c r="G34" s="66">
        <v>-186.6875</v>
      </c>
      <c r="H34" s="64">
        <v>93200.04015624999</v>
      </c>
      <c r="I34" s="64">
        <v>93200.04</v>
      </c>
      <c r="J34" s="64">
        <v>38646.660156249993</v>
      </c>
      <c r="K34" s="65">
        <v>-1.5624999650754035E-4</v>
      </c>
      <c r="L34" s="74">
        <v>93200.040820312497</v>
      </c>
      <c r="M34" s="73">
        <v>6.6406250698491931E-4</v>
      </c>
    </row>
    <row r="35" spans="1:13" ht="10" customHeight="1" x14ac:dyDescent="0.35">
      <c r="A35" s="2"/>
      <c r="B35" s="2"/>
      <c r="C35" s="2" t="s">
        <v>116</v>
      </c>
      <c r="D35" s="2"/>
      <c r="E35" s="64">
        <v>15263.36</v>
      </c>
      <c r="F35" s="64">
        <v>15312.5</v>
      </c>
      <c r="G35" s="66">
        <v>49.139650000000003</v>
      </c>
      <c r="H35" s="64">
        <v>26249.999404296872</v>
      </c>
      <c r="I35" s="64">
        <v>26250</v>
      </c>
      <c r="J35" s="64">
        <v>10986.639404296871</v>
      </c>
      <c r="K35" s="65">
        <v>5.957031280559022E-4</v>
      </c>
      <c r="L35" s="74">
        <v>26250.000234374998</v>
      </c>
      <c r="M35" s="73">
        <v>8.3007812645519152E-4</v>
      </c>
    </row>
    <row r="36" spans="1:13" ht="10" customHeight="1" x14ac:dyDescent="0.35">
      <c r="A36" s="2"/>
      <c r="B36" s="2"/>
      <c r="C36" s="2" t="s">
        <v>119</v>
      </c>
      <c r="D36" s="2"/>
      <c r="E36" s="64">
        <v>0</v>
      </c>
      <c r="F36" s="64">
        <v>11666.69</v>
      </c>
      <c r="G36" s="66">
        <v>11666.69</v>
      </c>
      <c r="H36" s="64">
        <v>20000.0390625</v>
      </c>
      <c r="I36" s="64">
        <v>20000.04</v>
      </c>
      <c r="J36" s="64">
        <v>20000.0390625</v>
      </c>
      <c r="K36" s="65">
        <v>9.3750000087311491E-4</v>
      </c>
      <c r="L36" s="74">
        <v>20000.0390625</v>
      </c>
      <c r="M36" s="73">
        <v>0</v>
      </c>
    </row>
    <row r="37" spans="1:13" ht="10" customHeight="1" x14ac:dyDescent="0.35">
      <c r="A37" s="2"/>
      <c r="B37" s="2"/>
      <c r="C37" s="2" t="s">
        <v>122</v>
      </c>
      <c r="D37" s="2"/>
      <c r="E37" s="64">
        <v>335671.21</v>
      </c>
      <c r="F37" s="64">
        <v>247349.69</v>
      </c>
      <c r="G37" s="66">
        <v>-88321.53</v>
      </c>
      <c r="H37" s="64">
        <v>424028.02640624996</v>
      </c>
      <c r="I37" s="64">
        <v>424028.04</v>
      </c>
      <c r="J37" s="64">
        <v>88356.816406249942</v>
      </c>
      <c r="K37" s="65">
        <v>1.3593750016298145E-2</v>
      </c>
      <c r="L37" s="74">
        <v>424028.04140624998</v>
      </c>
      <c r="M37" s="73">
        <v>1.5000000013969839E-2</v>
      </c>
    </row>
    <row r="38" spans="1:13" ht="10" customHeight="1" x14ac:dyDescent="0.35">
      <c r="A38" s="2"/>
      <c r="B38" s="2"/>
      <c r="C38" s="2" t="s">
        <v>126</v>
      </c>
      <c r="D38" s="2"/>
      <c r="E38" s="64">
        <v>0</v>
      </c>
      <c r="F38" s="64">
        <v>21884.31</v>
      </c>
      <c r="G38" s="66">
        <v>21884.31</v>
      </c>
      <c r="H38" s="64">
        <v>37515.9619140625</v>
      </c>
      <c r="I38" s="64">
        <v>37515.96</v>
      </c>
      <c r="J38" s="64">
        <v>37515.9619140625</v>
      </c>
      <c r="K38" s="65">
        <v>-1.9140625008731149E-3</v>
      </c>
      <c r="L38" s="74">
        <v>37515.9599609375</v>
      </c>
      <c r="M38" s="73">
        <v>-1.953125E-3</v>
      </c>
    </row>
    <row r="39" spans="1:13" ht="10" customHeight="1" x14ac:dyDescent="0.35">
      <c r="A39" s="2"/>
      <c r="B39" s="2"/>
      <c r="C39" s="2" t="s">
        <v>130</v>
      </c>
      <c r="D39" s="2"/>
      <c r="E39" s="64">
        <v>0</v>
      </c>
      <c r="F39" s="64">
        <v>33156.69</v>
      </c>
      <c r="G39" s="66">
        <v>33156.69</v>
      </c>
      <c r="H39" s="64">
        <v>56840.0390625</v>
      </c>
      <c r="I39" s="64">
        <v>56840.04</v>
      </c>
      <c r="J39" s="64">
        <v>56840.0390625</v>
      </c>
      <c r="K39" s="65">
        <v>9.3750000087311491E-4</v>
      </c>
      <c r="L39" s="74">
        <v>56840.03759765625</v>
      </c>
      <c r="M39" s="73">
        <v>-1.46484375E-3</v>
      </c>
    </row>
    <row r="40" spans="1:13" ht="10" customHeight="1" x14ac:dyDescent="0.35">
      <c r="A40" s="2"/>
      <c r="B40" s="2"/>
      <c r="C40" s="2" t="s">
        <v>134</v>
      </c>
      <c r="D40" s="2"/>
      <c r="E40" s="64">
        <v>26342.54</v>
      </c>
      <c r="F40" s="64">
        <v>47133.31</v>
      </c>
      <c r="G40" s="66">
        <v>20790.77</v>
      </c>
      <c r="H40" s="64">
        <v>80799.961875000008</v>
      </c>
      <c r="I40" s="64">
        <v>80799.960000000006</v>
      </c>
      <c r="J40" s="64">
        <v>54457.421875000007</v>
      </c>
      <c r="K40" s="65">
        <v>-1.8750000017462298E-3</v>
      </c>
      <c r="L40" s="74">
        <v>80799.958398437506</v>
      </c>
      <c r="M40" s="73">
        <v>-3.4765625023283064E-3</v>
      </c>
    </row>
    <row r="41" spans="1:13" ht="10" customHeight="1" x14ac:dyDescent="0.35">
      <c r="A41" s="2"/>
      <c r="B41" s="2"/>
      <c r="C41" s="2" t="s">
        <v>139</v>
      </c>
      <c r="D41" s="2"/>
      <c r="E41" s="64">
        <v>22074.59</v>
      </c>
      <c r="F41" s="64">
        <v>22575</v>
      </c>
      <c r="G41" s="66">
        <v>500.41019999999997</v>
      </c>
      <c r="H41" s="64">
        <v>38700.000156249997</v>
      </c>
      <c r="I41" s="64">
        <v>38700</v>
      </c>
      <c r="J41" s="64">
        <v>16625.410156249996</v>
      </c>
      <c r="K41" s="65">
        <v>-1.5624999650754035E-4</v>
      </c>
      <c r="L41" s="74">
        <v>38699.999443359375</v>
      </c>
      <c r="M41" s="73">
        <v>-7.1289062179857865E-4</v>
      </c>
    </row>
    <row r="42" spans="1:13" ht="10" customHeight="1" x14ac:dyDescent="0.35">
      <c r="A42" s="2"/>
      <c r="B42" s="2"/>
      <c r="C42" s="2" t="s">
        <v>142</v>
      </c>
      <c r="D42" s="2"/>
      <c r="E42" s="64">
        <v>32057.45</v>
      </c>
      <c r="F42" s="64">
        <v>40716.69</v>
      </c>
      <c r="G42" s="66">
        <v>8659.2420000000002</v>
      </c>
      <c r="H42" s="64">
        <v>69800.040332031247</v>
      </c>
      <c r="I42" s="64">
        <v>69800.039999999994</v>
      </c>
      <c r="J42" s="64">
        <v>37742.59033203125</v>
      </c>
      <c r="K42" s="65">
        <v>-3.3203125349245965E-4</v>
      </c>
      <c r="L42" s="74">
        <v>69800.038925781249</v>
      </c>
      <c r="M42" s="73">
        <v>-1.4062499976716936E-3</v>
      </c>
    </row>
    <row r="43" spans="1:13" ht="10" customHeight="1" x14ac:dyDescent="0.35">
      <c r="A43" s="2"/>
      <c r="B43" s="2"/>
      <c r="C43" s="2" t="s">
        <v>145</v>
      </c>
      <c r="D43" s="2"/>
      <c r="E43" s="64">
        <v>0</v>
      </c>
      <c r="F43" s="64">
        <v>12833.31</v>
      </c>
      <c r="G43" s="66">
        <v>12833.31</v>
      </c>
      <c r="H43" s="64">
        <v>21999.9609375</v>
      </c>
      <c r="I43" s="64">
        <v>21999.96</v>
      </c>
      <c r="J43" s="64">
        <v>21999.9609375</v>
      </c>
      <c r="K43" s="65">
        <v>-9.3750000087311491E-4</v>
      </c>
      <c r="L43" s="74">
        <v>21999.9609375</v>
      </c>
      <c r="M43" s="73">
        <v>0</v>
      </c>
    </row>
    <row r="44" spans="1:13" ht="10" customHeight="1" x14ac:dyDescent="0.35">
      <c r="A44" s="2"/>
      <c r="B44" s="2"/>
      <c r="C44" s="2" t="s">
        <v>148</v>
      </c>
      <c r="D44" s="2"/>
      <c r="E44" s="64">
        <v>0</v>
      </c>
      <c r="F44" s="64">
        <v>1166.69</v>
      </c>
      <c r="G44" s="66">
        <v>1166.69</v>
      </c>
      <c r="H44" s="64">
        <v>2000.0399780273438</v>
      </c>
      <c r="I44" s="64">
        <v>2000.04</v>
      </c>
      <c r="J44" s="64">
        <v>2000.0399780273438</v>
      </c>
      <c r="K44" s="65">
        <v>2.1972656213620212E-5</v>
      </c>
      <c r="L44" s="74">
        <v>2000.0400085449219</v>
      </c>
      <c r="M44" s="73">
        <v>3.0517578125E-5</v>
      </c>
    </row>
    <row r="45" spans="1:13" ht="10" customHeight="1" x14ac:dyDescent="0.35">
      <c r="A45" s="2"/>
      <c r="B45" s="2"/>
      <c r="C45" s="2" t="s">
        <v>151</v>
      </c>
      <c r="D45" s="2"/>
      <c r="E45" s="64">
        <v>0</v>
      </c>
      <c r="F45" s="64">
        <v>1166.69</v>
      </c>
      <c r="G45" s="66">
        <v>1166.69</v>
      </c>
      <c r="H45" s="64">
        <v>2000.0399780273438</v>
      </c>
      <c r="I45" s="64">
        <v>2000.04</v>
      </c>
      <c r="J45" s="64">
        <v>2000.0399780273438</v>
      </c>
      <c r="K45" s="65">
        <v>2.1972656213620212E-5</v>
      </c>
      <c r="L45" s="74">
        <v>2000.0400085449219</v>
      </c>
      <c r="M45" s="73">
        <v>3.0517578125E-5</v>
      </c>
    </row>
    <row r="46" spans="1:13" ht="10" customHeight="1" x14ac:dyDescent="0.35">
      <c r="A46" s="2"/>
      <c r="B46" s="2"/>
      <c r="C46" s="2" t="s">
        <v>154</v>
      </c>
      <c r="D46" s="2"/>
      <c r="E46" s="64">
        <v>0</v>
      </c>
      <c r="F46" s="64">
        <v>9333.31</v>
      </c>
      <c r="G46" s="66">
        <v>9333.31</v>
      </c>
      <c r="H46" s="64">
        <v>15999.959716796875</v>
      </c>
      <c r="I46" s="64">
        <v>15999.96</v>
      </c>
      <c r="J46" s="64">
        <v>15999.959716796875</v>
      </c>
      <c r="K46" s="65">
        <v>2.8320312412688509E-4</v>
      </c>
      <c r="L46" s="74">
        <v>15999.95947265625</v>
      </c>
      <c r="M46" s="73">
        <v>-2.44140625E-4</v>
      </c>
    </row>
    <row r="47" spans="1:13" ht="10" customHeight="1" x14ac:dyDescent="0.35">
      <c r="A47" s="2"/>
      <c r="B47" s="2"/>
      <c r="C47" s="2" t="s">
        <v>157</v>
      </c>
      <c r="D47" s="2"/>
      <c r="E47" s="64">
        <v>0</v>
      </c>
      <c r="F47" s="64">
        <v>1166.69</v>
      </c>
      <c r="G47" s="66">
        <v>1166.69</v>
      </c>
      <c r="H47" s="64">
        <v>2000.0399780273438</v>
      </c>
      <c r="I47" s="64">
        <v>2000.04</v>
      </c>
      <c r="J47" s="64">
        <v>2000.0399780273438</v>
      </c>
      <c r="K47" s="65">
        <v>2.1972656213620212E-5</v>
      </c>
      <c r="L47" s="74">
        <v>2000.0400085449219</v>
      </c>
      <c r="M47" s="73">
        <v>3.0517578125E-5</v>
      </c>
    </row>
    <row r="48" spans="1:13" ht="10" customHeight="1" x14ac:dyDescent="0.35">
      <c r="A48" s="2"/>
      <c r="B48" s="2"/>
      <c r="C48" s="42" t="s">
        <v>158</v>
      </c>
      <c r="D48" s="42"/>
      <c r="E48" s="67">
        <f>SUM(E30:E47)</f>
        <v>536127.04</v>
      </c>
      <c r="F48" s="67">
        <f>SUM(F30:F47)</f>
        <v>660724.26</v>
      </c>
      <c r="G48" s="67">
        <f>SUM(G30:G47)</f>
        <v>124597.21435000001</v>
      </c>
      <c r="H48" s="67">
        <f>SUM(H30:H47)</f>
        <v>1132670.1482153321</v>
      </c>
      <c r="I48" s="67">
        <f>SUM(I30:I47)</f>
        <v>1132670.1599999999</v>
      </c>
      <c r="J48" s="67">
        <f>SUM(J30:J47)</f>
        <v>596543.10821533203</v>
      </c>
      <c r="K48" s="68">
        <f>SUM(K30:K46)</f>
        <v>1.1762695330617134E-2</v>
      </c>
      <c r="L48" s="75">
        <v>5610134.3017895501</v>
      </c>
      <c r="M48" s="76">
        <v>-15666.707419128346</v>
      </c>
    </row>
    <row r="49" spans="1:13" ht="10" customHeight="1" x14ac:dyDescent="0.35">
      <c r="A49" s="2"/>
      <c r="B49" s="2" t="s">
        <v>31</v>
      </c>
      <c r="C49" s="2"/>
      <c r="D49" s="2"/>
      <c r="E49" s="64"/>
      <c r="F49" s="64"/>
      <c r="G49" s="66"/>
      <c r="H49" s="64"/>
      <c r="I49" s="64"/>
      <c r="J49" s="64"/>
      <c r="K49" s="65"/>
      <c r="L49" s="74"/>
      <c r="M49" s="73"/>
    </row>
    <row r="50" spans="1:13" ht="10" customHeight="1" x14ac:dyDescent="0.35">
      <c r="A50" s="2"/>
      <c r="B50" s="2"/>
      <c r="C50" s="2" t="s">
        <v>161</v>
      </c>
      <c r="D50" s="2"/>
      <c r="E50" s="64">
        <v>51588.480000000003</v>
      </c>
      <c r="F50" s="64">
        <v>0</v>
      </c>
      <c r="G50" s="66">
        <v>-51588.480000000003</v>
      </c>
      <c r="H50" s="64">
        <v>-1.4453125040745363E-3</v>
      </c>
      <c r="I50" s="64">
        <v>0</v>
      </c>
      <c r="J50" s="64">
        <v>-51588.481445312507</v>
      </c>
      <c r="K50" s="65">
        <v>1.4453125040745363E-3</v>
      </c>
      <c r="L50" s="74">
        <v>4.4921875087311491E-4</v>
      </c>
      <c r="M50" s="73">
        <v>1.8945312549476512E-3</v>
      </c>
    </row>
    <row r="51" spans="1:13" ht="10" customHeight="1" x14ac:dyDescent="0.35">
      <c r="A51" s="2"/>
      <c r="B51" s="2"/>
      <c r="C51" s="2" t="s">
        <v>164</v>
      </c>
      <c r="D51" s="2"/>
      <c r="E51" s="64">
        <v>0</v>
      </c>
      <c r="F51" s="64">
        <v>77674.66</v>
      </c>
      <c r="G51" s="66">
        <v>77674.66</v>
      </c>
      <c r="H51" s="64">
        <v>133156.5625</v>
      </c>
      <c r="I51" s="64">
        <v>133156.56</v>
      </c>
      <c r="J51" s="64">
        <v>133156.5625</v>
      </c>
      <c r="K51" s="65">
        <v>-2.5000000023283064E-3</v>
      </c>
      <c r="L51" s="74">
        <v>133156.556640625</v>
      </c>
      <c r="M51" s="73">
        <v>-5.859375E-3</v>
      </c>
    </row>
    <row r="52" spans="1:13" ht="10" customHeight="1" x14ac:dyDescent="0.35">
      <c r="A52" s="2"/>
      <c r="B52" s="2"/>
      <c r="C52" s="2" t="s">
        <v>167</v>
      </c>
      <c r="D52" s="2"/>
      <c r="E52" s="64">
        <v>24981.07</v>
      </c>
      <c r="F52" s="64">
        <v>40964.910000000003</v>
      </c>
      <c r="G52" s="66">
        <v>15983.84</v>
      </c>
      <c r="H52" s="64">
        <v>70225.562187500007</v>
      </c>
      <c r="I52" s="64">
        <v>70225.56</v>
      </c>
      <c r="J52" s="64">
        <v>45244.492187500007</v>
      </c>
      <c r="K52" s="65">
        <v>-2.1875000093132257E-3</v>
      </c>
      <c r="L52" s="74">
        <v>70225.563027343742</v>
      </c>
      <c r="M52" s="73">
        <v>8.3984373486600816E-4</v>
      </c>
    </row>
    <row r="53" spans="1:13" ht="10" customHeight="1" x14ac:dyDescent="0.35">
      <c r="A53" s="2"/>
      <c r="B53" s="2"/>
      <c r="C53" s="2" t="s">
        <v>170</v>
      </c>
      <c r="D53" s="2"/>
      <c r="E53" s="64">
        <v>7507.99</v>
      </c>
      <c r="F53" s="64">
        <v>9580.48</v>
      </c>
      <c r="G53" s="66">
        <v>2072.4899999999998</v>
      </c>
      <c r="H53" s="64">
        <v>16423.679697265627</v>
      </c>
      <c r="I53" s="64">
        <v>16423.68</v>
      </c>
      <c r="J53" s="64">
        <v>8915.6896972656268</v>
      </c>
      <c r="K53" s="65">
        <v>3.0273437369032763E-4</v>
      </c>
      <c r="L53" s="74">
        <v>16423.679370117188</v>
      </c>
      <c r="M53" s="73">
        <v>-3.2714843837311491E-4</v>
      </c>
    </row>
    <row r="54" spans="1:13" ht="10" customHeight="1" x14ac:dyDescent="0.35">
      <c r="A54" s="2"/>
      <c r="B54" s="2"/>
      <c r="C54" s="2" t="s">
        <v>173</v>
      </c>
      <c r="D54" s="2"/>
      <c r="E54" s="64">
        <v>2372.75</v>
      </c>
      <c r="F54" s="64">
        <v>13214.46</v>
      </c>
      <c r="G54" s="66">
        <v>10841.71</v>
      </c>
      <c r="H54" s="64">
        <v>22653.359130859375</v>
      </c>
      <c r="I54" s="64">
        <v>22653.360000000001</v>
      </c>
      <c r="J54" s="64">
        <v>20280.609130859375</v>
      </c>
      <c r="K54" s="65">
        <v>8.6914062558207661E-4</v>
      </c>
      <c r="L54" s="74">
        <v>22653.35890625</v>
      </c>
      <c r="M54" s="73">
        <v>-2.2460937543655746E-4</v>
      </c>
    </row>
    <row r="55" spans="1:13" ht="10" customHeight="1" x14ac:dyDescent="0.35">
      <c r="A55" s="2"/>
      <c r="B55" s="2"/>
      <c r="C55" s="2" t="s">
        <v>176</v>
      </c>
      <c r="D55" s="2"/>
      <c r="E55" s="64">
        <v>1476.82</v>
      </c>
      <c r="F55" s="64">
        <v>6607.23</v>
      </c>
      <c r="G55" s="66">
        <v>5130.41</v>
      </c>
      <c r="H55" s="64">
        <v>11326.679619140625</v>
      </c>
      <c r="I55" s="64">
        <v>11326.68</v>
      </c>
      <c r="J55" s="64">
        <v>9849.859619140625</v>
      </c>
      <c r="K55" s="65">
        <v>3.8085937558207661E-4</v>
      </c>
      <c r="L55" s="74">
        <v>11326.679448242186</v>
      </c>
      <c r="M55" s="73">
        <v>-1.7089843822759576E-4</v>
      </c>
    </row>
    <row r="56" spans="1:13" ht="10" customHeight="1" x14ac:dyDescent="0.35">
      <c r="A56" s="2"/>
      <c r="B56" s="2"/>
      <c r="C56" s="2" t="s">
        <v>179</v>
      </c>
      <c r="D56" s="2"/>
      <c r="E56" s="64">
        <v>5070.95</v>
      </c>
      <c r="F56" s="64">
        <v>6607.23</v>
      </c>
      <c r="G56" s="66">
        <v>1536.28</v>
      </c>
      <c r="H56" s="64">
        <v>11326.679370117188</v>
      </c>
      <c r="I56" s="64">
        <v>11326.68</v>
      </c>
      <c r="J56" s="64">
        <v>6255.7293701171884</v>
      </c>
      <c r="K56" s="65">
        <v>6.2988281206344254E-4</v>
      </c>
      <c r="L56" s="74">
        <v>11326.679289550782</v>
      </c>
      <c r="M56" s="73">
        <v>-8.0566405813442543E-5</v>
      </c>
    </row>
    <row r="57" spans="1:13" ht="10" customHeight="1" x14ac:dyDescent="0.35">
      <c r="A57" s="2"/>
      <c r="B57" s="2"/>
      <c r="C57" s="2" t="s">
        <v>182</v>
      </c>
      <c r="D57" s="2"/>
      <c r="E57" s="64">
        <v>1032.6300000000001</v>
      </c>
      <c r="F57" s="64">
        <v>16788.310000000001</v>
      </c>
      <c r="G57" s="66">
        <v>15755.68</v>
      </c>
      <c r="H57" s="64">
        <v>28779.959101562501</v>
      </c>
      <c r="I57" s="64">
        <v>28779.96</v>
      </c>
      <c r="J57" s="64">
        <v>27747.3291015625</v>
      </c>
      <c r="K57" s="65">
        <v>8.9843749810825102E-4</v>
      </c>
      <c r="L57" s="74">
        <v>28779.960078125001</v>
      </c>
      <c r="M57" s="73">
        <v>9.765625E-4</v>
      </c>
    </row>
    <row r="58" spans="1:13" ht="10" customHeight="1" x14ac:dyDescent="0.35">
      <c r="A58" s="2"/>
      <c r="B58" s="2"/>
      <c r="C58" s="42" t="s">
        <v>183</v>
      </c>
      <c r="D58" s="42"/>
      <c r="E58" s="67">
        <f>SUM(E50:E57)</f>
        <v>94030.690000000017</v>
      </c>
      <c r="F58" s="67">
        <f>SUM(F50:F57)</f>
        <v>171437.28000000003</v>
      </c>
      <c r="G58" s="67">
        <f>SUM(G50:G57)</f>
        <v>77406.59</v>
      </c>
      <c r="H58" s="67">
        <f>SUM(H50:H57)</f>
        <v>293892.48016113281</v>
      </c>
      <c r="I58" s="67">
        <f>SUM(I50:I57)</f>
        <v>293892.47999999998</v>
      </c>
      <c r="J58" s="67">
        <v>674688.80187988246</v>
      </c>
      <c r="K58" s="68">
        <f>H58-I58</f>
        <v>1.6113283345475793E-4</v>
      </c>
      <c r="L58" s="75">
        <v>1267433.5154418945</v>
      </c>
      <c r="M58" s="76">
        <v>-6.4379882715002168E-3</v>
      </c>
    </row>
    <row r="59" spans="1:13" ht="10" customHeight="1" x14ac:dyDescent="0.35">
      <c r="A59" s="2"/>
      <c r="B59" s="2" t="s">
        <v>32</v>
      </c>
      <c r="C59" s="2"/>
      <c r="D59" s="2"/>
      <c r="E59" s="64"/>
      <c r="F59" s="64"/>
      <c r="G59" s="66"/>
      <c r="H59" s="64"/>
      <c r="I59" s="64"/>
      <c r="J59" s="64"/>
      <c r="K59" s="65"/>
      <c r="L59" s="74"/>
      <c r="M59" s="73"/>
    </row>
    <row r="60" spans="1:13" ht="10" customHeight="1" x14ac:dyDescent="0.35">
      <c r="A60" s="2"/>
      <c r="B60" s="2"/>
      <c r="C60" s="2" t="s">
        <v>186</v>
      </c>
      <c r="D60" s="2"/>
      <c r="E60" s="64">
        <v>0</v>
      </c>
      <c r="F60" s="64">
        <v>22432.06</v>
      </c>
      <c r="G60" s="66">
        <v>22432.06</v>
      </c>
      <c r="H60" s="64">
        <v>38454.9609375</v>
      </c>
      <c r="I60" s="64">
        <v>38454.959999999999</v>
      </c>
      <c r="J60" s="64">
        <v>38454.9609375</v>
      </c>
      <c r="K60" s="65">
        <v>-9.3750000087311491E-4</v>
      </c>
      <c r="L60" s="74">
        <v>38454.96142578125</v>
      </c>
      <c r="M60" s="73">
        <v>4.8828125E-4</v>
      </c>
    </row>
    <row r="61" spans="1:13" ht="10" customHeight="1" x14ac:dyDescent="0.35">
      <c r="A61" s="2"/>
      <c r="B61" s="2"/>
      <c r="C61" s="2" t="s">
        <v>189</v>
      </c>
      <c r="D61" s="2"/>
      <c r="E61" s="64">
        <v>2314</v>
      </c>
      <c r="F61" s="64">
        <v>3311.56</v>
      </c>
      <c r="G61" s="66">
        <v>997.56010000000003</v>
      </c>
      <c r="H61" s="64">
        <v>5676.9598999023438</v>
      </c>
      <c r="I61" s="64">
        <v>5676.96</v>
      </c>
      <c r="J61" s="64">
        <v>3362.9598999023438</v>
      </c>
      <c r="K61" s="65">
        <v>1.0009765628637979E-4</v>
      </c>
      <c r="L61" s="74">
        <v>5676.9597778320313</v>
      </c>
      <c r="M61" s="73">
        <v>-1.220703125E-4</v>
      </c>
    </row>
    <row r="62" spans="1:13" ht="10" customHeight="1" x14ac:dyDescent="0.35">
      <c r="A62" s="2"/>
      <c r="B62" s="2"/>
      <c r="C62" s="2" t="s">
        <v>192</v>
      </c>
      <c r="D62" s="2"/>
      <c r="E62" s="64">
        <v>1167.5</v>
      </c>
      <c r="F62" s="64">
        <v>38792.25</v>
      </c>
      <c r="G62" s="66">
        <v>37624.75</v>
      </c>
      <c r="H62" s="64">
        <v>66501.0009765625</v>
      </c>
      <c r="I62" s="64">
        <v>66501</v>
      </c>
      <c r="J62" s="64">
        <v>65333.5009765625</v>
      </c>
      <c r="K62" s="65">
        <v>-9.765625E-4</v>
      </c>
      <c r="L62" s="74">
        <v>66501</v>
      </c>
      <c r="M62" s="73">
        <v>-9.765625E-4</v>
      </c>
    </row>
    <row r="63" spans="1:13" ht="10" customHeight="1" x14ac:dyDescent="0.35">
      <c r="A63" s="2"/>
      <c r="B63" s="2"/>
      <c r="C63" s="2" t="s">
        <v>194</v>
      </c>
      <c r="D63" s="2"/>
      <c r="E63" s="64">
        <v>2470</v>
      </c>
      <c r="F63" s="64">
        <v>3423</v>
      </c>
      <c r="G63" s="66">
        <v>953</v>
      </c>
      <c r="H63" s="64">
        <v>5867.9998779296875</v>
      </c>
      <c r="I63" s="64">
        <v>5868</v>
      </c>
      <c r="J63" s="64">
        <v>3397.9998779296875</v>
      </c>
      <c r="K63" s="65">
        <v>1.220703125E-4</v>
      </c>
      <c r="L63" s="74">
        <v>5868.0001220703125</v>
      </c>
      <c r="M63" s="73">
        <v>2.44140625E-4</v>
      </c>
    </row>
    <row r="64" spans="1:13" ht="10" customHeight="1" x14ac:dyDescent="0.35">
      <c r="A64" s="2"/>
      <c r="B64" s="2"/>
      <c r="C64" s="2" t="s">
        <v>197</v>
      </c>
      <c r="D64" s="2"/>
      <c r="E64" s="64">
        <v>48802.34</v>
      </c>
      <c r="F64" s="64">
        <v>5785.5</v>
      </c>
      <c r="G64" s="66">
        <v>-43016.84</v>
      </c>
      <c r="H64" s="64">
        <v>9917.9991796874965</v>
      </c>
      <c r="I64" s="64">
        <v>9918</v>
      </c>
      <c r="J64" s="64">
        <v>-38884.3408203125</v>
      </c>
      <c r="K64" s="65">
        <v>8.2031250349245965E-4</v>
      </c>
      <c r="L64" s="74">
        <v>9918</v>
      </c>
      <c r="M64" s="73">
        <v>8.2031250349245965E-4</v>
      </c>
    </row>
    <row r="65" spans="1:13" ht="10" customHeight="1" x14ac:dyDescent="0.35">
      <c r="A65" s="2"/>
      <c r="B65" s="2"/>
      <c r="C65" s="2" t="s">
        <v>200</v>
      </c>
      <c r="D65" s="2"/>
      <c r="E65" s="64">
        <v>95013.22</v>
      </c>
      <c r="F65" s="64">
        <v>100837.31</v>
      </c>
      <c r="G65" s="66">
        <v>5824.0940000000001</v>
      </c>
      <c r="H65" s="64">
        <v>172863.952421875</v>
      </c>
      <c r="I65" s="64">
        <v>172863.96</v>
      </c>
      <c r="J65" s="64">
        <v>77850.732421875</v>
      </c>
      <c r="K65" s="65">
        <v>7.5781249906867743E-3</v>
      </c>
      <c r="L65" s="74">
        <v>172863.954375</v>
      </c>
      <c r="M65" s="73">
        <v>1.953125E-3</v>
      </c>
    </row>
    <row r="66" spans="1:13" ht="10" customHeight="1" x14ac:dyDescent="0.35">
      <c r="A66" s="2"/>
      <c r="B66" s="2"/>
      <c r="C66" s="2" t="s">
        <v>203</v>
      </c>
      <c r="D66" s="2"/>
      <c r="E66" s="64">
        <v>0</v>
      </c>
      <c r="F66" s="64">
        <v>33677</v>
      </c>
      <c r="G66" s="66">
        <v>33677</v>
      </c>
      <c r="H66" s="64">
        <v>57732.001953125</v>
      </c>
      <c r="I66" s="64">
        <v>57732</v>
      </c>
      <c r="J66" s="64">
        <v>57732.001953125</v>
      </c>
      <c r="K66" s="65">
        <v>-1.953125E-3</v>
      </c>
      <c r="L66" s="74">
        <v>57732.0009765625</v>
      </c>
      <c r="M66" s="73">
        <v>-9.765625E-4</v>
      </c>
    </row>
    <row r="67" spans="1:13" ht="10" customHeight="1" x14ac:dyDescent="0.35">
      <c r="A67" s="2"/>
      <c r="B67" s="2"/>
      <c r="C67" s="2" t="s">
        <v>206</v>
      </c>
      <c r="D67" s="2"/>
      <c r="E67" s="64">
        <v>4632.68</v>
      </c>
      <c r="F67" s="64">
        <v>21639.31</v>
      </c>
      <c r="G67" s="66">
        <v>17006.63</v>
      </c>
      <c r="H67" s="64">
        <v>37095.96125</v>
      </c>
      <c r="I67" s="64">
        <v>37095.96</v>
      </c>
      <c r="J67" s="64">
        <v>32463.28125</v>
      </c>
      <c r="K67" s="65">
        <v>-1.2500000011641532E-3</v>
      </c>
      <c r="L67" s="74">
        <v>37095.960429687504</v>
      </c>
      <c r="M67" s="73">
        <v>-8.2031249621650204E-4</v>
      </c>
    </row>
    <row r="68" spans="1:13" ht="10" customHeight="1" x14ac:dyDescent="0.35">
      <c r="A68" s="2"/>
      <c r="B68" s="2"/>
      <c r="C68" s="2" t="s">
        <v>209</v>
      </c>
      <c r="D68" s="2"/>
      <c r="E68" s="64">
        <v>28245.55</v>
      </c>
      <c r="F68" s="64">
        <v>33170.69</v>
      </c>
      <c r="G68" s="66">
        <v>4925.1409999999996</v>
      </c>
      <c r="H68" s="64">
        <v>56864.038769531253</v>
      </c>
      <c r="I68" s="64">
        <v>56864.04</v>
      </c>
      <c r="J68" s="64">
        <v>28618.488769531254</v>
      </c>
      <c r="K68" s="65">
        <v>1.2304687479627319E-3</v>
      </c>
      <c r="L68" s="74">
        <v>56864.038769531253</v>
      </c>
      <c r="M68" s="73">
        <v>0</v>
      </c>
    </row>
    <row r="69" spans="1:13" ht="10" customHeight="1" x14ac:dyDescent="0.35">
      <c r="A69" s="2"/>
      <c r="B69" s="2"/>
      <c r="C69" s="2" t="s">
        <v>212</v>
      </c>
      <c r="D69" s="2"/>
      <c r="E69" s="64">
        <v>7749.25</v>
      </c>
      <c r="F69" s="64">
        <v>17109.189999999999</v>
      </c>
      <c r="G69" s="66">
        <v>9359.9390000000003</v>
      </c>
      <c r="H69" s="64">
        <v>29330.03857421875</v>
      </c>
      <c r="I69" s="64">
        <v>29330.04</v>
      </c>
      <c r="J69" s="64">
        <v>21580.78857421875</v>
      </c>
      <c r="K69" s="65">
        <v>1.4257812508731149E-3</v>
      </c>
      <c r="L69" s="74">
        <v>29330.039794921875</v>
      </c>
      <c r="M69" s="73">
        <v>1.220703125E-3</v>
      </c>
    </row>
    <row r="70" spans="1:13" ht="10" customHeight="1" x14ac:dyDescent="0.35">
      <c r="A70" s="2"/>
      <c r="B70" s="2"/>
      <c r="C70" s="2" t="s">
        <v>215</v>
      </c>
      <c r="D70" s="2"/>
      <c r="E70" s="64">
        <v>6029.75</v>
      </c>
      <c r="F70" s="64">
        <v>14218.75</v>
      </c>
      <c r="G70" s="66">
        <v>8189</v>
      </c>
      <c r="H70" s="64">
        <v>24375.000244140625</v>
      </c>
      <c r="I70" s="64">
        <v>24375</v>
      </c>
      <c r="J70" s="64">
        <v>18345.250244140625</v>
      </c>
      <c r="K70" s="65">
        <v>-2.44140625E-4</v>
      </c>
      <c r="L70" s="74">
        <v>24375</v>
      </c>
      <c r="M70" s="73">
        <v>-2.44140625E-4</v>
      </c>
    </row>
    <row r="71" spans="1:13" ht="10" customHeight="1" x14ac:dyDescent="0.35">
      <c r="A71" s="2"/>
      <c r="B71" s="2"/>
      <c r="C71" s="2" t="s">
        <v>218</v>
      </c>
      <c r="D71" s="2"/>
      <c r="E71" s="64">
        <v>817.34</v>
      </c>
      <c r="F71" s="64">
        <v>3234.56</v>
      </c>
      <c r="G71" s="66">
        <v>2417.2199999999998</v>
      </c>
      <c r="H71" s="64">
        <v>5544.9602392578126</v>
      </c>
      <c r="I71" s="64">
        <v>5544.96</v>
      </c>
      <c r="J71" s="64">
        <v>4727.6202392578125</v>
      </c>
      <c r="K71" s="65">
        <v>-2.3925781260913936E-4</v>
      </c>
      <c r="L71" s="74">
        <v>5544.9603002929689</v>
      </c>
      <c r="M71" s="73">
        <v>6.103515625E-5</v>
      </c>
    </row>
    <row r="72" spans="1:13" ht="10" customHeight="1" x14ac:dyDescent="0.35">
      <c r="A72" s="2"/>
      <c r="B72" s="2"/>
      <c r="C72" s="2" t="s">
        <v>221</v>
      </c>
      <c r="D72" s="2"/>
      <c r="E72" s="64">
        <v>11375</v>
      </c>
      <c r="F72" s="64">
        <v>7524.44</v>
      </c>
      <c r="G72" s="66">
        <v>-3850.56</v>
      </c>
      <c r="H72" s="64">
        <v>12899.040069580078</v>
      </c>
      <c r="I72" s="64">
        <v>12899.04</v>
      </c>
      <c r="J72" s="64">
        <v>1524.0400695800781</v>
      </c>
      <c r="K72" s="65">
        <v>-6.9580077251885086E-5</v>
      </c>
      <c r="L72" s="74">
        <v>12899.039855957031</v>
      </c>
      <c r="M72" s="73">
        <v>-2.13623046875E-4</v>
      </c>
    </row>
    <row r="73" spans="1:13" ht="10" customHeight="1" x14ac:dyDescent="0.35">
      <c r="A73" s="2"/>
      <c r="B73" s="2"/>
      <c r="C73" s="2" t="s">
        <v>224</v>
      </c>
      <c r="D73" s="2"/>
      <c r="E73" s="64">
        <v>0</v>
      </c>
      <c r="F73" s="64">
        <v>2916.69</v>
      </c>
      <c r="G73" s="66">
        <v>2916.69</v>
      </c>
      <c r="H73" s="64">
        <v>5000.0399780273438</v>
      </c>
      <c r="I73" s="64">
        <v>5000.04</v>
      </c>
      <c r="J73" s="64">
        <v>5000.0399780273438</v>
      </c>
      <c r="K73" s="65">
        <v>2.1972656213620212E-5</v>
      </c>
      <c r="L73" s="74">
        <v>5000.0401000976563</v>
      </c>
      <c r="M73" s="73">
        <v>1.220703125E-4</v>
      </c>
    </row>
    <row r="74" spans="1:13" ht="10" customHeight="1" x14ac:dyDescent="0.35">
      <c r="A74" s="2"/>
      <c r="B74" s="2"/>
      <c r="C74" s="2" t="s">
        <v>227</v>
      </c>
      <c r="D74" s="2"/>
      <c r="E74" s="64">
        <v>68933.59</v>
      </c>
      <c r="F74" s="64">
        <v>57179.5</v>
      </c>
      <c r="G74" s="66">
        <v>-11754.09</v>
      </c>
      <c r="H74" s="64">
        <v>98021.995761718747</v>
      </c>
      <c r="I74" s="64">
        <v>98022</v>
      </c>
      <c r="J74" s="64">
        <v>29088.40576171875</v>
      </c>
      <c r="K74" s="65">
        <v>4.2382812534924597E-3</v>
      </c>
      <c r="L74" s="74">
        <v>98021.998847656243</v>
      </c>
      <c r="M74" s="73">
        <v>3.0859374965075403E-3</v>
      </c>
    </row>
    <row r="75" spans="1:13" ht="10" customHeight="1" x14ac:dyDescent="0.35">
      <c r="A75" s="2"/>
      <c r="B75" s="2"/>
      <c r="C75" s="42" t="s">
        <v>228</v>
      </c>
      <c r="D75" s="42"/>
      <c r="E75" s="67">
        <f>SUM(E60:E74)</f>
        <v>277550.21999999997</v>
      </c>
      <c r="F75" s="67">
        <f>SUM(F60:F74)</f>
        <v>365251.81</v>
      </c>
      <c r="G75" s="67">
        <f>SUM(G60:G74)</f>
        <v>87701.594100000017</v>
      </c>
      <c r="H75" s="67">
        <f>SUM(H60:H74)</f>
        <v>626145.95013305661</v>
      </c>
      <c r="I75" s="67">
        <f>SUM(I60:I74)</f>
        <v>626145.96</v>
      </c>
      <c r="J75" s="67">
        <v>1029154.74820137</v>
      </c>
      <c r="K75" s="68">
        <f>SUM(K60:K73)</f>
        <v>5.6286621011167881E-3</v>
      </c>
      <c r="L75" s="75">
        <v>2105375.9041943364</v>
      </c>
      <c r="M75" s="76">
        <v>4192.5259929657204</v>
      </c>
    </row>
    <row r="76" spans="1:13" ht="10" customHeight="1" x14ac:dyDescent="0.35">
      <c r="A76" s="2"/>
      <c r="B76" s="2" t="s">
        <v>33</v>
      </c>
      <c r="C76" s="2"/>
      <c r="D76" s="2"/>
      <c r="E76" s="64"/>
      <c r="F76" s="64"/>
      <c r="G76" s="66"/>
      <c r="H76" s="64"/>
      <c r="I76" s="64"/>
      <c r="J76" s="64"/>
      <c r="K76" s="65"/>
      <c r="L76" s="74"/>
      <c r="M76" s="73"/>
    </row>
    <row r="77" spans="1:13" ht="10" customHeight="1" x14ac:dyDescent="0.35">
      <c r="A77" s="2"/>
      <c r="B77" s="2"/>
      <c r="C77" s="2" t="s">
        <v>231</v>
      </c>
      <c r="D77" s="2"/>
      <c r="E77" s="64">
        <v>7135.75</v>
      </c>
      <c r="F77" s="64">
        <v>0</v>
      </c>
      <c r="G77" s="66">
        <v>-7135.75</v>
      </c>
      <c r="H77" s="64">
        <v>12487.689697265625</v>
      </c>
      <c r="I77" s="64">
        <v>0</v>
      </c>
      <c r="J77" s="64">
        <v>5351.939697265625</v>
      </c>
      <c r="K77" s="65">
        <v>-12487.689697265625</v>
      </c>
      <c r="L77" s="74">
        <v>17125.800170898438</v>
      </c>
      <c r="M77" s="73">
        <v>4638.1104736328125</v>
      </c>
    </row>
    <row r="78" spans="1:13" ht="10" customHeight="1" x14ac:dyDescent="0.35">
      <c r="A78" s="2"/>
      <c r="B78" s="2"/>
      <c r="C78" s="2" t="s">
        <v>234</v>
      </c>
      <c r="D78" s="2"/>
      <c r="E78" s="64">
        <v>8003.62</v>
      </c>
      <c r="F78" s="64">
        <v>6573</v>
      </c>
      <c r="G78" s="66">
        <v>-1430.62</v>
      </c>
      <c r="H78" s="64">
        <v>11267.999882812499</v>
      </c>
      <c r="I78" s="64">
        <v>11268</v>
      </c>
      <c r="J78" s="64">
        <v>3264.3798828124991</v>
      </c>
      <c r="K78" s="65">
        <v>1.1718750101863407E-4</v>
      </c>
      <c r="L78" s="74">
        <v>11268.000017089844</v>
      </c>
      <c r="M78" s="73">
        <v>1.3427734484139364E-4</v>
      </c>
    </row>
    <row r="79" spans="1:13" ht="10" customHeight="1" x14ac:dyDescent="0.35">
      <c r="A79" s="2"/>
      <c r="B79" s="2"/>
      <c r="C79" s="2" t="s">
        <v>237</v>
      </c>
      <c r="D79" s="2"/>
      <c r="E79" s="64">
        <v>2595.87</v>
      </c>
      <c r="F79" s="64">
        <v>4101.4399999999996</v>
      </c>
      <c r="G79" s="66">
        <v>1505.57</v>
      </c>
      <c r="H79" s="64">
        <v>7031.0399829101561</v>
      </c>
      <c r="I79" s="64">
        <v>7031.04</v>
      </c>
      <c r="J79" s="64">
        <v>4435.1699829101563</v>
      </c>
      <c r="K79" s="65">
        <v>1.7089843822759576E-5</v>
      </c>
      <c r="L79" s="74">
        <v>7031.0400439453124</v>
      </c>
      <c r="M79" s="73">
        <v>6.103515625E-5</v>
      </c>
    </row>
    <row r="80" spans="1:13" ht="10" customHeight="1" x14ac:dyDescent="0.35">
      <c r="A80" s="2"/>
      <c r="B80" s="2"/>
      <c r="C80" s="2" t="s">
        <v>240</v>
      </c>
      <c r="D80" s="2"/>
      <c r="E80" s="64">
        <v>4912.63</v>
      </c>
      <c r="F80" s="64">
        <v>3902.5</v>
      </c>
      <c r="G80" s="66">
        <v>-1010.13</v>
      </c>
      <c r="H80" s="64">
        <v>8216.0998486328135</v>
      </c>
      <c r="I80" s="64">
        <v>6690</v>
      </c>
      <c r="J80" s="64">
        <v>3303.4698486328134</v>
      </c>
      <c r="K80" s="65">
        <v>-1526.0998486328135</v>
      </c>
      <c r="L80" s="74">
        <v>8666.544252929687</v>
      </c>
      <c r="M80" s="73">
        <v>450.44440429687347</v>
      </c>
    </row>
    <row r="81" spans="1:13" ht="10" customHeight="1" x14ac:dyDescent="0.35">
      <c r="A81" s="2"/>
      <c r="B81" s="2"/>
      <c r="C81" s="2" t="s">
        <v>243</v>
      </c>
      <c r="D81" s="2"/>
      <c r="E81" s="64">
        <v>23380.01</v>
      </c>
      <c r="F81" s="64">
        <v>32131.75</v>
      </c>
      <c r="G81" s="66">
        <v>8751.74</v>
      </c>
      <c r="H81" s="64">
        <v>55083.000722656252</v>
      </c>
      <c r="I81" s="64">
        <v>55083</v>
      </c>
      <c r="J81" s="64">
        <v>31702.990722656254</v>
      </c>
      <c r="K81" s="65">
        <v>-7.2265625203726813E-4</v>
      </c>
      <c r="L81" s="74">
        <v>55083.001210937502</v>
      </c>
      <c r="M81" s="73">
        <v>4.8828125E-4</v>
      </c>
    </row>
    <row r="82" spans="1:13" ht="10" customHeight="1" x14ac:dyDescent="0.35">
      <c r="A82" s="2"/>
      <c r="B82" s="2"/>
      <c r="C82" s="2" t="s">
        <v>244</v>
      </c>
      <c r="D82" s="2"/>
      <c r="E82" s="64">
        <v>3298.15</v>
      </c>
      <c r="F82" s="64">
        <v>0</v>
      </c>
      <c r="G82" s="66">
        <v>-3298.15</v>
      </c>
      <c r="H82" s="64">
        <v>3298.15</v>
      </c>
      <c r="I82" s="64">
        <v>0</v>
      </c>
      <c r="J82" s="64">
        <v>0</v>
      </c>
      <c r="K82" s="65">
        <v>-3298.15</v>
      </c>
      <c r="L82" s="74">
        <v>3298.15</v>
      </c>
      <c r="M82" s="73">
        <v>0</v>
      </c>
    </row>
    <row r="83" spans="1:13" ht="10" customHeight="1" x14ac:dyDescent="0.35">
      <c r="A83" s="2"/>
      <c r="B83" s="2"/>
      <c r="C83" s="2" t="s">
        <v>247</v>
      </c>
      <c r="D83" s="2"/>
      <c r="E83" s="64">
        <v>8234.27</v>
      </c>
      <c r="F83" s="64">
        <v>13711.25</v>
      </c>
      <c r="G83" s="66">
        <v>5476.98</v>
      </c>
      <c r="H83" s="64">
        <v>23504.99998046875</v>
      </c>
      <c r="I83" s="64">
        <v>23505</v>
      </c>
      <c r="J83" s="64">
        <v>15270.72998046875</v>
      </c>
      <c r="K83" s="65">
        <v>1.9531249563442543E-5</v>
      </c>
      <c r="L83" s="74">
        <v>23505.000712890625</v>
      </c>
      <c r="M83" s="73">
        <v>7.32421875E-4</v>
      </c>
    </row>
    <row r="84" spans="1:13" ht="10" customHeight="1" x14ac:dyDescent="0.35">
      <c r="A84" s="2"/>
      <c r="B84" s="2"/>
      <c r="C84" s="42" t="s">
        <v>248</v>
      </c>
      <c r="D84" s="42"/>
      <c r="E84" s="67">
        <f>SUM(E77:E83)</f>
        <v>57560.3</v>
      </c>
      <c r="F84" s="67">
        <f>SUM(F77:F83)</f>
        <v>60419.94</v>
      </c>
      <c r="G84" s="67">
        <f>SUM(G77:G83)</f>
        <v>2859.64</v>
      </c>
      <c r="H84" s="67">
        <f>SUM(H77:H83)</f>
        <v>120888.9801147461</v>
      </c>
      <c r="I84" s="67">
        <f>SUM(I77:I83)</f>
        <v>103577.04000000001</v>
      </c>
      <c r="J84" s="67">
        <v>185414.10995483401</v>
      </c>
      <c r="K84" s="68">
        <f>SUM(K77:K82)</f>
        <v>-17311.940134277345</v>
      </c>
      <c r="L84" s="75">
        <v>448644.74512329104</v>
      </c>
      <c r="M84" s="76">
        <v>10702.665168457032</v>
      </c>
    </row>
    <row r="85" spans="1:13" ht="10" customHeight="1" x14ac:dyDescent="0.35">
      <c r="A85" s="2"/>
      <c r="B85" s="2" t="s">
        <v>34</v>
      </c>
      <c r="C85" s="2"/>
      <c r="D85" s="2"/>
      <c r="E85" s="64"/>
      <c r="F85" s="64"/>
      <c r="G85" s="66"/>
      <c r="H85" s="64"/>
      <c r="I85" s="64"/>
      <c r="J85" s="64"/>
      <c r="K85" s="65"/>
      <c r="L85" s="74"/>
      <c r="M85" s="73"/>
    </row>
    <row r="86" spans="1:13" ht="10" customHeight="1" x14ac:dyDescent="0.35">
      <c r="A86" s="2"/>
      <c r="B86" s="2"/>
      <c r="C86" s="2" t="s">
        <v>251</v>
      </c>
      <c r="D86" s="2"/>
      <c r="E86" s="64">
        <v>0</v>
      </c>
      <c r="F86" s="64">
        <v>9804.69</v>
      </c>
      <c r="G86" s="66">
        <v>9804.69</v>
      </c>
      <c r="H86" s="64">
        <v>16808.03955078125</v>
      </c>
      <c r="I86" s="64">
        <v>16808.04</v>
      </c>
      <c r="J86" s="64">
        <v>16808.03955078125</v>
      </c>
      <c r="K86" s="65">
        <v>4.4921875087311491E-4</v>
      </c>
      <c r="L86" s="74">
        <v>16808.0390625</v>
      </c>
      <c r="M86" s="73">
        <v>-4.8828125E-4</v>
      </c>
    </row>
    <row r="87" spans="1:13" ht="10" customHeight="1" x14ac:dyDescent="0.35">
      <c r="A87" s="2"/>
      <c r="B87" s="2"/>
      <c r="C87" s="2" t="s">
        <v>254</v>
      </c>
      <c r="D87" s="2"/>
      <c r="E87" s="64">
        <v>64636.81</v>
      </c>
      <c r="F87" s="64">
        <v>171446.94</v>
      </c>
      <c r="G87" s="66">
        <v>106810.1</v>
      </c>
      <c r="H87" s="64">
        <v>293909.0365625</v>
      </c>
      <c r="I87" s="64">
        <v>293909.03999999998</v>
      </c>
      <c r="J87" s="64">
        <v>229272.2265625</v>
      </c>
      <c r="K87" s="65">
        <v>3.4374999813735485E-3</v>
      </c>
      <c r="L87" s="74">
        <v>293909.03140624997</v>
      </c>
      <c r="M87" s="73">
        <v>-5.1562500302679837E-3</v>
      </c>
    </row>
    <row r="88" spans="1:13" ht="10" customHeight="1" x14ac:dyDescent="0.35">
      <c r="A88" s="2"/>
      <c r="B88" s="2"/>
      <c r="C88" s="2" t="s">
        <v>257</v>
      </c>
      <c r="D88" s="2"/>
      <c r="E88" s="64">
        <v>15324.45</v>
      </c>
      <c r="F88" s="64">
        <v>21199.5</v>
      </c>
      <c r="G88" s="66">
        <v>5875.05</v>
      </c>
      <c r="H88" s="64">
        <v>36342.001269531254</v>
      </c>
      <c r="I88" s="64">
        <v>36342</v>
      </c>
      <c r="J88" s="64">
        <v>21017.551269531254</v>
      </c>
      <c r="K88" s="65">
        <v>-1.2695312543655746E-3</v>
      </c>
      <c r="L88" s="74">
        <v>36342.001269531247</v>
      </c>
      <c r="M88" s="73">
        <v>-7.2759576141834259E-12</v>
      </c>
    </row>
    <row r="89" spans="1:13" ht="10" customHeight="1" x14ac:dyDescent="0.35">
      <c r="A89" s="2"/>
      <c r="B89" s="2"/>
      <c r="C89" s="2" t="s">
        <v>261</v>
      </c>
      <c r="D89" s="2"/>
      <c r="E89" s="64">
        <v>34100.800000000003</v>
      </c>
      <c r="F89" s="64">
        <v>23349.69</v>
      </c>
      <c r="G89" s="66">
        <v>-10751.11</v>
      </c>
      <c r="H89" s="64">
        <v>40028.038159179683</v>
      </c>
      <c r="I89" s="64">
        <v>40028.04</v>
      </c>
      <c r="J89" s="64">
        <v>5927.2381591796802</v>
      </c>
      <c r="K89" s="65">
        <v>1.8408203177386895E-3</v>
      </c>
      <c r="L89" s="74">
        <v>40028.03954101562</v>
      </c>
      <c r="M89" s="73">
        <v>1.3818359366268851E-3</v>
      </c>
    </row>
    <row r="90" spans="1:13" ht="10" customHeight="1" x14ac:dyDescent="0.35">
      <c r="A90" s="2"/>
      <c r="B90" s="2"/>
      <c r="C90" s="2" t="s">
        <v>264</v>
      </c>
      <c r="D90" s="2"/>
      <c r="E90" s="64">
        <v>38991.019999999997</v>
      </c>
      <c r="F90" s="64">
        <v>145827.5</v>
      </c>
      <c r="G90" s="66">
        <v>106836.5</v>
      </c>
      <c r="H90" s="64">
        <v>249990.00437499999</v>
      </c>
      <c r="I90" s="64">
        <v>249990</v>
      </c>
      <c r="J90" s="64">
        <v>210998.984375</v>
      </c>
      <c r="K90" s="65">
        <v>-4.374999989522621E-3</v>
      </c>
      <c r="L90" s="74">
        <v>249990.00578125002</v>
      </c>
      <c r="M90" s="73">
        <v>1.406250026775524E-3</v>
      </c>
    </row>
    <row r="91" spans="1:13" ht="10" customHeight="1" x14ac:dyDescent="0.35">
      <c r="A91" s="2"/>
      <c r="B91" s="2"/>
      <c r="C91" s="2" t="s">
        <v>267</v>
      </c>
      <c r="D91" s="2"/>
      <c r="E91" s="64">
        <v>100</v>
      </c>
      <c r="F91" s="64">
        <v>5833.31</v>
      </c>
      <c r="G91" s="66">
        <v>5733.31</v>
      </c>
      <c r="H91" s="64">
        <v>9999.959716796875</v>
      </c>
      <c r="I91" s="64">
        <v>9999.9599999999991</v>
      </c>
      <c r="J91" s="64">
        <v>9899.959716796875</v>
      </c>
      <c r="K91" s="65">
        <v>2.8320312412688509E-4</v>
      </c>
      <c r="L91" s="74">
        <v>9999.960205078125</v>
      </c>
      <c r="M91" s="73">
        <v>4.8828125E-4</v>
      </c>
    </row>
    <row r="92" spans="1:13" ht="10" customHeight="1" x14ac:dyDescent="0.35">
      <c r="A92" s="2"/>
      <c r="B92" s="2"/>
      <c r="C92" s="2" t="s">
        <v>270</v>
      </c>
      <c r="D92" s="2"/>
      <c r="E92" s="64">
        <v>264.99</v>
      </c>
      <c r="F92" s="64">
        <v>2916.69</v>
      </c>
      <c r="G92" s="66">
        <v>2651.7</v>
      </c>
      <c r="H92" s="64">
        <v>5000.0397436523435</v>
      </c>
      <c r="I92" s="64">
        <v>5000.04</v>
      </c>
      <c r="J92" s="64">
        <v>4735.0497436523438</v>
      </c>
      <c r="K92" s="65">
        <v>2.5634765643189894E-4</v>
      </c>
      <c r="L92" s="74">
        <v>5000.0396826171873</v>
      </c>
      <c r="M92" s="73">
        <v>-6.103515625E-5</v>
      </c>
    </row>
    <row r="93" spans="1:13" ht="10" customHeight="1" x14ac:dyDescent="0.35">
      <c r="A93" s="2"/>
      <c r="B93" s="2"/>
      <c r="C93" s="42" t="s">
        <v>271</v>
      </c>
      <c r="D93" s="42"/>
      <c r="E93" s="67">
        <f>SUM(E86:E92)</f>
        <v>153418.06999999998</v>
      </c>
      <c r="F93" s="67">
        <f>SUM(F86:F92)</f>
        <v>380378.32</v>
      </c>
      <c r="G93" s="67">
        <f>SUM(G86:G92)</f>
        <v>226960.24000000002</v>
      </c>
      <c r="H93" s="67">
        <f>SUM(H86:H92)</f>
        <v>652077.11937744136</v>
      </c>
      <c r="I93" s="67">
        <f>SUM(I86:I92)</f>
        <v>652077.11999999988</v>
      </c>
      <c r="J93" s="67">
        <v>1075053.2626342778</v>
      </c>
      <c r="K93" s="68">
        <f>SUM(K86:K92)</f>
        <v>6.2255858665594133E-4</v>
      </c>
      <c r="L93" s="75">
        <v>1914180.1927075195</v>
      </c>
      <c r="M93" s="76">
        <v>13258.370073242195</v>
      </c>
    </row>
    <row r="94" spans="1:13" ht="10" customHeight="1" x14ac:dyDescent="0.35">
      <c r="A94" s="2"/>
      <c r="B94" s="2" t="s">
        <v>35</v>
      </c>
      <c r="C94" s="2"/>
      <c r="D94" s="2"/>
      <c r="E94" s="64"/>
      <c r="F94" s="64"/>
      <c r="G94" s="66"/>
      <c r="H94" s="64"/>
      <c r="I94" s="64"/>
      <c r="J94" s="64"/>
      <c r="K94" s="65"/>
      <c r="L94" s="74"/>
      <c r="M94" s="73"/>
    </row>
    <row r="95" spans="1:13" ht="10" customHeight="1" x14ac:dyDescent="0.35">
      <c r="A95" s="2"/>
      <c r="B95" s="2"/>
      <c r="C95" s="2" t="s">
        <v>275</v>
      </c>
      <c r="D95" s="2"/>
      <c r="E95" s="64">
        <v>41322.080000000002</v>
      </c>
      <c r="F95" s="64">
        <v>39764.06</v>
      </c>
      <c r="G95" s="66">
        <v>-1558.02</v>
      </c>
      <c r="H95" s="64">
        <v>68166.962812499987</v>
      </c>
      <c r="I95" s="64">
        <v>68166.960000000006</v>
      </c>
      <c r="J95" s="64">
        <v>26844.882812499985</v>
      </c>
      <c r="K95" s="65">
        <v>-2.8124999807914719E-3</v>
      </c>
      <c r="L95" s="74">
        <v>68166.961152343749</v>
      </c>
      <c r="M95" s="73">
        <v>-1.6601562383584678E-3</v>
      </c>
    </row>
    <row r="96" spans="1:13" ht="10" customHeight="1" x14ac:dyDescent="0.35">
      <c r="A96" s="2"/>
      <c r="B96" s="2"/>
      <c r="C96" s="2" t="s">
        <v>278</v>
      </c>
      <c r="D96" s="2"/>
      <c r="E96" s="64">
        <v>0</v>
      </c>
      <c r="F96" s="64">
        <v>2041.69</v>
      </c>
      <c r="G96" s="66">
        <v>2041.69</v>
      </c>
      <c r="H96" s="64">
        <v>3500.0399780273438</v>
      </c>
      <c r="I96" s="64">
        <v>3500.04</v>
      </c>
      <c r="J96" s="64">
        <v>3500.0399780273438</v>
      </c>
      <c r="K96" s="65">
        <v>2.1972656213620212E-5</v>
      </c>
      <c r="L96" s="74">
        <v>3500.0399475097656</v>
      </c>
      <c r="M96" s="73">
        <v>-3.0517578125E-5</v>
      </c>
    </row>
    <row r="97" spans="1:13" ht="10" customHeight="1" x14ac:dyDescent="0.35">
      <c r="A97" s="2"/>
      <c r="B97" s="2"/>
      <c r="C97" s="2" t="s">
        <v>281</v>
      </c>
      <c r="D97" s="2"/>
      <c r="E97" s="64">
        <v>0</v>
      </c>
      <c r="F97" s="64">
        <v>5833.31</v>
      </c>
      <c r="G97" s="66">
        <v>5833.31</v>
      </c>
      <c r="H97" s="64">
        <v>9999.959716796875</v>
      </c>
      <c r="I97" s="64">
        <v>9999.9599999999991</v>
      </c>
      <c r="J97" s="64">
        <v>9999.959716796875</v>
      </c>
      <c r="K97" s="65">
        <v>2.8320312412688509E-4</v>
      </c>
      <c r="L97" s="74">
        <v>9999.959716796875</v>
      </c>
      <c r="M97" s="73">
        <v>0</v>
      </c>
    </row>
    <row r="98" spans="1:13" ht="10" customHeight="1" x14ac:dyDescent="0.35">
      <c r="A98" s="2"/>
      <c r="B98" s="2"/>
      <c r="C98" s="2" t="s">
        <v>284</v>
      </c>
      <c r="D98" s="2"/>
      <c r="E98" s="64">
        <v>11095.96</v>
      </c>
      <c r="F98" s="64">
        <v>22179.5</v>
      </c>
      <c r="G98" s="66">
        <v>11083.54</v>
      </c>
      <c r="H98" s="64">
        <v>38022.000039062499</v>
      </c>
      <c r="I98" s="64">
        <v>38022</v>
      </c>
      <c r="J98" s="64">
        <v>26926.0400390625</v>
      </c>
      <c r="K98" s="65">
        <v>-3.9062499126885086E-5</v>
      </c>
      <c r="L98" s="74">
        <v>38022.001162109373</v>
      </c>
      <c r="M98" s="73">
        <v>1.1230468735448085E-3</v>
      </c>
    </row>
    <row r="99" spans="1:13" ht="10" customHeight="1" x14ac:dyDescent="0.35">
      <c r="A99" s="2"/>
      <c r="B99" s="2"/>
      <c r="C99" s="2" t="s">
        <v>287</v>
      </c>
      <c r="D99" s="2"/>
      <c r="E99" s="64">
        <v>18149.16</v>
      </c>
      <c r="F99" s="64">
        <v>2876.44</v>
      </c>
      <c r="G99" s="66">
        <v>-15272.72</v>
      </c>
      <c r="H99" s="64">
        <v>34874.749599609378</v>
      </c>
      <c r="I99" s="64">
        <v>4931.04</v>
      </c>
      <c r="J99" s="64">
        <v>16725.589599609379</v>
      </c>
      <c r="K99" s="65">
        <v>-29943.709599609378</v>
      </c>
      <c r="L99" s="74">
        <v>13746.167412109375</v>
      </c>
      <c r="M99" s="73">
        <v>-21128.582187500004</v>
      </c>
    </row>
    <row r="100" spans="1:13" ht="10" customHeight="1" x14ac:dyDescent="0.35">
      <c r="A100" s="2"/>
      <c r="B100" s="2"/>
      <c r="C100" s="2" t="s">
        <v>290</v>
      </c>
      <c r="D100" s="2"/>
      <c r="E100" s="64">
        <v>3940.69</v>
      </c>
      <c r="F100" s="64">
        <v>14358.19</v>
      </c>
      <c r="G100" s="66">
        <v>10417.5</v>
      </c>
      <c r="H100" s="64">
        <v>24614.039609375002</v>
      </c>
      <c r="I100" s="64">
        <v>24614.04</v>
      </c>
      <c r="J100" s="64">
        <v>20673.349609375004</v>
      </c>
      <c r="K100" s="65">
        <v>3.9062499854480848E-4</v>
      </c>
      <c r="L100" s="74">
        <v>24614.040888671876</v>
      </c>
      <c r="M100" s="73">
        <v>1.2792968736903276E-3</v>
      </c>
    </row>
    <row r="101" spans="1:13" ht="10" customHeight="1" x14ac:dyDescent="0.35">
      <c r="A101" s="2"/>
      <c r="B101" s="2"/>
      <c r="C101" s="2" t="s">
        <v>293</v>
      </c>
      <c r="D101" s="2"/>
      <c r="E101" s="64">
        <v>3749.55</v>
      </c>
      <c r="F101" s="64">
        <v>10791.69</v>
      </c>
      <c r="G101" s="66">
        <v>7042.1409999999996</v>
      </c>
      <c r="H101" s="64">
        <v>18500.039501953124</v>
      </c>
      <c r="I101" s="64">
        <v>18500.04</v>
      </c>
      <c r="J101" s="64">
        <v>14750.489501953125</v>
      </c>
      <c r="K101" s="65">
        <v>4.9804687660071068E-4</v>
      </c>
      <c r="L101" s="74">
        <v>18500.039179687501</v>
      </c>
      <c r="M101" s="73">
        <v>-3.2226562325377017E-4</v>
      </c>
    </row>
    <row r="102" spans="1:13" ht="10" customHeight="1" x14ac:dyDescent="0.35">
      <c r="A102" s="2"/>
      <c r="B102" s="2"/>
      <c r="C102" s="2" t="s">
        <v>297</v>
      </c>
      <c r="D102" s="2"/>
      <c r="E102" s="64">
        <v>31430.15</v>
      </c>
      <c r="F102" s="64">
        <v>38126.06</v>
      </c>
      <c r="G102" s="66">
        <v>6695.9080000000004</v>
      </c>
      <c r="H102" s="64">
        <v>65358.963476562501</v>
      </c>
      <c r="I102" s="64">
        <v>65358.96</v>
      </c>
      <c r="J102" s="64">
        <v>33928.8134765625</v>
      </c>
      <c r="K102" s="65">
        <v>-3.4765625023283064E-3</v>
      </c>
      <c r="L102" s="74">
        <v>65358.961894531254</v>
      </c>
      <c r="M102" s="73">
        <v>-1.5820312473806553E-3</v>
      </c>
    </row>
    <row r="103" spans="1:13" ht="10" customHeight="1" x14ac:dyDescent="0.35">
      <c r="A103" s="2"/>
      <c r="B103" s="2"/>
      <c r="C103" s="2" t="s">
        <v>300</v>
      </c>
      <c r="D103" s="2"/>
      <c r="E103" s="64">
        <v>369.25</v>
      </c>
      <c r="F103" s="64">
        <v>17266.689999999999</v>
      </c>
      <c r="G103" s="66">
        <v>16897.439999999999</v>
      </c>
      <c r="H103" s="64">
        <v>29600.03857421875</v>
      </c>
      <c r="I103" s="64">
        <v>29600.04</v>
      </c>
      <c r="J103" s="64">
        <v>29230.78857421875</v>
      </c>
      <c r="K103" s="65">
        <v>1.4257812508731149E-3</v>
      </c>
      <c r="L103" s="74">
        <v>29600.0400390625</v>
      </c>
      <c r="M103" s="73">
        <v>1.46484375E-3</v>
      </c>
    </row>
    <row r="104" spans="1:13" ht="10" customHeight="1" x14ac:dyDescent="0.35">
      <c r="A104" s="2"/>
      <c r="B104" s="2"/>
      <c r="C104" s="42" t="s">
        <v>301</v>
      </c>
      <c r="D104" s="42"/>
      <c r="E104" s="67">
        <f>SUM(E95:E103)</f>
        <v>110056.84</v>
      </c>
      <c r="F104" s="67">
        <f>SUM(F95:F103)</f>
        <v>153237.63</v>
      </c>
      <c r="G104" s="67">
        <f>SUM(G95:G103)</f>
        <v>43180.788999999997</v>
      </c>
      <c r="H104" s="67">
        <f>SUM(H95:H103)</f>
        <v>292636.79330810544</v>
      </c>
      <c r="I104" s="67">
        <f>SUM(I95:I103)</f>
        <v>262693.07999999996</v>
      </c>
      <c r="J104" s="67">
        <v>553131.89453124988</v>
      </c>
      <c r="K104" s="68">
        <f>SUM(K95:K103)</f>
        <v>-29943.713308105453</v>
      </c>
      <c r="L104" s="75">
        <v>902199.93599975575</v>
      </c>
      <c r="M104" s="76">
        <v>-25270.98853149412</v>
      </c>
    </row>
    <row r="105" spans="1:13" ht="10" customHeight="1" x14ac:dyDescent="0.35">
      <c r="A105" s="2"/>
      <c r="B105" s="2" t="s">
        <v>37</v>
      </c>
      <c r="C105" s="2"/>
      <c r="D105" s="2"/>
      <c r="E105" s="64"/>
      <c r="F105" s="64"/>
      <c r="G105" s="66"/>
      <c r="H105" s="64"/>
      <c r="I105" s="64"/>
      <c r="J105" s="64"/>
      <c r="K105" s="65"/>
      <c r="L105" s="74"/>
      <c r="M105" s="73"/>
    </row>
    <row r="106" spans="1:13" ht="10" customHeight="1" x14ac:dyDescent="0.35">
      <c r="A106" s="2"/>
      <c r="B106" s="2"/>
      <c r="C106" s="2" t="s">
        <v>304</v>
      </c>
      <c r="D106" s="2"/>
      <c r="E106" s="64">
        <v>2380.3000000000002</v>
      </c>
      <c r="F106" s="64">
        <v>12097.47</v>
      </c>
      <c r="G106" s="66">
        <v>9717.17</v>
      </c>
      <c r="H106" s="64">
        <v>8976.4000000000015</v>
      </c>
      <c r="I106" s="64">
        <v>20738.52</v>
      </c>
      <c r="J106" s="64">
        <v>6596.1000000000013</v>
      </c>
      <c r="K106" s="65">
        <v>11762.119999999999</v>
      </c>
      <c r="L106" s="74">
        <v>11614.84</v>
      </c>
      <c r="M106" s="73">
        <v>2638.4399999999987</v>
      </c>
    </row>
    <row r="107" spans="1:13" ht="10" customHeight="1" x14ac:dyDescent="0.35">
      <c r="A107" s="2"/>
      <c r="B107" s="2"/>
      <c r="C107" s="42" t="s">
        <v>305</v>
      </c>
      <c r="D107" s="42"/>
      <c r="E107" s="67">
        <f>SUM(E106:E106)</f>
        <v>2380.3000000000002</v>
      </c>
      <c r="F107" s="67">
        <f>SUM(F106:F106)</f>
        <v>12097.47</v>
      </c>
      <c r="G107" s="67">
        <f>SUM(G106:G106)</f>
        <v>9717.17</v>
      </c>
      <c r="H107" s="67">
        <f>SUM(H106:H106)</f>
        <v>8976.4000000000015</v>
      </c>
      <c r="I107" s="67">
        <f>SUM(I106:I106)</f>
        <v>20738.52</v>
      </c>
      <c r="J107" s="67">
        <f>SUM(J106:J106)</f>
        <v>6596.1000000000013</v>
      </c>
      <c r="K107" s="68">
        <f>SUM(K106:K106)</f>
        <v>11762.119999999999</v>
      </c>
      <c r="L107" s="75">
        <v>65027.31</v>
      </c>
      <c r="M107" s="76">
        <v>15702.48</v>
      </c>
    </row>
    <row r="108" spans="1:13" ht="10" customHeight="1" x14ac:dyDescent="0.35">
      <c r="A108" s="2"/>
      <c r="B108" s="42" t="s">
        <v>45</v>
      </c>
      <c r="C108" s="42"/>
      <c r="D108" s="42"/>
      <c r="E108" s="67">
        <f>SUM(E48,E75,E84,E58,E93,E104,E107)</f>
        <v>1231123.4600000002</v>
      </c>
      <c r="F108" s="67">
        <f>SUM(F48,F75,F84,F58,F93,F104,F107)</f>
        <v>1803546.7100000002</v>
      </c>
      <c r="G108" s="67">
        <f>SUM(G48,G75,G84,G58,G93,G104,G107)</f>
        <v>572423.23745000002</v>
      </c>
      <c r="H108" s="67">
        <f>SUM(H48,H75,H84,H58,H93,H104,H107)</f>
        <v>3127287.871309814</v>
      </c>
      <c r="I108" s="67">
        <f>SUM(I48,I75,I84,I58,I93,I104,I107)</f>
        <v>3091794.36</v>
      </c>
      <c r="J108" s="67">
        <v>242589.32641029172</v>
      </c>
      <c r="K108" s="68">
        <f>I108-H108</f>
        <v>-35493.511309814174</v>
      </c>
      <c r="L108" s="75">
        <v>12312995.905256348</v>
      </c>
      <c r="M108" s="76">
        <v>2918.3388460542083</v>
      </c>
    </row>
    <row r="109" spans="1:13" ht="10" customHeight="1" x14ac:dyDescent="0.35">
      <c r="A109" s="42" t="s">
        <v>46</v>
      </c>
      <c r="B109" s="42"/>
      <c r="C109" s="42"/>
      <c r="D109" s="42"/>
      <c r="E109" s="67">
        <f>E27-E108</f>
        <v>-496045.31000000017</v>
      </c>
      <c r="F109" s="67">
        <f>F27-F108</f>
        <v>56199.459999999963</v>
      </c>
      <c r="G109" s="67">
        <f>G27-G108</f>
        <v>-1697091.2754500001</v>
      </c>
      <c r="H109" s="67">
        <f>H27-H108</f>
        <v>361600.33229939826</v>
      </c>
      <c r="I109" s="67">
        <f>I27-I108</f>
        <v>173723.11000000034</v>
      </c>
      <c r="J109" s="67">
        <f>J27-J108</f>
        <v>9201539.4227759037</v>
      </c>
      <c r="K109" s="68">
        <f>H109-I109</f>
        <v>187877.22229939792</v>
      </c>
      <c r="L109" s="75">
        <v>188574.84408731759</v>
      </c>
      <c r="M109" s="76">
        <v>699614.46868858673</v>
      </c>
    </row>
  </sheetData>
  <autoFilter ref="A5:M109" xr:uid="{F14A5C2A-F13E-4564-A559-5766EFAE0A9B}">
    <filterColumn colId="4" showButton="0"/>
    <filterColumn colId="5" showButton="0"/>
    <filterColumn colId="11" showButton="0"/>
  </autoFilter>
  <mergeCells count="2">
    <mergeCell ref="E5:G5"/>
    <mergeCell ref="L5:M5"/>
  </mergeCells>
  <conditionalFormatting sqref="K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{08C795A8-00C5-4B2D-A2C5-DAC3BEAAF6A1}</x14:id>
        </ext>
      </extLst>
    </cfRule>
  </conditionalFormatting>
  <conditionalFormatting sqref="K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{4FE8624F-88D5-4C26-B08A-4F909F9C52B7}</x14:id>
        </ext>
      </extLst>
    </cfRule>
  </conditionalFormatting>
  <conditionalFormatting sqref="K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{56811A6A-0897-48BE-828B-4D155CE2366C}</x14:id>
        </ext>
      </extLst>
    </cfRule>
  </conditionalFormatting>
  <conditionalFormatting sqref="K6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{2BF927B5-8788-4B99-8D0A-32BF7425896B}</x14:id>
        </ext>
      </extLst>
    </cfRule>
  </conditionalFormatting>
  <conditionalFormatting sqref="K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{0C06E5E2-9EDA-47DE-A940-C92469CA41CE}</x14:id>
        </ext>
      </extLst>
    </cfRule>
  </conditionalFormatting>
  <conditionalFormatting sqref="K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{8E8C487E-C1CD-45CC-A804-BA46B971D976}</x14:id>
        </ext>
      </extLst>
    </cfRule>
  </conditionalFormatting>
  <conditionalFormatting sqref="K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{DA747396-6A33-485B-A985-EF7AED224A48}</x14:id>
        </ext>
      </extLst>
    </cfRule>
  </conditionalFormatting>
  <conditionalFormatting sqref="K6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{8364586C-3798-4877-810B-E644FCFF1893}</x14:id>
        </ext>
      </extLst>
    </cfRule>
  </conditionalFormatting>
  <conditionalFormatting sqref="K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{D204B5D0-4CBA-463A-8700-0157987F8D79}</x14:id>
        </ext>
      </extLst>
    </cfRule>
  </conditionalFormatting>
  <conditionalFormatting sqref="K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{52778EAE-F71B-4BFB-A370-8795C8BB915A}</x14:id>
        </ext>
      </extLst>
    </cfRule>
  </conditionalFormatting>
  <conditionalFormatting sqref="K6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{E6434AE5-2D4E-4AB8-BC9C-4FE1497CF2D0}</x14:id>
        </ext>
      </extLst>
    </cfRule>
  </conditionalFormatting>
  <conditionalFormatting sqref="M9">
    <cfRule type="expression" dxfId="659" priority="16" stopIfTrue="1">
      <formula>AND(NOT(ISBLANK(#REF!)),ABS(M9)&gt;PreviousMonthMinimumDiff)</formula>
    </cfRule>
    <cfRule type="expression" dxfId="658" priority="17" stopIfTrue="1">
      <formula>AND(ISBLANK(#REF!),ABS(M9)&gt;PreviousMonthMinimumDiff)</formula>
    </cfRule>
  </conditionalFormatting>
  <conditionalFormatting sqref="M10">
    <cfRule type="expression" dxfId="657" priority="22" stopIfTrue="1">
      <formula>AND(NOT(ISBLANK(#REF!)),ABS(M10)&gt;PreviousMonthMinimumDiff)</formula>
    </cfRule>
  </conditionalFormatting>
  <conditionalFormatting sqref="M10">
    <cfRule type="expression" dxfId="656" priority="23" stopIfTrue="1">
      <formula>AND(ISBLANK(#REF!),ABS(M10)&gt;PreviousMonthMinimumDiff)</formula>
    </cfRule>
  </conditionalFormatting>
  <conditionalFormatting sqref="M11">
    <cfRule type="expression" dxfId="655" priority="28" stopIfTrue="1">
      <formula>AND(NOT(ISBLANK(#REF!)),ABS(M11)&gt;PreviousMonthMinimumDiff)</formula>
    </cfRule>
  </conditionalFormatting>
  <conditionalFormatting sqref="M11">
    <cfRule type="expression" dxfId="654" priority="29" stopIfTrue="1">
      <formula>AND(ISBLANK(#REF!),ABS(M11)&gt;PreviousMonthMinimumDiff)</formula>
    </cfRule>
  </conditionalFormatting>
  <conditionalFormatting sqref="M12">
    <cfRule type="expression" dxfId="653" priority="36" stopIfTrue="1">
      <formula>AND(NOT(ISBLANK(#REF!)),ABS(M12)&gt;PreviousMonthMinimumDiff)</formula>
    </cfRule>
  </conditionalFormatting>
  <conditionalFormatting sqref="M12">
    <cfRule type="expression" dxfId="652" priority="37" stopIfTrue="1">
      <formula>AND(ISBLANK(#REF!),ABS(M12)&gt;PreviousMonthMinimumDiff)</formula>
    </cfRule>
  </conditionalFormatting>
  <conditionalFormatting sqref="M15">
    <cfRule type="expression" dxfId="651" priority="38" stopIfTrue="1">
      <formula>AND(NOT(ISBLANK(#REF!)),ABS(M15)&gt;PreviousMonthMinimumDiff)</formula>
    </cfRule>
  </conditionalFormatting>
  <conditionalFormatting sqref="M15">
    <cfRule type="expression" dxfId="650" priority="39" stopIfTrue="1">
      <formula>AND(ISBLANK(#REF!),ABS(M15)&gt;PreviousMonthMinimumDiff)</formula>
    </cfRule>
  </conditionalFormatting>
  <conditionalFormatting sqref="M16">
    <cfRule type="expression" dxfId="649" priority="44" stopIfTrue="1">
      <formula>AND(NOT(ISBLANK(#REF!)),ABS(M16)&gt;PreviousMonthMinimumDiff)</formula>
    </cfRule>
  </conditionalFormatting>
  <conditionalFormatting sqref="M16">
    <cfRule type="expression" dxfId="648" priority="45" stopIfTrue="1">
      <formula>AND(ISBLANK(#REF!),ABS(M16)&gt;PreviousMonthMinimumDiff)</formula>
    </cfRule>
  </conditionalFormatting>
  <conditionalFormatting sqref="M17">
    <cfRule type="expression" dxfId="647" priority="50" stopIfTrue="1">
      <formula>AND(NOT(ISBLANK(#REF!)),ABS(M17)&gt;PreviousMonthMinimumDiff)</formula>
    </cfRule>
  </conditionalFormatting>
  <conditionalFormatting sqref="M17">
    <cfRule type="expression" dxfId="646" priority="51" stopIfTrue="1">
      <formula>AND(ISBLANK(#REF!),ABS(M17)&gt;PreviousMonthMinimumDiff)</formula>
    </cfRule>
  </conditionalFormatting>
  <conditionalFormatting sqref="M18">
    <cfRule type="expression" dxfId="645" priority="60" stopIfTrue="1">
      <formula>AND(NOT(ISBLANK(#REF!)),ABS(M18)&gt;PreviousMonthMinimumDiff)</formula>
    </cfRule>
  </conditionalFormatting>
  <conditionalFormatting sqref="M18">
    <cfRule type="expression" dxfId="644" priority="61" stopIfTrue="1">
      <formula>AND(ISBLANK(#REF!),ABS(M18)&gt;PreviousMonthMinimumDiff)</formula>
    </cfRule>
  </conditionalFormatting>
  <conditionalFormatting sqref="M19">
    <cfRule type="expression" dxfId="643" priority="66" stopIfTrue="1">
      <formula>AND(NOT(ISBLANK(#REF!)),ABS(M19)&gt;PreviousMonthMinimumDiff)</formula>
    </cfRule>
  </conditionalFormatting>
  <conditionalFormatting sqref="M19">
    <cfRule type="expression" dxfId="642" priority="67" stopIfTrue="1">
      <formula>AND(ISBLANK(#REF!),ABS(M19)&gt;PreviousMonthMinimumDiff)</formula>
    </cfRule>
  </conditionalFormatting>
  <conditionalFormatting sqref="M20">
    <cfRule type="expression" dxfId="641" priority="72" stopIfTrue="1">
      <formula>AND(NOT(ISBLANK(#REF!)),ABS(M20)&gt;PreviousMonthMinimumDiff)</formula>
    </cfRule>
  </conditionalFormatting>
  <conditionalFormatting sqref="M20">
    <cfRule type="expression" dxfId="640" priority="73" stopIfTrue="1">
      <formula>AND(ISBLANK(#REF!),ABS(M20)&gt;PreviousMonthMinimumDiff)</formula>
    </cfRule>
  </conditionalFormatting>
  <conditionalFormatting sqref="M21">
    <cfRule type="expression" dxfId="639" priority="78" stopIfTrue="1">
      <formula>AND(NOT(ISBLANK(#REF!)),ABS(M21)&gt;PreviousMonthMinimumDiff)</formula>
    </cfRule>
  </conditionalFormatting>
  <conditionalFormatting sqref="M21">
    <cfRule type="expression" dxfId="638" priority="79" stopIfTrue="1">
      <formula>AND(ISBLANK(#REF!),ABS(M21)&gt;PreviousMonthMinimumDiff)</formula>
    </cfRule>
  </conditionalFormatting>
  <conditionalFormatting sqref="M22">
    <cfRule type="expression" dxfId="637" priority="84" stopIfTrue="1">
      <formula>AND(NOT(ISBLANK(#REF!)),ABS(M22)&gt;PreviousMonthMinimumDiff)</formula>
    </cfRule>
  </conditionalFormatting>
  <conditionalFormatting sqref="M22">
    <cfRule type="expression" dxfId="636" priority="85" stopIfTrue="1">
      <formula>AND(ISBLANK(#REF!),ABS(M22)&gt;PreviousMonthMinimumDiff)</formula>
    </cfRule>
  </conditionalFormatting>
  <conditionalFormatting sqref="M25">
    <cfRule type="expression" dxfId="635" priority="86" stopIfTrue="1">
      <formula>AND(NOT(ISBLANK(#REF!)),ABS(M25)&gt;PreviousMonthMinimumDiff)</formula>
    </cfRule>
  </conditionalFormatting>
  <conditionalFormatting sqref="M25">
    <cfRule type="expression" dxfId="634" priority="87" stopIfTrue="1">
      <formula>AND(ISBLANK(#REF!),ABS(M25)&gt;PreviousMonthMinimumDiff)</formula>
    </cfRule>
  </conditionalFormatting>
  <conditionalFormatting sqref="M30">
    <cfRule type="expression" dxfId="633" priority="92" stopIfTrue="1">
      <formula>AND(NOT(ISBLANK(#REF!)),ABS(M30)&gt;PreviousMonthMinimumDiff)</formula>
    </cfRule>
  </conditionalFormatting>
  <conditionalFormatting sqref="M30">
    <cfRule type="expression" dxfId="632" priority="93" stopIfTrue="1">
      <formula>AND(ISBLANK(#REF!),ABS(M30)&gt;PreviousMonthMinimumDiff)</formula>
    </cfRule>
  </conditionalFormatting>
  <conditionalFormatting sqref="M31">
    <cfRule type="expression" dxfId="631" priority="96" stopIfTrue="1">
      <formula>AND(NOT(ISBLANK(#REF!)),ABS(M31)&gt;PreviousMonthMinimumDiff)</formula>
    </cfRule>
  </conditionalFormatting>
  <conditionalFormatting sqref="M31">
    <cfRule type="expression" dxfId="630" priority="97" stopIfTrue="1">
      <formula>AND(ISBLANK(#REF!),ABS(M31)&gt;PreviousMonthMinimumDiff)</formula>
    </cfRule>
  </conditionalFormatting>
  <conditionalFormatting sqref="M32">
    <cfRule type="expression" dxfId="629" priority="102" stopIfTrue="1">
      <formula>AND(NOT(ISBLANK(#REF!)),ABS(M32)&gt;PreviousMonthMinimumDiff)</formula>
    </cfRule>
  </conditionalFormatting>
  <conditionalFormatting sqref="M32">
    <cfRule type="expression" dxfId="628" priority="103" stopIfTrue="1">
      <formula>AND(ISBLANK(#REF!),ABS(M32)&gt;PreviousMonthMinimumDiff)</formula>
    </cfRule>
  </conditionalFormatting>
  <conditionalFormatting sqref="M33">
    <cfRule type="expression" dxfId="627" priority="108" stopIfTrue="1">
      <formula>AND(NOT(ISBLANK(#REF!)),ABS(M33)&gt;PreviousMonthMinimumDiff)</formula>
    </cfRule>
  </conditionalFormatting>
  <conditionalFormatting sqref="M33">
    <cfRule type="expression" dxfId="626" priority="109" stopIfTrue="1">
      <formula>AND(ISBLANK(#REF!),ABS(M33)&gt;PreviousMonthMinimumDiff)</formula>
    </cfRule>
  </conditionalFormatting>
  <conditionalFormatting sqref="M34">
    <cfRule type="expression" dxfId="625" priority="114" stopIfTrue="1">
      <formula>AND(NOT(ISBLANK(#REF!)),ABS(M34)&gt;PreviousMonthMinimumDiff)</formula>
    </cfRule>
  </conditionalFormatting>
  <conditionalFormatting sqref="M34">
    <cfRule type="expression" dxfId="624" priority="115" stopIfTrue="1">
      <formula>AND(ISBLANK(#REF!),ABS(M34)&gt;PreviousMonthMinimumDiff)</formula>
    </cfRule>
  </conditionalFormatting>
  <conditionalFormatting sqref="M35">
    <cfRule type="expression" dxfId="623" priority="120" stopIfTrue="1">
      <formula>AND(NOT(ISBLANK(#REF!)),ABS(M35)&gt;PreviousMonthMinimumDiff)</formula>
    </cfRule>
  </conditionalFormatting>
  <conditionalFormatting sqref="M35">
    <cfRule type="expression" dxfId="622" priority="121" stopIfTrue="1">
      <formula>AND(ISBLANK(#REF!),ABS(M35)&gt;PreviousMonthMinimumDiff)</formula>
    </cfRule>
  </conditionalFormatting>
  <conditionalFormatting sqref="M36">
    <cfRule type="expression" dxfId="621" priority="126" stopIfTrue="1">
      <formula>AND(NOT(ISBLANK(#REF!)),ABS(M36)&gt;PreviousMonthMinimumDiff)</formula>
    </cfRule>
  </conditionalFormatting>
  <conditionalFormatting sqref="M36">
    <cfRule type="expression" dxfId="620" priority="127" stopIfTrue="1">
      <formula>AND(ISBLANK(#REF!),ABS(M36)&gt;PreviousMonthMinimumDiff)</formula>
    </cfRule>
  </conditionalFormatting>
  <conditionalFormatting sqref="M37">
    <cfRule type="expression" dxfId="619" priority="132" stopIfTrue="1">
      <formula>AND(NOT(ISBLANK(#REF!)),ABS(M37)&gt;PreviousMonthMinimumDiff)</formula>
    </cfRule>
  </conditionalFormatting>
  <conditionalFormatting sqref="M37">
    <cfRule type="expression" dxfId="618" priority="133" stopIfTrue="1">
      <formula>AND(ISBLANK(#REF!),ABS(M37)&gt;PreviousMonthMinimumDiff)</formula>
    </cfRule>
  </conditionalFormatting>
  <conditionalFormatting sqref="M38">
    <cfRule type="expression" dxfId="617" priority="140" stopIfTrue="1">
      <formula>AND(NOT(ISBLANK(#REF!)),ABS(M38)&gt;PreviousMonthMinimumDiff)</formula>
    </cfRule>
  </conditionalFormatting>
  <conditionalFormatting sqref="M38">
    <cfRule type="expression" dxfId="616" priority="141" stopIfTrue="1">
      <formula>AND(ISBLANK(#REF!),ABS(M38)&gt;PreviousMonthMinimumDiff)</formula>
    </cfRule>
  </conditionalFormatting>
  <conditionalFormatting sqref="M39">
    <cfRule type="expression" dxfId="615" priority="148" stopIfTrue="1">
      <formula>AND(NOT(ISBLANK(#REF!)),ABS(M39)&gt;PreviousMonthMinimumDiff)</formula>
    </cfRule>
  </conditionalFormatting>
  <conditionalFormatting sqref="M39">
    <cfRule type="expression" dxfId="614" priority="149" stopIfTrue="1">
      <formula>AND(ISBLANK(#REF!),ABS(M39)&gt;PreviousMonthMinimumDiff)</formula>
    </cfRule>
  </conditionalFormatting>
  <conditionalFormatting sqref="M40">
    <cfRule type="expression" dxfId="613" priority="156" stopIfTrue="1">
      <formula>AND(NOT(ISBLANK(#REF!)),ABS(M40)&gt;PreviousMonthMinimumDiff)</formula>
    </cfRule>
  </conditionalFormatting>
  <conditionalFormatting sqref="M40">
    <cfRule type="expression" dxfId="612" priority="157" stopIfTrue="1">
      <formula>AND(ISBLANK(#REF!),ABS(M40)&gt;PreviousMonthMinimumDiff)</formula>
    </cfRule>
  </conditionalFormatting>
  <conditionalFormatting sqref="M41">
    <cfRule type="expression" dxfId="611" priority="166" stopIfTrue="1">
      <formula>AND(NOT(ISBLANK(#REF!)),ABS(M41)&gt;PreviousMonthMinimumDiff)</formula>
    </cfRule>
  </conditionalFormatting>
  <conditionalFormatting sqref="M41">
    <cfRule type="expression" dxfId="610" priority="167" stopIfTrue="1">
      <formula>AND(ISBLANK(#REF!),ABS(M41)&gt;PreviousMonthMinimumDiff)</formula>
    </cfRule>
  </conditionalFormatting>
  <conditionalFormatting sqref="M42">
    <cfRule type="expression" dxfId="609" priority="172" stopIfTrue="1">
      <formula>AND(NOT(ISBLANK(#REF!)),ABS(M42)&gt;PreviousMonthMinimumDiff)</formula>
    </cfRule>
  </conditionalFormatting>
  <conditionalFormatting sqref="M42">
    <cfRule type="expression" dxfId="608" priority="173" stopIfTrue="1">
      <formula>AND(ISBLANK(#REF!),ABS(M42)&gt;PreviousMonthMinimumDiff)</formula>
    </cfRule>
  </conditionalFormatting>
  <conditionalFormatting sqref="M43">
    <cfRule type="expression" dxfId="607" priority="178" stopIfTrue="1">
      <formula>AND(NOT(ISBLANK(#REF!)),ABS(M43)&gt;PreviousMonthMinimumDiff)</formula>
    </cfRule>
  </conditionalFormatting>
  <conditionalFormatting sqref="M43">
    <cfRule type="expression" dxfId="606" priority="179" stopIfTrue="1">
      <formula>AND(ISBLANK(#REF!),ABS(M43)&gt;PreviousMonthMinimumDiff)</formula>
    </cfRule>
  </conditionalFormatting>
  <conditionalFormatting sqref="M44">
    <cfRule type="expression" dxfId="605" priority="184" stopIfTrue="1">
      <formula>AND(NOT(ISBLANK(#REF!)),ABS(M44)&gt;PreviousMonthMinimumDiff)</formula>
    </cfRule>
  </conditionalFormatting>
  <conditionalFormatting sqref="M44">
    <cfRule type="expression" dxfId="604" priority="185" stopIfTrue="1">
      <formula>AND(ISBLANK(#REF!),ABS(M44)&gt;PreviousMonthMinimumDiff)</formula>
    </cfRule>
  </conditionalFormatting>
  <conditionalFormatting sqref="M45">
    <cfRule type="expression" dxfId="603" priority="190" stopIfTrue="1">
      <formula>AND(NOT(ISBLANK(#REF!)),ABS(M45)&gt;PreviousMonthMinimumDiff)</formula>
    </cfRule>
  </conditionalFormatting>
  <conditionalFormatting sqref="M45">
    <cfRule type="expression" dxfId="602" priority="191" stopIfTrue="1">
      <formula>AND(ISBLANK(#REF!),ABS(M45)&gt;PreviousMonthMinimumDiff)</formula>
    </cfRule>
  </conditionalFormatting>
  <conditionalFormatting sqref="M46">
    <cfRule type="expression" dxfId="601" priority="196" stopIfTrue="1">
      <formula>AND(NOT(ISBLANK(#REF!)),ABS(M46)&gt;PreviousMonthMinimumDiff)</formula>
    </cfRule>
  </conditionalFormatting>
  <conditionalFormatting sqref="M46">
    <cfRule type="expression" dxfId="600" priority="197" stopIfTrue="1">
      <formula>AND(ISBLANK(#REF!),ABS(M46)&gt;PreviousMonthMinimumDiff)</formula>
    </cfRule>
  </conditionalFormatting>
  <conditionalFormatting sqref="M47">
    <cfRule type="expression" dxfId="599" priority="202" stopIfTrue="1">
      <formula>AND(NOT(ISBLANK(#REF!)),ABS(M47)&gt;PreviousMonthMinimumDiff)</formula>
    </cfRule>
  </conditionalFormatting>
  <conditionalFormatting sqref="M47">
    <cfRule type="expression" dxfId="598" priority="203" stopIfTrue="1">
      <formula>AND(ISBLANK(#REF!),ABS(M47)&gt;PreviousMonthMinimumDiff)</formula>
    </cfRule>
  </conditionalFormatting>
  <conditionalFormatting sqref="M50">
    <cfRule type="expression" dxfId="597" priority="208" stopIfTrue="1">
      <formula>AND(NOT(ISBLANK(#REF!)),ABS(M50)&gt;PreviousMonthMinimumDiff)</formula>
    </cfRule>
  </conditionalFormatting>
  <conditionalFormatting sqref="M50">
    <cfRule type="expression" dxfId="596" priority="209" stopIfTrue="1">
      <formula>AND(ISBLANK(#REF!),ABS(M50)&gt;PreviousMonthMinimumDiff)</formula>
    </cfRule>
  </conditionalFormatting>
  <conditionalFormatting sqref="M51">
    <cfRule type="expression" dxfId="595" priority="214" stopIfTrue="1">
      <formula>AND(NOT(ISBLANK(#REF!)),ABS(M51)&gt;PreviousMonthMinimumDiff)</formula>
    </cfRule>
  </conditionalFormatting>
  <conditionalFormatting sqref="M51">
    <cfRule type="expression" dxfId="594" priority="215" stopIfTrue="1">
      <formula>AND(ISBLANK(#REF!),ABS(M51)&gt;PreviousMonthMinimumDiff)</formula>
    </cfRule>
  </conditionalFormatting>
  <conditionalFormatting sqref="M52">
    <cfRule type="expression" dxfId="593" priority="220" stopIfTrue="1">
      <formula>AND(NOT(ISBLANK(#REF!)),ABS(M52)&gt;PreviousMonthMinimumDiff)</formula>
    </cfRule>
  </conditionalFormatting>
  <conditionalFormatting sqref="M52">
    <cfRule type="expression" dxfId="592" priority="221" stopIfTrue="1">
      <formula>AND(ISBLANK(#REF!),ABS(M52)&gt;PreviousMonthMinimumDiff)</formula>
    </cfRule>
  </conditionalFormatting>
  <conditionalFormatting sqref="M53">
    <cfRule type="expression" dxfId="591" priority="226" stopIfTrue="1">
      <formula>AND(NOT(ISBLANK(#REF!)),ABS(M53)&gt;PreviousMonthMinimumDiff)</formula>
    </cfRule>
  </conditionalFormatting>
  <conditionalFormatting sqref="M53">
    <cfRule type="expression" dxfId="590" priority="227" stopIfTrue="1">
      <formula>AND(ISBLANK(#REF!),ABS(M53)&gt;PreviousMonthMinimumDiff)</formula>
    </cfRule>
  </conditionalFormatting>
  <conditionalFormatting sqref="M54">
    <cfRule type="expression" dxfId="589" priority="232" stopIfTrue="1">
      <formula>AND(NOT(ISBLANK(#REF!)),ABS(M54)&gt;PreviousMonthMinimumDiff)</formula>
    </cfRule>
  </conditionalFormatting>
  <conditionalFormatting sqref="M54">
    <cfRule type="expression" dxfId="588" priority="233" stopIfTrue="1">
      <formula>AND(ISBLANK(#REF!),ABS(M54)&gt;PreviousMonthMinimumDiff)</formula>
    </cfRule>
  </conditionalFormatting>
  <conditionalFormatting sqref="M55">
    <cfRule type="expression" dxfId="587" priority="238" stopIfTrue="1">
      <formula>AND(NOT(ISBLANK(#REF!)),ABS(M55)&gt;PreviousMonthMinimumDiff)</formula>
    </cfRule>
  </conditionalFormatting>
  <conditionalFormatting sqref="M55">
    <cfRule type="expression" dxfId="586" priority="239" stopIfTrue="1">
      <formula>AND(ISBLANK(#REF!),ABS(M55)&gt;PreviousMonthMinimumDiff)</formula>
    </cfRule>
  </conditionalFormatting>
  <conditionalFormatting sqref="M56">
    <cfRule type="expression" dxfId="585" priority="244" stopIfTrue="1">
      <formula>AND(NOT(ISBLANK(#REF!)),ABS(M56)&gt;PreviousMonthMinimumDiff)</formula>
    </cfRule>
  </conditionalFormatting>
  <conditionalFormatting sqref="M56">
    <cfRule type="expression" dxfId="584" priority="245" stopIfTrue="1">
      <formula>AND(ISBLANK(#REF!),ABS(M56)&gt;PreviousMonthMinimumDiff)</formula>
    </cfRule>
  </conditionalFormatting>
  <conditionalFormatting sqref="M57">
    <cfRule type="expression" dxfId="583" priority="250" stopIfTrue="1">
      <formula>AND(NOT(ISBLANK(#REF!)),ABS(M57)&gt;PreviousMonthMinimumDiff)</formula>
    </cfRule>
  </conditionalFormatting>
  <conditionalFormatting sqref="M57">
    <cfRule type="expression" dxfId="582" priority="251" stopIfTrue="1">
      <formula>AND(ISBLANK(#REF!),ABS(M57)&gt;PreviousMonthMinimumDiff)</formula>
    </cfRule>
  </conditionalFormatting>
  <conditionalFormatting sqref="M60">
    <cfRule type="expression" dxfId="581" priority="256" stopIfTrue="1">
      <formula>AND(NOT(ISBLANK(#REF!)),ABS(M60)&gt;PreviousMonthMinimumDiff)</formula>
    </cfRule>
  </conditionalFormatting>
  <conditionalFormatting sqref="M60">
    <cfRule type="expression" dxfId="580" priority="257" stopIfTrue="1">
      <formula>AND(ISBLANK(#REF!),ABS(M60)&gt;PreviousMonthMinimumDiff)</formula>
    </cfRule>
  </conditionalFormatting>
  <conditionalFormatting sqref="M61">
    <cfRule type="expression" dxfId="579" priority="262" stopIfTrue="1">
      <formula>AND(NOT(ISBLANK(#REF!)),ABS(M61)&gt;PreviousMonthMinimumDiff)</formula>
    </cfRule>
  </conditionalFormatting>
  <conditionalFormatting sqref="M61">
    <cfRule type="expression" dxfId="578" priority="263" stopIfTrue="1">
      <formula>AND(ISBLANK(#REF!),ABS(M61)&gt;PreviousMonthMinimumDiff)</formula>
    </cfRule>
  </conditionalFormatting>
  <conditionalFormatting sqref="M62">
    <cfRule type="expression" dxfId="577" priority="268" stopIfTrue="1">
      <formula>AND(NOT(ISBLANK(#REF!)),ABS(M62)&gt;PreviousMonthMinimumDiff)</formula>
    </cfRule>
  </conditionalFormatting>
  <conditionalFormatting sqref="M62">
    <cfRule type="expression" dxfId="576" priority="269" stopIfTrue="1">
      <formula>AND(ISBLANK(#REF!),ABS(M62)&gt;PreviousMonthMinimumDiff)</formula>
    </cfRule>
  </conditionalFormatting>
  <conditionalFormatting sqref="M63">
    <cfRule type="expression" dxfId="575" priority="272" stopIfTrue="1">
      <formula>AND(NOT(ISBLANK(#REF!)),ABS(M63)&gt;PreviousMonthMinimumDiff)</formula>
    </cfRule>
  </conditionalFormatting>
  <conditionalFormatting sqref="M63">
    <cfRule type="expression" dxfId="574" priority="273" stopIfTrue="1">
      <formula>AND(ISBLANK(#REF!),ABS(M63)&gt;PreviousMonthMinimumDiff)</formula>
    </cfRule>
  </conditionalFormatting>
  <conditionalFormatting sqref="M64">
    <cfRule type="expression" dxfId="573" priority="278" stopIfTrue="1">
      <formula>AND(NOT(ISBLANK(#REF!)),ABS(M64)&gt;PreviousMonthMinimumDiff)</formula>
    </cfRule>
  </conditionalFormatting>
  <conditionalFormatting sqref="M64">
    <cfRule type="expression" dxfId="572" priority="279" stopIfTrue="1">
      <formula>AND(ISBLANK(#REF!),ABS(M64)&gt;PreviousMonthMinimumDiff)</formula>
    </cfRule>
  </conditionalFormatting>
  <conditionalFormatting sqref="M65">
    <cfRule type="expression" dxfId="571" priority="284" stopIfTrue="1">
      <formula>AND(NOT(ISBLANK(#REF!)),ABS(M65)&gt;PreviousMonthMinimumDiff)</formula>
    </cfRule>
  </conditionalFormatting>
  <conditionalFormatting sqref="M65">
    <cfRule type="expression" dxfId="570" priority="285" stopIfTrue="1">
      <formula>AND(ISBLANK(#REF!),ABS(M65)&gt;PreviousMonthMinimumDiff)</formula>
    </cfRule>
  </conditionalFormatting>
  <conditionalFormatting sqref="M66">
    <cfRule type="expression" dxfId="569" priority="290" stopIfTrue="1">
      <formula>AND(NOT(ISBLANK(#REF!)),ABS(M66)&gt;PreviousMonthMinimumDiff)</formula>
    </cfRule>
  </conditionalFormatting>
  <conditionalFormatting sqref="M66">
    <cfRule type="expression" dxfId="568" priority="291" stopIfTrue="1">
      <formula>AND(ISBLANK(#REF!),ABS(M66)&gt;PreviousMonthMinimumDiff)</formula>
    </cfRule>
  </conditionalFormatting>
  <conditionalFormatting sqref="M67">
    <cfRule type="expression" dxfId="567" priority="296" stopIfTrue="1">
      <formula>AND(NOT(ISBLANK(#REF!)),ABS(M67)&gt;PreviousMonthMinimumDiff)</formula>
    </cfRule>
  </conditionalFormatting>
  <conditionalFormatting sqref="M67">
    <cfRule type="expression" dxfId="566" priority="297" stopIfTrue="1">
      <formula>AND(ISBLANK(#REF!),ABS(M67)&gt;PreviousMonthMinimumDiff)</formula>
    </cfRule>
  </conditionalFormatting>
  <conditionalFormatting sqref="M68">
    <cfRule type="expression" dxfId="565" priority="302" stopIfTrue="1">
      <formula>AND(NOT(ISBLANK(#REF!)),ABS(M68)&gt;PreviousMonthMinimumDiff)</formula>
    </cfRule>
  </conditionalFormatting>
  <conditionalFormatting sqref="M68">
    <cfRule type="expression" dxfId="564" priority="303" stopIfTrue="1">
      <formula>AND(ISBLANK(#REF!),ABS(M68)&gt;PreviousMonthMinimumDiff)</formula>
    </cfRule>
  </conditionalFormatting>
  <conditionalFormatting sqref="M69">
    <cfRule type="expression" dxfId="563" priority="308" stopIfTrue="1">
      <formula>AND(NOT(ISBLANK(#REF!)),ABS(M69)&gt;PreviousMonthMinimumDiff)</formula>
    </cfRule>
  </conditionalFormatting>
  <conditionalFormatting sqref="M69">
    <cfRule type="expression" dxfId="562" priority="309" stopIfTrue="1">
      <formula>AND(ISBLANK(#REF!),ABS(M69)&gt;PreviousMonthMinimumDiff)</formula>
    </cfRule>
  </conditionalFormatting>
  <conditionalFormatting sqref="M70">
    <cfRule type="expression" dxfId="561" priority="314" stopIfTrue="1">
      <formula>AND(NOT(ISBLANK(#REF!)),ABS(M70)&gt;PreviousMonthMinimumDiff)</formula>
    </cfRule>
  </conditionalFormatting>
  <conditionalFormatting sqref="M70">
    <cfRule type="expression" dxfId="560" priority="315" stopIfTrue="1">
      <formula>AND(ISBLANK(#REF!),ABS(M70)&gt;PreviousMonthMinimumDiff)</formula>
    </cfRule>
  </conditionalFormatting>
  <conditionalFormatting sqref="M71">
    <cfRule type="expression" dxfId="559" priority="320" stopIfTrue="1">
      <formula>AND(NOT(ISBLANK(#REF!)),ABS(M71)&gt;PreviousMonthMinimumDiff)</formula>
    </cfRule>
  </conditionalFormatting>
  <conditionalFormatting sqref="M71">
    <cfRule type="expression" dxfId="558" priority="321" stopIfTrue="1">
      <formula>AND(ISBLANK(#REF!),ABS(M71)&gt;PreviousMonthMinimumDiff)</formula>
    </cfRule>
  </conditionalFormatting>
  <conditionalFormatting sqref="M72">
    <cfRule type="expression" dxfId="557" priority="326" stopIfTrue="1">
      <formula>AND(NOT(ISBLANK(#REF!)),ABS(M72)&gt;PreviousMonthMinimumDiff)</formula>
    </cfRule>
  </conditionalFormatting>
  <conditionalFormatting sqref="M72">
    <cfRule type="expression" dxfId="556" priority="327" stopIfTrue="1">
      <formula>AND(ISBLANK(#REF!),ABS(M72)&gt;PreviousMonthMinimumDiff)</formula>
    </cfRule>
  </conditionalFormatting>
  <conditionalFormatting sqref="M73">
    <cfRule type="expression" dxfId="555" priority="332" stopIfTrue="1">
      <formula>AND(NOT(ISBLANK(#REF!)),ABS(M73)&gt;PreviousMonthMinimumDiff)</formula>
    </cfRule>
  </conditionalFormatting>
  <conditionalFormatting sqref="M73">
    <cfRule type="expression" dxfId="554" priority="333" stopIfTrue="1">
      <formula>AND(ISBLANK(#REF!),ABS(M73)&gt;PreviousMonthMinimumDiff)</formula>
    </cfRule>
  </conditionalFormatting>
  <conditionalFormatting sqref="M74">
    <cfRule type="expression" dxfId="553" priority="338" stopIfTrue="1">
      <formula>AND(NOT(ISBLANK(#REF!)),ABS(M74)&gt;PreviousMonthMinimumDiff)</formula>
    </cfRule>
  </conditionalFormatting>
  <conditionalFormatting sqref="M74">
    <cfRule type="expression" dxfId="552" priority="339" stopIfTrue="1">
      <formula>AND(ISBLANK(#REF!),ABS(M74)&gt;PreviousMonthMinimumDiff)</formula>
    </cfRule>
  </conditionalFormatting>
  <conditionalFormatting sqref="M77">
    <cfRule type="expression" dxfId="551" priority="344" stopIfTrue="1">
      <formula>AND(NOT(ISBLANK(#REF!)),ABS(M77)&gt;PreviousMonthMinimumDiff)</formula>
    </cfRule>
  </conditionalFormatting>
  <conditionalFormatting sqref="M77">
    <cfRule type="expression" dxfId="550" priority="345" stopIfTrue="1">
      <formula>AND(ISBLANK(#REF!),ABS(M77)&gt;PreviousMonthMinimumDiff)</formula>
    </cfRule>
  </conditionalFormatting>
  <conditionalFormatting sqref="M78">
    <cfRule type="expression" dxfId="549" priority="350" stopIfTrue="1">
      <formula>AND(NOT(ISBLANK(#REF!)),ABS(M78)&gt;PreviousMonthMinimumDiff)</formula>
    </cfRule>
  </conditionalFormatting>
  <conditionalFormatting sqref="M78">
    <cfRule type="expression" dxfId="548" priority="351" stopIfTrue="1">
      <formula>AND(ISBLANK(#REF!),ABS(M78)&gt;PreviousMonthMinimumDiff)</formula>
    </cfRule>
  </conditionalFormatting>
  <conditionalFormatting sqref="M79">
    <cfRule type="expression" dxfId="547" priority="356" stopIfTrue="1">
      <formula>AND(NOT(ISBLANK(#REF!)),ABS(M79)&gt;PreviousMonthMinimumDiff)</formula>
    </cfRule>
  </conditionalFormatting>
  <conditionalFormatting sqref="M79">
    <cfRule type="expression" dxfId="546" priority="357" stopIfTrue="1">
      <formula>AND(ISBLANK(#REF!),ABS(M79)&gt;PreviousMonthMinimumDiff)</formula>
    </cfRule>
  </conditionalFormatting>
  <conditionalFormatting sqref="M80">
    <cfRule type="expression" dxfId="545" priority="362" stopIfTrue="1">
      <formula>AND(NOT(ISBLANK(#REF!)),ABS(M80)&gt;PreviousMonthMinimumDiff)</formula>
    </cfRule>
  </conditionalFormatting>
  <conditionalFormatting sqref="M80">
    <cfRule type="expression" dxfId="544" priority="363" stopIfTrue="1">
      <formula>AND(ISBLANK(#REF!),ABS(M80)&gt;PreviousMonthMinimumDiff)</formula>
    </cfRule>
  </conditionalFormatting>
  <conditionalFormatting sqref="M81">
    <cfRule type="expression" dxfId="543" priority="368" stopIfTrue="1">
      <formula>AND(NOT(ISBLANK(#REF!)),ABS(M81)&gt;PreviousMonthMinimumDiff)</formula>
    </cfRule>
  </conditionalFormatting>
  <conditionalFormatting sqref="M81">
    <cfRule type="expression" dxfId="542" priority="369" stopIfTrue="1">
      <formula>AND(ISBLANK(#REF!),ABS(M81)&gt;PreviousMonthMinimumDiff)</formula>
    </cfRule>
  </conditionalFormatting>
  <conditionalFormatting sqref="M82">
    <cfRule type="expression" dxfId="541" priority="370" stopIfTrue="1">
      <formula>AND(NOT(ISBLANK(#REF!)),ABS(M82)&gt;PreviousMonthMinimumDiff)</formula>
    </cfRule>
  </conditionalFormatting>
  <conditionalFormatting sqref="M82">
    <cfRule type="expression" dxfId="540" priority="371" stopIfTrue="1">
      <formula>AND(ISBLANK(#REF!),ABS(M82)&gt;PreviousMonthMinimumDiff)</formula>
    </cfRule>
  </conditionalFormatting>
  <conditionalFormatting sqref="M83">
    <cfRule type="expression" dxfId="539" priority="376" stopIfTrue="1">
      <formula>AND(NOT(ISBLANK(#REF!)),ABS(M83)&gt;PreviousMonthMinimumDiff)</formula>
    </cfRule>
  </conditionalFormatting>
  <conditionalFormatting sqref="M83">
    <cfRule type="expression" dxfId="538" priority="377" stopIfTrue="1">
      <formula>AND(ISBLANK(#REF!),ABS(M83)&gt;PreviousMonthMinimumDiff)</formula>
    </cfRule>
  </conditionalFormatting>
  <conditionalFormatting sqref="M86">
    <cfRule type="expression" dxfId="537" priority="382" stopIfTrue="1">
      <formula>AND(NOT(ISBLANK(#REF!)),ABS(M86)&gt;PreviousMonthMinimumDiff)</formula>
    </cfRule>
  </conditionalFormatting>
  <conditionalFormatting sqref="M86">
    <cfRule type="expression" dxfId="536" priority="383" stopIfTrue="1">
      <formula>AND(ISBLANK(#REF!),ABS(M86)&gt;PreviousMonthMinimumDiff)</formula>
    </cfRule>
  </conditionalFormatting>
  <conditionalFormatting sqref="M87">
    <cfRule type="expression" dxfId="535" priority="388" stopIfTrue="1">
      <formula>AND(NOT(ISBLANK(#REF!)),ABS(M87)&gt;PreviousMonthMinimumDiff)</formula>
    </cfRule>
  </conditionalFormatting>
  <conditionalFormatting sqref="M87">
    <cfRule type="expression" dxfId="534" priority="389" stopIfTrue="1">
      <formula>AND(ISBLANK(#REF!),ABS(M87)&gt;PreviousMonthMinimumDiff)</formula>
    </cfRule>
  </conditionalFormatting>
  <conditionalFormatting sqref="M88">
    <cfRule type="expression" dxfId="533" priority="394" stopIfTrue="1">
      <formula>AND(NOT(ISBLANK(#REF!)),ABS(M88)&gt;PreviousMonthMinimumDiff)</formula>
    </cfRule>
  </conditionalFormatting>
  <conditionalFormatting sqref="M88">
    <cfRule type="expression" dxfId="532" priority="395" stopIfTrue="1">
      <formula>AND(ISBLANK(#REF!),ABS(M88)&gt;PreviousMonthMinimumDiff)</formula>
    </cfRule>
  </conditionalFormatting>
  <conditionalFormatting sqref="M89">
    <cfRule type="expression" dxfId="531" priority="402" stopIfTrue="1">
      <formula>AND(NOT(ISBLANK(#REF!)),ABS(M89)&gt;PreviousMonthMinimumDiff)</formula>
    </cfRule>
  </conditionalFormatting>
  <conditionalFormatting sqref="M89">
    <cfRule type="expression" dxfId="530" priority="403" stopIfTrue="1">
      <formula>AND(ISBLANK(#REF!),ABS(M89)&gt;PreviousMonthMinimumDiff)</formula>
    </cfRule>
  </conditionalFormatting>
  <conditionalFormatting sqref="M90">
    <cfRule type="expression" dxfId="529" priority="408" stopIfTrue="1">
      <formula>AND(NOT(ISBLANK(#REF!)),ABS(M90)&gt;PreviousMonthMinimumDiff)</formula>
    </cfRule>
  </conditionalFormatting>
  <conditionalFormatting sqref="M90">
    <cfRule type="expression" dxfId="528" priority="409" stopIfTrue="1">
      <formula>AND(ISBLANK(#REF!),ABS(M90)&gt;PreviousMonthMinimumDiff)</formula>
    </cfRule>
  </conditionalFormatting>
  <conditionalFormatting sqref="M91">
    <cfRule type="expression" dxfId="527" priority="414" stopIfTrue="1">
      <formula>AND(NOT(ISBLANK(#REF!)),ABS(M91)&gt;PreviousMonthMinimumDiff)</formula>
    </cfRule>
  </conditionalFormatting>
  <conditionalFormatting sqref="M91">
    <cfRule type="expression" dxfId="526" priority="415" stopIfTrue="1">
      <formula>AND(ISBLANK(#REF!),ABS(M91)&gt;PreviousMonthMinimumDiff)</formula>
    </cfRule>
  </conditionalFormatting>
  <conditionalFormatting sqref="M92">
    <cfRule type="expression" dxfId="525" priority="420" stopIfTrue="1">
      <formula>AND(NOT(ISBLANK(#REF!)),ABS(M92)&gt;PreviousMonthMinimumDiff)</formula>
    </cfRule>
  </conditionalFormatting>
  <conditionalFormatting sqref="M92">
    <cfRule type="expression" dxfId="524" priority="421" stopIfTrue="1">
      <formula>AND(ISBLANK(#REF!),ABS(M92)&gt;PreviousMonthMinimumDiff)</formula>
    </cfRule>
  </conditionalFormatting>
  <conditionalFormatting sqref="M95">
    <cfRule type="expression" dxfId="523" priority="428" stopIfTrue="1">
      <formula>AND(NOT(ISBLANK(#REF!)),ABS(M95)&gt;PreviousMonthMinimumDiff)</formula>
    </cfRule>
  </conditionalFormatting>
  <conditionalFormatting sqref="M95">
    <cfRule type="expression" dxfId="522" priority="429" stopIfTrue="1">
      <formula>AND(ISBLANK(#REF!),ABS(M95)&gt;PreviousMonthMinimumDiff)</formula>
    </cfRule>
  </conditionalFormatting>
  <conditionalFormatting sqref="M96">
    <cfRule type="expression" dxfId="521" priority="434" stopIfTrue="1">
      <formula>AND(NOT(ISBLANK(#REF!)),ABS(M96)&gt;PreviousMonthMinimumDiff)</formula>
    </cfRule>
  </conditionalFormatting>
  <conditionalFormatting sqref="M96">
    <cfRule type="expression" dxfId="520" priority="435" stopIfTrue="1">
      <formula>AND(ISBLANK(#REF!),ABS(M96)&gt;PreviousMonthMinimumDiff)</formula>
    </cfRule>
  </conditionalFormatting>
  <conditionalFormatting sqref="M97">
    <cfRule type="expression" dxfId="519" priority="440" stopIfTrue="1">
      <formula>AND(NOT(ISBLANK(#REF!)),ABS(M97)&gt;PreviousMonthMinimumDiff)</formula>
    </cfRule>
  </conditionalFormatting>
  <conditionalFormatting sqref="M97">
    <cfRule type="expression" dxfId="518" priority="441" stopIfTrue="1">
      <formula>AND(ISBLANK(#REF!),ABS(M97)&gt;PreviousMonthMinimumDiff)</formula>
    </cfRule>
  </conditionalFormatting>
  <conditionalFormatting sqref="M98">
    <cfRule type="expression" dxfId="517" priority="446" stopIfTrue="1">
      <formula>AND(NOT(ISBLANK(#REF!)),ABS(M98)&gt;PreviousMonthMinimumDiff)</formula>
    </cfRule>
  </conditionalFormatting>
  <conditionalFormatting sqref="M98">
    <cfRule type="expression" dxfId="516" priority="447" stopIfTrue="1">
      <formula>AND(ISBLANK(#REF!),ABS(M98)&gt;PreviousMonthMinimumDiff)</formula>
    </cfRule>
  </conditionalFormatting>
  <conditionalFormatting sqref="M99">
    <cfRule type="expression" dxfId="515" priority="452" stopIfTrue="1">
      <formula>AND(NOT(ISBLANK(#REF!)),ABS(M99)&gt;PreviousMonthMinimumDiff)</formula>
    </cfRule>
  </conditionalFormatting>
  <conditionalFormatting sqref="M99">
    <cfRule type="expression" dxfId="514" priority="453" stopIfTrue="1">
      <formula>AND(ISBLANK(#REF!),ABS(M99)&gt;PreviousMonthMinimumDiff)</formula>
    </cfRule>
  </conditionalFormatting>
  <conditionalFormatting sqref="M100">
    <cfRule type="expression" dxfId="513" priority="458" stopIfTrue="1">
      <formula>AND(NOT(ISBLANK(#REF!)),ABS(M100)&gt;PreviousMonthMinimumDiff)</formula>
    </cfRule>
  </conditionalFormatting>
  <conditionalFormatting sqref="M100">
    <cfRule type="expression" dxfId="512" priority="459" stopIfTrue="1">
      <formula>AND(ISBLANK(#REF!),ABS(M100)&gt;PreviousMonthMinimumDiff)</formula>
    </cfRule>
  </conditionalFormatting>
  <conditionalFormatting sqref="M101">
    <cfRule type="expression" dxfId="511" priority="464" stopIfTrue="1">
      <formula>AND(NOT(ISBLANK(#REF!)),ABS(M101)&gt;PreviousMonthMinimumDiff)</formula>
    </cfRule>
  </conditionalFormatting>
  <conditionalFormatting sqref="M101">
    <cfRule type="expression" dxfId="510" priority="465" stopIfTrue="1">
      <formula>AND(ISBLANK(#REF!),ABS(M101)&gt;PreviousMonthMinimumDiff)</formula>
    </cfRule>
  </conditionalFormatting>
  <conditionalFormatting sqref="M102">
    <cfRule type="expression" dxfId="509" priority="472" stopIfTrue="1">
      <formula>AND(NOT(ISBLANK(#REF!)),ABS(M102)&gt;PreviousMonthMinimumDiff)</formula>
    </cfRule>
  </conditionalFormatting>
  <conditionalFormatting sqref="M102">
    <cfRule type="expression" dxfId="508" priority="473" stopIfTrue="1">
      <formula>AND(ISBLANK(#REF!),ABS(M102)&gt;PreviousMonthMinimumDiff)</formula>
    </cfRule>
  </conditionalFormatting>
  <conditionalFormatting sqref="M103">
    <cfRule type="expression" dxfId="507" priority="478" stopIfTrue="1">
      <formula>AND(NOT(ISBLANK(#REF!)),ABS(M103)&gt;PreviousMonthMinimumDiff)</formula>
    </cfRule>
  </conditionalFormatting>
  <conditionalFormatting sqref="M103">
    <cfRule type="expression" dxfId="506" priority="479" stopIfTrue="1">
      <formula>AND(ISBLANK(#REF!),ABS(M103)&gt;PreviousMonthMinimumDiff)</formula>
    </cfRule>
  </conditionalFormatting>
  <conditionalFormatting sqref="M106">
    <cfRule type="expression" dxfId="505" priority="484" stopIfTrue="1">
      <formula>AND(NOT(ISBLANK(#REF!)),ABS(M106)&gt;PreviousMonthMinimumDiff)</formula>
    </cfRule>
  </conditionalFormatting>
  <conditionalFormatting sqref="M106">
    <cfRule type="expression" dxfId="504" priority="485" stopIfTrue="1">
      <formula>AND(ISBLANK(#REF!),ABS(M106)&gt;PreviousMonthMinimumDiff)</formula>
    </cfRule>
  </conditionalFormatting>
  <conditionalFormatting sqref="K6:K109">
    <cfRule type="dataBar" priority="19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{230D88CA-EA10-4ED7-9148-BD31AE91A5FB}</x14:id>
        </ext>
      </extLst>
    </cfRule>
  </conditionalFormatting>
  <pageMargins left="0.7" right="0.7" top="0.75" bottom="0.75" header="0.3" footer="0.3"/>
  <pageSetup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8C795A8-00C5-4B2D-A2C5-DAC3BEAAF6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4FE8624F-88D5-4C26-B08A-4F909F9C52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6811A6A-0897-48BE-828B-4D155CE236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BF927B5-8788-4B99-8D0A-32BF742589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0C06E5E2-9EDA-47DE-A940-C92469CA41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E8C487E-C1CD-45CC-A804-BA46B971D97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A747396-6A33-485B-A985-EF7AED224A4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8364586C-3798-4877-810B-E644FCFF18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D204B5D0-4CBA-463A-8700-0157987F8D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52778EAE-F71B-4BFB-A370-8795C8BB91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E6434AE5-2D4E-4AB8-BC9C-4FE1497CF2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</xm:sqref>
        </x14:conditionalFormatting>
        <x14:conditionalFormatting xmlns:xm="http://schemas.microsoft.com/office/excel/2006/main">
          <x14:cfRule type="dataBar" id="{230D88CA-EA10-4ED7-9148-BD31AE91A5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K6:K109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6DF00-074E-4CC3-BE02-FB7C62B61A7A}">
  <sheetPr>
    <pageSetUpPr fitToPage="1"/>
  </sheetPr>
  <dimension ref="A1:R63"/>
  <sheetViews>
    <sheetView showGridLines="0" workbookViewId="0">
      <selection activeCell="K20" sqref="K20"/>
    </sheetView>
  </sheetViews>
  <sheetFormatPr defaultRowHeight="14.5" x14ac:dyDescent="0.35"/>
  <cols>
    <col min="1" max="3" width="1.7265625" customWidth="1"/>
    <col min="4" max="4" width="25.453125" customWidth="1"/>
    <col min="5" max="5" width="9.90625" bestFit="1" customWidth="1"/>
    <col min="6" max="6" width="14.81640625" bestFit="1" customWidth="1"/>
    <col min="7" max="7" width="11.1796875" customWidth="1"/>
  </cols>
  <sheetData>
    <row r="1" spans="1:18" ht="19" customHeight="1" x14ac:dyDescent="0.5">
      <c r="A1" s="165" t="s">
        <v>353</v>
      </c>
      <c r="B1" s="49"/>
      <c r="C1" s="49"/>
      <c r="E1" s="63"/>
      <c r="F1" s="63"/>
      <c r="G1" s="166"/>
    </row>
    <row r="2" spans="1:18" ht="14.5" customHeight="1" x14ac:dyDescent="0.35">
      <c r="A2" s="3" t="s">
        <v>1</v>
      </c>
      <c r="B2" s="50"/>
      <c r="C2" s="50"/>
      <c r="E2" s="63"/>
      <c r="F2" s="63"/>
      <c r="G2" s="63"/>
    </row>
    <row r="3" spans="1:18" ht="14.5" customHeight="1" x14ac:dyDescent="0.35">
      <c r="A3" s="4" t="s">
        <v>389</v>
      </c>
      <c r="B3" s="51"/>
      <c r="C3" s="51"/>
      <c r="E3" s="63"/>
      <c r="F3" s="63"/>
      <c r="G3" s="166"/>
    </row>
    <row r="4" spans="1:18" ht="13" customHeight="1" x14ac:dyDescent="0.35">
      <c r="A4" s="50"/>
      <c r="B4" s="50"/>
      <c r="C4" s="50"/>
      <c r="E4" s="63"/>
      <c r="F4" s="63"/>
      <c r="G4" s="166"/>
    </row>
    <row r="5" spans="1:18" ht="13" customHeight="1" x14ac:dyDescent="0.35">
      <c r="A5" s="167" t="s">
        <v>353</v>
      </c>
      <c r="B5" s="167"/>
      <c r="C5" s="167"/>
      <c r="D5" s="167"/>
      <c r="E5" s="168">
        <v>45107</v>
      </c>
      <c r="F5" s="168">
        <v>45322</v>
      </c>
      <c r="G5" s="168">
        <v>45473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0.5" customHeight="1" x14ac:dyDescent="0.35">
      <c r="A6" s="169" t="s">
        <v>354</v>
      </c>
      <c r="B6" s="170"/>
      <c r="C6" s="170"/>
      <c r="D6" s="170"/>
      <c r="E6" s="171" t="s">
        <v>355</v>
      </c>
      <c r="F6" s="171" t="s">
        <v>356</v>
      </c>
      <c r="G6" s="171" t="s">
        <v>357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0" customHeight="1" x14ac:dyDescent="0.35">
      <c r="A7" s="2" t="s">
        <v>354</v>
      </c>
      <c r="B7" s="2"/>
      <c r="C7" s="2"/>
      <c r="D7" s="2"/>
      <c r="E7" s="64"/>
      <c r="F7" s="64"/>
      <c r="G7" s="6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0" customHeight="1" x14ac:dyDescent="0.35">
      <c r="A8" s="2"/>
      <c r="B8" s="2" t="s">
        <v>358</v>
      </c>
      <c r="C8" s="2"/>
      <c r="D8" s="2"/>
      <c r="E8" s="64"/>
      <c r="F8" s="64"/>
      <c r="G8" s="64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0" customHeight="1" x14ac:dyDescent="0.35">
      <c r="A9" s="2"/>
      <c r="B9" s="2"/>
      <c r="C9" s="2" t="s">
        <v>359</v>
      </c>
      <c r="D9" s="2"/>
      <c r="E9" s="64"/>
      <c r="F9" s="64"/>
      <c r="G9" s="64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0" customHeight="1" x14ac:dyDescent="0.35">
      <c r="A10" s="2"/>
      <c r="B10" s="2"/>
      <c r="C10" s="2"/>
      <c r="D10" s="2" t="s">
        <v>360</v>
      </c>
      <c r="E10" s="2"/>
      <c r="F10" s="2"/>
      <c r="G10" s="64">
        <v>5510049.0830493392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0" customHeight="1" x14ac:dyDescent="0.35">
      <c r="A11" s="2"/>
      <c r="B11" s="2"/>
      <c r="C11" s="2"/>
      <c r="D11" s="2" t="s">
        <v>361</v>
      </c>
      <c r="E11" s="64">
        <v>1366675.9</v>
      </c>
      <c r="F11" s="64">
        <v>3174051.96</v>
      </c>
      <c r="G11" s="64"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0" customHeight="1" x14ac:dyDescent="0.35">
      <c r="A12" s="2"/>
      <c r="B12" s="2"/>
      <c r="C12" s="2"/>
      <c r="D12" s="2" t="s">
        <v>362</v>
      </c>
      <c r="E12" s="64">
        <v>0</v>
      </c>
      <c r="F12" s="64">
        <v>407624.09</v>
      </c>
      <c r="G12" s="64"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0" customHeight="1" x14ac:dyDescent="0.35">
      <c r="A13" s="2"/>
      <c r="B13" s="2"/>
      <c r="C13" s="2"/>
      <c r="D13" s="2" t="s">
        <v>363</v>
      </c>
      <c r="E13" s="64">
        <v>0</v>
      </c>
      <c r="F13" s="64">
        <v>-185568</v>
      </c>
      <c r="G13" s="64"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0" customHeight="1" x14ac:dyDescent="0.35">
      <c r="A14" s="2"/>
      <c r="B14" s="2"/>
      <c r="C14" s="2"/>
      <c r="D14" s="2" t="s">
        <v>364</v>
      </c>
      <c r="E14" s="64">
        <v>0</v>
      </c>
      <c r="F14" s="64">
        <v>-56592</v>
      </c>
      <c r="G14" s="64"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0" customHeight="1" x14ac:dyDescent="0.35">
      <c r="A15" s="2"/>
      <c r="B15" s="2"/>
      <c r="C15" s="2"/>
      <c r="D15" s="2" t="s">
        <v>365</v>
      </c>
      <c r="E15" s="64">
        <v>1614.53</v>
      </c>
      <c r="F15" s="64">
        <v>1310.75</v>
      </c>
      <c r="G15" s="64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0" customHeight="1" x14ac:dyDescent="0.35">
      <c r="A16" s="2"/>
      <c r="B16" s="2"/>
      <c r="C16" s="2"/>
      <c r="D16" s="2" t="s">
        <v>366</v>
      </c>
      <c r="E16" s="64">
        <v>822.02</v>
      </c>
      <c r="F16" s="64">
        <v>1351.88</v>
      </c>
      <c r="G16" s="64"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0" customHeight="1" x14ac:dyDescent="0.35">
      <c r="A17" s="2"/>
      <c r="B17" s="2"/>
      <c r="C17" s="2"/>
      <c r="D17" s="2" t="s">
        <v>367</v>
      </c>
      <c r="E17" s="64">
        <v>31</v>
      </c>
      <c r="F17" s="64">
        <v>55</v>
      </c>
      <c r="G17" s="64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0" customHeight="1" x14ac:dyDescent="0.35">
      <c r="A18" s="2"/>
      <c r="B18" s="2"/>
      <c r="C18" s="2"/>
      <c r="D18" s="2" t="s">
        <v>368</v>
      </c>
      <c r="E18" s="64">
        <v>50525.74</v>
      </c>
      <c r="F18" s="64">
        <v>89943.98</v>
      </c>
      <c r="G18" s="64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0" customHeight="1" x14ac:dyDescent="0.35">
      <c r="A19" s="2"/>
      <c r="B19" s="2"/>
      <c r="C19" s="2"/>
      <c r="D19" s="42" t="s">
        <v>369</v>
      </c>
      <c r="E19" s="67">
        <v>1419669.19</v>
      </c>
      <c r="F19" s="67">
        <v>3432177.6599999997</v>
      </c>
      <c r="G19" s="67">
        <v>5510049.0830493392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0" customHeight="1" x14ac:dyDescent="0.35">
      <c r="A20" s="2"/>
      <c r="B20" s="2"/>
      <c r="C20" s="2" t="s">
        <v>307</v>
      </c>
      <c r="D20" s="2"/>
      <c r="E20" s="64"/>
      <c r="F20" s="64"/>
      <c r="G20" s="6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0" customHeight="1" x14ac:dyDescent="0.35">
      <c r="A21" s="2"/>
      <c r="B21" s="2"/>
      <c r="C21" s="2"/>
      <c r="D21" s="2" t="s">
        <v>308</v>
      </c>
      <c r="E21" s="64">
        <v>3678655.79</v>
      </c>
      <c r="F21" s="64">
        <v>0</v>
      </c>
      <c r="G21" s="64">
        <v>478655.74218750047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0" customHeight="1" x14ac:dyDescent="0.35">
      <c r="A22" s="2"/>
      <c r="B22" s="2"/>
      <c r="C22" s="2"/>
      <c r="D22" s="2" t="s">
        <v>312</v>
      </c>
      <c r="E22" s="64">
        <v>208665.60000000001</v>
      </c>
      <c r="F22" s="64">
        <v>52884.74</v>
      </c>
      <c r="G22" s="64">
        <v>208665.59937499999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0" customHeight="1" x14ac:dyDescent="0.35">
      <c r="A23" s="2"/>
      <c r="B23" s="2"/>
      <c r="C23" s="2"/>
      <c r="D23" s="42" t="s">
        <v>310</v>
      </c>
      <c r="E23" s="67">
        <v>3887321.39</v>
      </c>
      <c r="F23" s="67">
        <v>52884.74</v>
      </c>
      <c r="G23" s="67">
        <v>687321.34156250046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0" customHeight="1" x14ac:dyDescent="0.35">
      <c r="A24" s="2"/>
      <c r="B24" s="2"/>
      <c r="C24" s="42" t="s">
        <v>370</v>
      </c>
      <c r="D24" s="42"/>
      <c r="E24" s="67">
        <v>5306990.58</v>
      </c>
      <c r="F24" s="67">
        <v>3485062.4</v>
      </c>
      <c r="G24" s="67">
        <v>6197370.4246118395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0" customHeight="1" x14ac:dyDescent="0.35">
      <c r="A25" s="2"/>
      <c r="B25" s="2" t="s">
        <v>371</v>
      </c>
      <c r="C25" s="2"/>
      <c r="D25" s="2"/>
      <c r="E25" s="64"/>
      <c r="F25" s="64"/>
      <c r="G25" s="6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0" customHeight="1" x14ac:dyDescent="0.35">
      <c r="A26" s="2"/>
      <c r="B26" s="2"/>
      <c r="C26" s="2" t="s">
        <v>372</v>
      </c>
      <c r="D26" s="2"/>
      <c r="E26" s="64"/>
      <c r="F26" s="64"/>
      <c r="G26" s="6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0" customHeight="1" x14ac:dyDescent="0.35">
      <c r="A27" s="2"/>
      <c r="B27" s="2"/>
      <c r="C27" s="2"/>
      <c r="D27" s="2" t="s">
        <v>328</v>
      </c>
      <c r="E27" s="64">
        <v>91110</v>
      </c>
      <c r="F27" s="64">
        <v>91110</v>
      </c>
      <c r="G27" s="64">
        <v>91110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0" customHeight="1" x14ac:dyDescent="0.35">
      <c r="A28" s="2"/>
      <c r="B28" s="2"/>
      <c r="C28" s="2"/>
      <c r="D28" s="2" t="s">
        <v>329</v>
      </c>
      <c r="E28" s="64">
        <v>-39949</v>
      </c>
      <c r="F28" s="64">
        <v>-50562</v>
      </c>
      <c r="G28" s="64">
        <v>-50562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0" customHeight="1" x14ac:dyDescent="0.35">
      <c r="A29" s="2"/>
      <c r="B29" s="2"/>
      <c r="C29" s="2"/>
      <c r="D29" s="2" t="s">
        <v>330</v>
      </c>
      <c r="E29" s="64">
        <v>0</v>
      </c>
      <c r="F29" s="64">
        <v>0</v>
      </c>
      <c r="G29" s="64">
        <v>-2070.5500000000002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0" customHeight="1" x14ac:dyDescent="0.35">
      <c r="A30" s="2"/>
      <c r="B30" s="2"/>
      <c r="C30" s="2"/>
      <c r="D30" s="2" t="s">
        <v>331</v>
      </c>
      <c r="E30" s="64">
        <v>0</v>
      </c>
      <c r="F30" s="64">
        <v>0</v>
      </c>
      <c r="G30" s="64">
        <v>-120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0" customHeight="1" x14ac:dyDescent="0.35">
      <c r="A31" s="2"/>
      <c r="B31" s="2"/>
      <c r="C31" s="2"/>
      <c r="D31" s="42" t="s">
        <v>373</v>
      </c>
      <c r="E31" s="67">
        <v>51161</v>
      </c>
      <c r="F31" s="67">
        <v>40548</v>
      </c>
      <c r="G31" s="67">
        <v>38357.449999999997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0" customHeight="1" x14ac:dyDescent="0.35">
      <c r="A32" s="2"/>
      <c r="B32" s="2"/>
      <c r="C32" s="42" t="s">
        <v>374</v>
      </c>
      <c r="D32" s="42"/>
      <c r="E32" s="67">
        <v>51161</v>
      </c>
      <c r="F32" s="67">
        <v>40548</v>
      </c>
      <c r="G32" s="67">
        <v>38357.449999999997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0" customHeight="1" x14ac:dyDescent="0.35">
      <c r="A33" s="2"/>
      <c r="B33" s="42" t="s">
        <v>375</v>
      </c>
      <c r="C33" s="42"/>
      <c r="D33" s="42"/>
      <c r="E33" s="67">
        <v>5358151.58</v>
      </c>
      <c r="F33" s="67">
        <v>3525610.4</v>
      </c>
      <c r="G33" s="67">
        <v>6235727.8746118397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0" customHeight="1" x14ac:dyDescent="0.35">
      <c r="A34" s="2"/>
      <c r="B34" s="2"/>
      <c r="C34" s="2"/>
      <c r="D34" s="2"/>
      <c r="E34" s="64"/>
      <c r="F34" s="64"/>
      <c r="G34" s="64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0.5" customHeight="1" x14ac:dyDescent="0.35">
      <c r="A35" s="172" t="s">
        <v>376</v>
      </c>
      <c r="B35" s="172"/>
      <c r="C35" s="173"/>
      <c r="D35" s="173"/>
      <c r="E35" s="174" t="s">
        <v>355</v>
      </c>
      <c r="F35" s="174" t="s">
        <v>356</v>
      </c>
      <c r="G35" s="174" t="s">
        <v>357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0" customHeight="1" x14ac:dyDescent="0.35">
      <c r="A36" s="2" t="s">
        <v>376</v>
      </c>
      <c r="B36" s="2"/>
      <c r="C36" s="2"/>
      <c r="D36" s="2"/>
      <c r="E36" s="64"/>
      <c r="F36" s="64"/>
      <c r="G36" s="64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0" customHeight="1" x14ac:dyDescent="0.35">
      <c r="A37" s="2"/>
      <c r="B37" s="2" t="s">
        <v>377</v>
      </c>
      <c r="C37" s="2"/>
      <c r="D37" s="2"/>
      <c r="E37" s="64"/>
      <c r="F37" s="64"/>
      <c r="G37" s="64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0" customHeight="1" x14ac:dyDescent="0.35">
      <c r="A38" s="2"/>
      <c r="B38" s="2"/>
      <c r="C38" s="2" t="s">
        <v>378</v>
      </c>
      <c r="D38" s="2"/>
      <c r="E38" s="64"/>
      <c r="F38" s="64"/>
      <c r="G38" s="64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0" customHeight="1" x14ac:dyDescent="0.35">
      <c r="A39" s="2"/>
      <c r="B39" s="2"/>
      <c r="C39" s="2"/>
      <c r="D39" s="2" t="s">
        <v>320</v>
      </c>
      <c r="E39" s="64">
        <v>0</v>
      </c>
      <c r="F39" s="64">
        <v>204725.39</v>
      </c>
      <c r="G39" s="64">
        <v>-6.2499998603016138E-4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0" customHeight="1" x14ac:dyDescent="0.35">
      <c r="A40" s="2"/>
      <c r="B40" s="2"/>
      <c r="C40" s="2"/>
      <c r="D40" s="2" t="s">
        <v>321</v>
      </c>
      <c r="E40" s="64">
        <v>0</v>
      </c>
      <c r="F40" s="64">
        <v>-41838.83</v>
      </c>
      <c r="G40" s="64">
        <v>-1.8750000090221874E-3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0" customHeight="1" x14ac:dyDescent="0.35">
      <c r="A41" s="2"/>
      <c r="B41" s="2"/>
      <c r="C41" s="2"/>
      <c r="D41" s="2" t="s">
        <v>322</v>
      </c>
      <c r="E41" s="64">
        <v>0</v>
      </c>
      <c r="F41" s="64">
        <v>0</v>
      </c>
      <c r="G41" s="64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0" customHeight="1" x14ac:dyDescent="0.35">
      <c r="A42" s="2"/>
      <c r="B42" s="2"/>
      <c r="C42" s="2"/>
      <c r="D42" s="2" t="s">
        <v>323</v>
      </c>
      <c r="E42" s="64">
        <v>0</v>
      </c>
      <c r="F42" s="64">
        <v>0</v>
      </c>
      <c r="G42" s="64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0" customHeight="1" x14ac:dyDescent="0.35">
      <c r="A43" s="2"/>
      <c r="B43" s="2"/>
      <c r="C43" s="2"/>
      <c r="D43" s="2" t="s">
        <v>324</v>
      </c>
      <c r="E43" s="64">
        <v>21438.57</v>
      </c>
      <c r="F43" s="64">
        <v>0</v>
      </c>
      <c r="G43" s="64">
        <v>21438.569335937496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0" customHeight="1" x14ac:dyDescent="0.35">
      <c r="A44" s="2"/>
      <c r="B44" s="2"/>
      <c r="C44" s="2"/>
      <c r="D44" s="2" t="s">
        <v>325</v>
      </c>
      <c r="E44" s="64">
        <v>0</v>
      </c>
      <c r="F44" s="64">
        <v>0</v>
      </c>
      <c r="G44" s="64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0" customHeight="1" x14ac:dyDescent="0.35">
      <c r="A45" s="2"/>
      <c r="B45" s="2"/>
      <c r="C45" s="2"/>
      <c r="D45" s="42" t="s">
        <v>379</v>
      </c>
      <c r="E45" s="67">
        <v>21438.57</v>
      </c>
      <c r="F45" s="67">
        <v>162886.56</v>
      </c>
      <c r="G45" s="67">
        <v>21438.566835937501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0" customHeight="1" x14ac:dyDescent="0.35">
      <c r="A46" s="2"/>
      <c r="B46" s="2"/>
      <c r="C46" s="2" t="s">
        <v>314</v>
      </c>
      <c r="D46" s="2"/>
      <c r="E46" s="64"/>
      <c r="F46" s="64"/>
      <c r="G46" s="64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0" customHeight="1" x14ac:dyDescent="0.35">
      <c r="A47" s="2"/>
      <c r="B47" s="2"/>
      <c r="C47" s="2"/>
      <c r="D47" s="2" t="s">
        <v>315</v>
      </c>
      <c r="E47" s="64">
        <v>407117.3</v>
      </c>
      <c r="F47" s="64">
        <v>177118.11</v>
      </c>
      <c r="G47" s="64">
        <v>407117.28968749999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0" customHeight="1" x14ac:dyDescent="0.35">
      <c r="A48" s="2"/>
      <c r="B48" s="2"/>
      <c r="C48" s="2"/>
      <c r="D48" s="2" t="s">
        <v>316</v>
      </c>
      <c r="E48" s="64">
        <v>225806.45</v>
      </c>
      <c r="F48" s="64">
        <v>0</v>
      </c>
      <c r="G48" s="64">
        <v>225806.4453125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0" customHeight="1" x14ac:dyDescent="0.35">
      <c r="A49" s="2"/>
      <c r="B49" s="2"/>
      <c r="C49" s="2"/>
      <c r="D49" s="2" t="s">
        <v>317</v>
      </c>
      <c r="E49" s="64">
        <v>51161</v>
      </c>
      <c r="F49" s="64">
        <v>40548</v>
      </c>
      <c r="G49" s="64">
        <v>40548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0" customHeight="1" x14ac:dyDescent="0.35">
      <c r="A50" s="2"/>
      <c r="B50" s="2"/>
      <c r="C50" s="2"/>
      <c r="D50" s="42" t="s">
        <v>318</v>
      </c>
      <c r="E50" s="67">
        <v>684084.75</v>
      </c>
      <c r="F50" s="67">
        <v>217666.11</v>
      </c>
      <c r="G50" s="67">
        <v>673471.73499999999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0" customHeight="1" x14ac:dyDescent="0.35">
      <c r="A51" s="2"/>
      <c r="B51" s="2"/>
      <c r="C51" s="42" t="s">
        <v>380</v>
      </c>
      <c r="D51" s="42"/>
      <c r="E51" s="67">
        <v>705523.32</v>
      </c>
      <c r="F51" s="67">
        <v>380552.67</v>
      </c>
      <c r="G51" s="67">
        <v>694910.30183593754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10" customHeight="1" x14ac:dyDescent="0.35">
      <c r="A52" s="2"/>
      <c r="B52" s="2" t="s">
        <v>381</v>
      </c>
      <c r="C52" s="2"/>
      <c r="D52" s="2"/>
      <c r="E52" s="64"/>
      <c r="F52" s="64"/>
      <c r="G52" s="64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0" customHeight="1" x14ac:dyDescent="0.35">
      <c r="A53" s="2"/>
      <c r="B53" s="2"/>
      <c r="C53" s="2" t="s">
        <v>382</v>
      </c>
      <c r="D53" s="2"/>
      <c r="E53" s="64"/>
      <c r="F53" s="64"/>
      <c r="G53" s="64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0" customHeight="1" x14ac:dyDescent="0.35">
      <c r="A54" s="2"/>
      <c r="B54" s="2"/>
      <c r="C54" s="2"/>
      <c r="D54" s="2" t="s">
        <v>383</v>
      </c>
      <c r="E54" s="64">
        <v>570959.07999999996</v>
      </c>
      <c r="F54" s="64">
        <v>2834230.08</v>
      </c>
      <c r="G54" s="64">
        <v>570959.14249999996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0" customHeight="1" x14ac:dyDescent="0.35">
      <c r="A55" s="2"/>
      <c r="B55" s="2"/>
      <c r="C55" s="2"/>
      <c r="D55" s="2" t="s">
        <v>384</v>
      </c>
      <c r="E55" s="64">
        <v>1818398.18</v>
      </c>
      <c r="F55" s="64">
        <v>1818793.14</v>
      </c>
      <c r="G55" s="64">
        <v>4081669.0774999997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0" customHeight="1" x14ac:dyDescent="0.35">
      <c r="A56" s="2"/>
      <c r="B56" s="2"/>
      <c r="C56" s="2"/>
      <c r="D56" s="42" t="s">
        <v>385</v>
      </c>
      <c r="E56" s="67">
        <v>2389357.2599999998</v>
      </c>
      <c r="F56" s="67">
        <v>4653023.22</v>
      </c>
      <c r="G56" s="67">
        <v>4652628.22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0" customHeight="1" x14ac:dyDescent="0.35">
      <c r="A57" s="2"/>
      <c r="B57" s="2"/>
      <c r="C57" s="2" t="s">
        <v>46</v>
      </c>
      <c r="D57" s="2"/>
      <c r="E57" s="64"/>
      <c r="F57" s="64"/>
      <c r="G57" s="64"/>
      <c r="H57" s="2"/>
      <c r="I57" s="2"/>
      <c r="J57" s="64"/>
      <c r="K57" s="2"/>
      <c r="L57" s="2"/>
      <c r="M57" s="2"/>
      <c r="N57" s="2"/>
      <c r="O57" s="2"/>
      <c r="P57" s="2"/>
      <c r="Q57" s="2"/>
      <c r="R57" s="2"/>
    </row>
    <row r="58" spans="1:18" ht="10" customHeight="1" x14ac:dyDescent="0.35">
      <c r="A58" s="2"/>
      <c r="B58" s="2"/>
      <c r="C58" s="2"/>
      <c r="D58" s="2" t="s">
        <v>46</v>
      </c>
      <c r="E58" s="64">
        <v>2263271</v>
      </c>
      <c r="F58" s="64">
        <f>-1924765.97+416800</f>
        <v>-1507965.97</v>
      </c>
      <c r="G58" s="64">
        <v>888189.31277590245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10" customHeight="1" x14ac:dyDescent="0.35">
      <c r="A59" s="2"/>
      <c r="B59" s="2"/>
      <c r="C59" s="2"/>
      <c r="D59" s="42" t="s">
        <v>386</v>
      </c>
      <c r="E59" s="67">
        <v>2263271</v>
      </c>
      <c r="F59" s="67">
        <v>-1924765.97</v>
      </c>
      <c r="G59" s="67">
        <v>888189.31277590245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ht="10" customHeight="1" x14ac:dyDescent="0.35">
      <c r="A60" s="2"/>
      <c r="B60" s="2"/>
      <c r="C60" s="42" t="s">
        <v>387</v>
      </c>
      <c r="D60" s="42"/>
      <c r="E60" s="67">
        <v>4652628.26</v>
      </c>
      <c r="F60" s="67">
        <v>2728257.25</v>
      </c>
      <c r="G60" s="67">
        <v>5540817.5327759022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ht="10" customHeight="1" x14ac:dyDescent="0.35">
      <c r="A61" s="2"/>
      <c r="B61" s="42" t="s">
        <v>388</v>
      </c>
      <c r="C61" s="42"/>
      <c r="D61" s="42"/>
      <c r="E61" s="67">
        <v>5358151.58</v>
      </c>
      <c r="F61" s="67">
        <v>3525610.4</v>
      </c>
      <c r="G61" s="67">
        <v>6235727.8346118396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3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3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</sheetData>
  <conditionalFormatting sqref="A35:G35">
    <cfRule type="expression" priority="13" stopIfTrue="1">
      <formula>TRUE</formula>
    </cfRule>
  </conditionalFormatting>
  <pageMargins left="0.7" right="0.7" top="0.75" bottom="0.75" header="0.3" footer="0.3"/>
  <pageSetup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C330B-2F8A-471E-9463-809DA4A600EF}">
  <sheetPr>
    <pageSetUpPr fitToPage="1"/>
  </sheetPr>
  <dimension ref="A1:W304"/>
  <sheetViews>
    <sheetView showGridLines="0" topLeftCell="A14" workbookViewId="0"/>
  </sheetViews>
  <sheetFormatPr defaultRowHeight="14.5" x14ac:dyDescent="0.35"/>
  <cols>
    <col min="1" max="3" width="0.90625" customWidth="1"/>
    <col min="4" max="4" width="15.26953125" customWidth="1"/>
    <col min="5" max="5" width="28.08984375" customWidth="1"/>
    <col min="6" max="12" width="10.36328125" bestFit="1" customWidth="1"/>
    <col min="13" max="17" width="8" bestFit="1" customWidth="1"/>
    <col min="18" max="19" width="8.81640625" bestFit="1" customWidth="1"/>
    <col min="20" max="20" width="8" bestFit="1" customWidth="1"/>
    <col min="21" max="21" width="20.453125" customWidth="1"/>
    <col min="22" max="23" width="9.6328125" customWidth="1"/>
  </cols>
  <sheetData>
    <row r="1" spans="1:23" ht="18.5" x14ac:dyDescent="0.35">
      <c r="A1" s="77" t="s">
        <v>352</v>
      </c>
      <c r="B1" s="78"/>
      <c r="C1" s="78"/>
      <c r="D1" s="79"/>
      <c r="E1" s="79"/>
      <c r="F1" s="79"/>
      <c r="G1" s="79"/>
      <c r="H1" s="79"/>
      <c r="I1" s="79"/>
      <c r="J1" s="79"/>
      <c r="K1" s="79"/>
      <c r="L1" s="79"/>
      <c r="M1" s="80"/>
      <c r="N1" s="80"/>
      <c r="O1" s="80"/>
      <c r="P1" s="80"/>
      <c r="Q1" s="80"/>
      <c r="R1" s="80"/>
      <c r="S1" s="80"/>
      <c r="T1" s="81"/>
      <c r="U1" s="79"/>
      <c r="V1" s="82"/>
      <c r="W1" s="79"/>
    </row>
    <row r="2" spans="1:23" x14ac:dyDescent="0.35">
      <c r="A2" s="83" t="s">
        <v>1</v>
      </c>
      <c r="B2" s="84"/>
      <c r="C2" s="84"/>
      <c r="D2" s="79"/>
      <c r="E2" s="79"/>
      <c r="F2" s="79"/>
      <c r="G2" s="79"/>
      <c r="H2" s="79"/>
      <c r="I2" s="79"/>
      <c r="J2" s="79"/>
      <c r="K2" s="79"/>
      <c r="L2" s="79"/>
      <c r="M2" s="80"/>
      <c r="N2" s="80"/>
      <c r="O2" s="80"/>
      <c r="P2" s="80"/>
      <c r="Q2" s="80"/>
      <c r="R2" s="85"/>
      <c r="S2" s="85"/>
      <c r="T2" s="85"/>
      <c r="U2" s="85"/>
      <c r="V2" s="82"/>
      <c r="W2" s="86"/>
    </row>
    <row r="3" spans="1:23" x14ac:dyDescent="0.35">
      <c r="A3" s="87" t="s">
        <v>2</v>
      </c>
      <c r="B3" s="88"/>
      <c r="C3" s="88"/>
      <c r="D3" s="79"/>
      <c r="E3" s="79"/>
      <c r="F3" s="79"/>
      <c r="G3" s="79"/>
      <c r="H3" s="79"/>
      <c r="I3" s="79"/>
      <c r="J3" s="79"/>
      <c r="K3" s="79"/>
      <c r="L3" s="79"/>
      <c r="M3" s="80"/>
      <c r="N3" s="80"/>
      <c r="O3" s="80"/>
      <c r="P3" s="80"/>
      <c r="Q3" s="80"/>
      <c r="R3" s="79"/>
      <c r="S3" s="79"/>
      <c r="T3" s="79"/>
      <c r="U3" s="79"/>
      <c r="V3" s="82"/>
      <c r="W3" s="89"/>
    </row>
    <row r="4" spans="1:23" x14ac:dyDescent="0.35">
      <c r="A4" s="84"/>
      <c r="B4" s="84"/>
      <c r="C4" s="84"/>
      <c r="D4" s="79"/>
      <c r="E4" s="79"/>
      <c r="F4" s="79"/>
      <c r="G4" s="79"/>
      <c r="H4" s="79"/>
      <c r="I4" s="79"/>
      <c r="J4" s="79"/>
      <c r="K4" s="79"/>
      <c r="L4" s="79"/>
      <c r="M4" s="80"/>
      <c r="N4" s="80"/>
      <c r="O4" s="80"/>
      <c r="P4" s="80"/>
      <c r="Q4" s="80"/>
      <c r="R4" s="80"/>
      <c r="S4" s="80"/>
      <c r="T4" s="81"/>
      <c r="U4" s="90"/>
      <c r="V4" s="82"/>
      <c r="W4" s="91"/>
    </row>
    <row r="5" spans="1:23" x14ac:dyDescent="0.35">
      <c r="A5" s="92" t="s">
        <v>21</v>
      </c>
      <c r="B5" s="92"/>
      <c r="C5" s="92"/>
      <c r="D5" s="92"/>
      <c r="E5" s="93"/>
      <c r="F5" s="94"/>
      <c r="G5" s="95"/>
      <c r="H5" s="95"/>
      <c r="I5" s="95"/>
      <c r="J5" s="95"/>
      <c r="K5" s="95"/>
      <c r="L5" s="96"/>
      <c r="M5" s="97"/>
      <c r="N5" s="96"/>
      <c r="O5" s="96"/>
      <c r="P5" s="96"/>
      <c r="Q5" s="96"/>
      <c r="R5" s="98"/>
      <c r="S5" s="99"/>
      <c r="T5" s="99"/>
      <c r="U5" s="100"/>
      <c r="V5" s="163" t="s">
        <v>334</v>
      </c>
      <c r="W5" s="162"/>
    </row>
    <row r="6" spans="1:23" ht="11.25" customHeight="1" x14ac:dyDescent="0.35">
      <c r="A6" s="101" t="s">
        <v>49</v>
      </c>
      <c r="B6" s="102"/>
      <c r="C6" s="102"/>
      <c r="D6" s="102"/>
      <c r="E6" s="103" t="s">
        <v>336</v>
      </c>
      <c r="F6" s="104" t="s">
        <v>337</v>
      </c>
      <c r="G6" s="105" t="s">
        <v>338</v>
      </c>
      <c r="H6" s="105" t="s">
        <v>339</v>
      </c>
      <c r="I6" s="105" t="s">
        <v>340</v>
      </c>
      <c r="J6" s="105" t="s">
        <v>341</v>
      </c>
      <c r="K6" s="105" t="s">
        <v>342</v>
      </c>
      <c r="L6" s="105" t="s">
        <v>343</v>
      </c>
      <c r="M6" s="106" t="s">
        <v>344</v>
      </c>
      <c r="N6" s="107" t="s">
        <v>345</v>
      </c>
      <c r="O6" s="107" t="s">
        <v>346</v>
      </c>
      <c r="P6" s="107" t="s">
        <v>347</v>
      </c>
      <c r="Q6" s="107" t="s">
        <v>336</v>
      </c>
      <c r="R6" s="108" t="s">
        <v>335</v>
      </c>
      <c r="S6" s="109" t="s">
        <v>19</v>
      </c>
      <c r="T6" s="109" t="s">
        <v>20</v>
      </c>
      <c r="U6" s="164" t="s">
        <v>52</v>
      </c>
      <c r="V6" s="157" t="s">
        <v>53</v>
      </c>
      <c r="W6" s="110" t="s">
        <v>54</v>
      </c>
    </row>
    <row r="7" spans="1:23" ht="11.25" customHeight="1" x14ac:dyDescent="0.35">
      <c r="A7" s="111" t="s">
        <v>23</v>
      </c>
      <c r="B7" s="111"/>
      <c r="C7" s="111"/>
      <c r="D7" s="111"/>
      <c r="E7" s="112"/>
      <c r="F7" s="113"/>
      <c r="G7" s="114"/>
      <c r="H7" s="114"/>
      <c r="I7" s="114"/>
      <c r="J7" s="114"/>
      <c r="K7" s="114"/>
      <c r="L7" s="114"/>
      <c r="M7" s="115"/>
      <c r="N7" s="116"/>
      <c r="O7" s="116"/>
      <c r="P7" s="116"/>
      <c r="Q7" s="116"/>
      <c r="R7" s="117"/>
      <c r="S7" s="118"/>
      <c r="T7" s="119"/>
      <c r="U7" s="118"/>
      <c r="V7" s="158"/>
      <c r="W7" s="159"/>
    </row>
    <row r="8" spans="1:23" ht="11.25" customHeight="1" x14ac:dyDescent="0.35">
      <c r="A8" s="111"/>
      <c r="B8" s="111" t="s">
        <v>24</v>
      </c>
      <c r="C8" s="111"/>
      <c r="D8" s="111"/>
      <c r="E8" s="112"/>
      <c r="F8" s="113"/>
      <c r="G8" s="114"/>
      <c r="H8" s="114"/>
      <c r="I8" s="114"/>
      <c r="J8" s="114"/>
      <c r="K8" s="114"/>
      <c r="L8" s="114"/>
      <c r="M8" s="115"/>
      <c r="N8" s="116"/>
      <c r="O8" s="116"/>
      <c r="P8" s="116"/>
      <c r="Q8" s="116"/>
      <c r="R8" s="117"/>
      <c r="S8" s="118"/>
      <c r="T8" s="119"/>
      <c r="U8" s="118"/>
      <c r="V8" s="158"/>
      <c r="W8" s="159"/>
    </row>
    <row r="9" spans="1:23" ht="11.25" customHeight="1" x14ac:dyDescent="0.35">
      <c r="A9" s="111"/>
      <c r="B9" s="111"/>
      <c r="C9" s="111" t="s">
        <v>55</v>
      </c>
      <c r="D9" s="111"/>
      <c r="E9" s="112"/>
      <c r="F9" s="113">
        <v>116302</v>
      </c>
      <c r="G9" s="114">
        <v>116301</v>
      </c>
      <c r="H9" s="114">
        <v>116302</v>
      </c>
      <c r="I9" s="114">
        <v>116302</v>
      </c>
      <c r="J9" s="114">
        <v>116302</v>
      </c>
      <c r="K9" s="114">
        <v>116302</v>
      </c>
      <c r="L9" s="114">
        <v>116302</v>
      </c>
      <c r="M9" s="115">
        <v>115881.83333333299</v>
      </c>
      <c r="N9" s="116">
        <v>115881.83333333299</v>
      </c>
      <c r="O9" s="116">
        <v>101920.16666666701</v>
      </c>
      <c r="P9" s="116">
        <v>115881.83333333299</v>
      </c>
      <c r="Q9" s="116">
        <v>115881.83333333299</v>
      </c>
      <c r="R9" s="117">
        <v>1379560.4999999991</v>
      </c>
      <c r="S9" s="118">
        <v>1294302</v>
      </c>
      <c r="T9" s="119">
        <v>85258.499999999069</v>
      </c>
      <c r="U9" s="118" t="s">
        <v>56</v>
      </c>
      <c r="V9" s="158">
        <v>1378720.1666666651</v>
      </c>
      <c r="W9" s="159">
        <v>840.33333333395422</v>
      </c>
    </row>
    <row r="10" spans="1:23" ht="11.25" customHeight="1" x14ac:dyDescent="0.35">
      <c r="A10" s="111"/>
      <c r="B10" s="111"/>
      <c r="C10" s="111" t="s">
        <v>57</v>
      </c>
      <c r="D10" s="111"/>
      <c r="E10" s="112"/>
      <c r="F10" s="113">
        <v>117669</v>
      </c>
      <c r="G10" s="114">
        <v>117669</v>
      </c>
      <c r="H10" s="114">
        <v>117670</v>
      </c>
      <c r="I10" s="114">
        <v>117670</v>
      </c>
      <c r="J10" s="114">
        <v>117670</v>
      </c>
      <c r="K10" s="114">
        <v>117670</v>
      </c>
      <c r="L10" s="114">
        <v>117670</v>
      </c>
      <c r="M10" s="115">
        <v>111693.33333333299</v>
      </c>
      <c r="N10" s="116">
        <v>111693.33333333299</v>
      </c>
      <c r="O10" s="116">
        <v>69808.333333333096</v>
      </c>
      <c r="P10" s="116">
        <v>111693.33333333299</v>
      </c>
      <c r="Q10" s="116">
        <v>111693.33333333299</v>
      </c>
      <c r="R10" s="117">
        <v>1340269.6666666651</v>
      </c>
      <c r="S10" s="118">
        <v>1325490</v>
      </c>
      <c r="T10" s="119">
        <v>14779.666666665114</v>
      </c>
      <c r="U10" s="118" t="s">
        <v>56</v>
      </c>
      <c r="V10" s="158">
        <v>1328316.3333333312</v>
      </c>
      <c r="W10" s="159">
        <v>11953.333333333954</v>
      </c>
    </row>
    <row r="11" spans="1:23" ht="11.25" customHeight="1" x14ac:dyDescent="0.35">
      <c r="A11" s="111"/>
      <c r="B11" s="111"/>
      <c r="C11" s="111" t="s">
        <v>58</v>
      </c>
      <c r="D11" s="111"/>
      <c r="E11" s="112"/>
      <c r="F11" s="113">
        <v>51993</v>
      </c>
      <c r="G11" s="114">
        <v>51993</v>
      </c>
      <c r="H11" s="114">
        <v>51993</v>
      </c>
      <c r="I11" s="114">
        <v>51993</v>
      </c>
      <c r="J11" s="114">
        <v>51993</v>
      </c>
      <c r="K11" s="114">
        <v>51993</v>
      </c>
      <c r="L11" s="114">
        <v>51993</v>
      </c>
      <c r="M11" s="115">
        <v>43979.25</v>
      </c>
      <c r="N11" s="116">
        <v>43979.25</v>
      </c>
      <c r="O11" s="116">
        <v>-1396.1666666666899</v>
      </c>
      <c r="P11" s="116">
        <v>43979.25</v>
      </c>
      <c r="Q11" s="116">
        <v>43979.25</v>
      </c>
      <c r="R11" s="117">
        <v>538471.83333333326</v>
      </c>
      <c r="S11" s="118">
        <v>467820</v>
      </c>
      <c r="T11" s="119">
        <v>70651.833333333256</v>
      </c>
      <c r="U11" s="118" t="s">
        <v>56</v>
      </c>
      <c r="V11" s="158">
        <v>522444.33333333331</v>
      </c>
      <c r="W11" s="159">
        <v>16027.499999999942</v>
      </c>
    </row>
    <row r="12" spans="1:23" ht="11.25" customHeight="1" x14ac:dyDescent="0.35">
      <c r="A12" s="111"/>
      <c r="B12" s="111"/>
      <c r="C12" s="111" t="s">
        <v>59</v>
      </c>
      <c r="D12" s="111"/>
      <c r="E12" s="112"/>
      <c r="F12" s="113">
        <v>61.92</v>
      </c>
      <c r="G12" s="114">
        <v>0</v>
      </c>
      <c r="H12" s="114">
        <v>0</v>
      </c>
      <c r="I12" s="114">
        <v>109.43</v>
      </c>
      <c r="J12" s="114">
        <v>270</v>
      </c>
      <c r="K12" s="114">
        <v>88.51</v>
      </c>
      <c r="L12" s="114">
        <v>244</v>
      </c>
      <c r="M12" s="115">
        <v>505.22802734375</v>
      </c>
      <c r="N12" s="116">
        <v>505.22802734375</v>
      </c>
      <c r="O12" s="116">
        <v>505.22802734375</v>
      </c>
      <c r="P12" s="116">
        <v>505.22802734375</v>
      </c>
      <c r="Q12" s="116">
        <v>505.22802734375</v>
      </c>
      <c r="R12" s="117">
        <v>3300.0001367187501</v>
      </c>
      <c r="S12" s="118">
        <v>29999.64</v>
      </c>
      <c r="T12" s="119">
        <v>-26699.639863281249</v>
      </c>
      <c r="U12" s="118" t="s">
        <v>60</v>
      </c>
      <c r="V12" s="158">
        <v>3299.9999938964843</v>
      </c>
      <c r="W12" s="159">
        <v>1.4282226584327873E-4</v>
      </c>
    </row>
    <row r="13" spans="1:23" ht="11.25" customHeight="1" x14ac:dyDescent="0.35">
      <c r="A13" s="111"/>
      <c r="B13" s="111"/>
      <c r="C13" s="111" t="s">
        <v>61</v>
      </c>
      <c r="D13" s="111"/>
      <c r="E13" s="112"/>
      <c r="F13" s="113">
        <v>0</v>
      </c>
      <c r="G13" s="114">
        <v>0</v>
      </c>
      <c r="H13" s="114">
        <v>219.9</v>
      </c>
      <c r="I13" s="114">
        <v>0</v>
      </c>
      <c r="J13" s="114">
        <v>340.32</v>
      </c>
      <c r="K13" s="114">
        <v>0</v>
      </c>
      <c r="L13" s="114">
        <v>80</v>
      </c>
      <c r="M13" s="115">
        <v>1071.9560546875</v>
      </c>
      <c r="N13" s="116">
        <v>1071.9560546875</v>
      </c>
      <c r="O13" s="116">
        <v>1071.9560546875</v>
      </c>
      <c r="P13" s="116">
        <v>1071.9560546875</v>
      </c>
      <c r="Q13" s="116">
        <v>1071.9560546875</v>
      </c>
      <c r="R13" s="117">
        <v>6000.0002734375003</v>
      </c>
      <c r="S13" s="118">
        <v>54000</v>
      </c>
      <c r="T13" s="119">
        <v>-47999.999726562499</v>
      </c>
      <c r="U13" s="118" t="s">
        <v>60</v>
      </c>
      <c r="V13" s="158">
        <v>6000.0001513671878</v>
      </c>
      <c r="W13" s="159">
        <v>1.220703125E-4</v>
      </c>
    </row>
    <row r="14" spans="1:23" ht="11.25" customHeight="1" x14ac:dyDescent="0.35">
      <c r="A14" s="111"/>
      <c r="B14" s="111"/>
      <c r="C14" s="111" t="s">
        <v>62</v>
      </c>
      <c r="D14" s="111"/>
      <c r="E14" s="112"/>
      <c r="F14" s="113">
        <v>0</v>
      </c>
      <c r="G14" s="114">
        <v>0</v>
      </c>
      <c r="H14" s="114">
        <v>0</v>
      </c>
      <c r="I14" s="114">
        <v>0</v>
      </c>
      <c r="J14" s="114">
        <v>1024</v>
      </c>
      <c r="K14" s="114">
        <v>0</v>
      </c>
      <c r="L14" s="114">
        <v>0</v>
      </c>
      <c r="M14" s="115">
        <v>395.20001220703125</v>
      </c>
      <c r="N14" s="116">
        <v>395.20001220703125</v>
      </c>
      <c r="O14" s="116">
        <v>395.20001220703125</v>
      </c>
      <c r="P14" s="116">
        <v>395.20001220703125</v>
      </c>
      <c r="Q14" s="116">
        <v>395.20001220703125</v>
      </c>
      <c r="R14" s="117">
        <v>3000.0000610351563</v>
      </c>
      <c r="S14" s="118">
        <v>20921.04</v>
      </c>
      <c r="T14" s="119">
        <v>-17921.039938964845</v>
      </c>
      <c r="U14" s="118" t="s">
        <v>60</v>
      </c>
      <c r="V14" s="158">
        <v>2999.9999389648438</v>
      </c>
      <c r="W14" s="159">
        <v>1.220703125E-4</v>
      </c>
    </row>
    <row r="15" spans="1:23" ht="11.25" customHeight="1" x14ac:dyDescent="0.35">
      <c r="A15" s="111"/>
      <c r="B15" s="111"/>
      <c r="C15" s="111" t="s">
        <v>63</v>
      </c>
      <c r="D15" s="111"/>
      <c r="E15" s="112"/>
      <c r="F15" s="113">
        <v>69437</v>
      </c>
      <c r="G15" s="114">
        <v>160759</v>
      </c>
      <c r="H15" s="114">
        <v>69437</v>
      </c>
      <c r="I15" s="114">
        <v>69437</v>
      </c>
      <c r="J15" s="114">
        <v>79491.17</v>
      </c>
      <c r="K15" s="114">
        <v>69437</v>
      </c>
      <c r="L15" s="114">
        <v>69437</v>
      </c>
      <c r="M15" s="115">
        <v>57920.166666666701</v>
      </c>
      <c r="N15" s="116">
        <v>57920.166666666701</v>
      </c>
      <c r="O15" s="116">
        <v>-5561.0833333333403</v>
      </c>
      <c r="P15" s="116">
        <v>57920.166666666701</v>
      </c>
      <c r="Q15" s="116">
        <v>57920.166666666701</v>
      </c>
      <c r="R15" s="117">
        <v>813554.75333333353</v>
      </c>
      <c r="S15" s="118">
        <v>920951.04</v>
      </c>
      <c r="T15" s="119">
        <v>-107396.28666666651</v>
      </c>
      <c r="U15" s="118" t="s">
        <v>56</v>
      </c>
      <c r="V15" s="158">
        <v>790521.08666666702</v>
      </c>
      <c r="W15" s="159">
        <v>23033.666666666511</v>
      </c>
    </row>
    <row r="16" spans="1:23" ht="11.25" customHeight="1" x14ac:dyDescent="0.35">
      <c r="A16" s="111"/>
      <c r="B16" s="111"/>
      <c r="C16" s="111" t="s">
        <v>64</v>
      </c>
      <c r="D16" s="111"/>
      <c r="E16" s="112"/>
      <c r="F16" s="113">
        <v>67898</v>
      </c>
      <c r="G16" s="114">
        <v>141530</v>
      </c>
      <c r="H16" s="114">
        <v>67898</v>
      </c>
      <c r="I16" s="114">
        <v>67898</v>
      </c>
      <c r="J16" s="114">
        <v>67898</v>
      </c>
      <c r="K16" s="114">
        <v>67898</v>
      </c>
      <c r="L16" s="114">
        <v>67898</v>
      </c>
      <c r="M16" s="115">
        <v>55826.666666666701</v>
      </c>
      <c r="N16" s="116">
        <v>55826.666666666701</v>
      </c>
      <c r="O16" s="116">
        <v>-10495.833333333499</v>
      </c>
      <c r="P16" s="116">
        <v>55826.666666666701</v>
      </c>
      <c r="Q16" s="116">
        <v>55826.666666666701</v>
      </c>
      <c r="R16" s="117">
        <v>761728.83333333349</v>
      </c>
      <c r="S16" s="118">
        <v>905469.96</v>
      </c>
      <c r="T16" s="119">
        <v>-143741.12666666647</v>
      </c>
      <c r="U16" s="118" t="s">
        <v>56</v>
      </c>
      <c r="V16" s="158">
        <v>737586.16666666686</v>
      </c>
      <c r="W16" s="159">
        <v>24142.666666666628</v>
      </c>
    </row>
    <row r="17" spans="1:23" ht="11.25" customHeight="1" x14ac:dyDescent="0.35">
      <c r="A17" s="111"/>
      <c r="B17" s="111"/>
      <c r="C17" s="111" t="s">
        <v>65</v>
      </c>
      <c r="D17" s="111"/>
      <c r="E17" s="112"/>
      <c r="F17" s="113">
        <v>32331</v>
      </c>
      <c r="G17" s="114">
        <v>81524</v>
      </c>
      <c r="H17" s="114">
        <v>32331</v>
      </c>
      <c r="I17" s="114">
        <v>32331</v>
      </c>
      <c r="J17" s="114">
        <v>32331</v>
      </c>
      <c r="K17" s="114">
        <v>0</v>
      </c>
      <c r="L17" s="114">
        <v>0</v>
      </c>
      <c r="M17" s="115">
        <v>21981.75</v>
      </c>
      <c r="N17" s="116">
        <v>21981.75</v>
      </c>
      <c r="O17" s="116">
        <v>-32400.75</v>
      </c>
      <c r="P17" s="116">
        <v>21981.75</v>
      </c>
      <c r="Q17" s="116">
        <v>21981.75</v>
      </c>
      <c r="R17" s="117">
        <v>266374.25</v>
      </c>
      <c r="S17" s="118">
        <v>376457.04</v>
      </c>
      <c r="T17" s="119">
        <v>-110082.78999999998</v>
      </c>
      <c r="U17" s="118" t="s">
        <v>56</v>
      </c>
      <c r="V17" s="158">
        <v>310337.75</v>
      </c>
      <c r="W17" s="159">
        <v>-43963.5</v>
      </c>
    </row>
    <row r="18" spans="1:23" ht="11.25" customHeight="1" x14ac:dyDescent="0.35">
      <c r="A18" s="111"/>
      <c r="B18" s="111"/>
      <c r="C18" s="111" t="s">
        <v>66</v>
      </c>
      <c r="D18" s="111"/>
      <c r="E18" s="112"/>
      <c r="F18" s="113">
        <v>0</v>
      </c>
      <c r="G18" s="114">
        <v>0</v>
      </c>
      <c r="H18" s="114">
        <v>11160</v>
      </c>
      <c r="I18" s="114">
        <v>0</v>
      </c>
      <c r="J18" s="114">
        <v>0</v>
      </c>
      <c r="K18" s="114">
        <v>32922</v>
      </c>
      <c r="L18" s="114">
        <v>0</v>
      </c>
      <c r="M18" s="115">
        <v>13503.599609375</v>
      </c>
      <c r="N18" s="116">
        <v>13503.599609375</v>
      </c>
      <c r="O18" s="116">
        <v>13503.599609375</v>
      </c>
      <c r="P18" s="116">
        <v>13503.599609375</v>
      </c>
      <c r="Q18" s="116">
        <v>13503.599609375</v>
      </c>
      <c r="R18" s="117">
        <v>111599.998046875</v>
      </c>
      <c r="S18" s="118">
        <v>111600</v>
      </c>
      <c r="T18" s="119">
        <v>-1.953125E-3</v>
      </c>
      <c r="U18" s="118" t="s">
        <v>67</v>
      </c>
      <c r="V18" s="158">
        <v>111599.9990234375</v>
      </c>
      <c r="W18" s="159">
        <v>-9.765625E-4</v>
      </c>
    </row>
    <row r="19" spans="1:23" ht="11.25" customHeight="1" x14ac:dyDescent="0.35">
      <c r="A19" s="111"/>
      <c r="B19" s="111"/>
      <c r="C19" s="111" t="s">
        <v>68</v>
      </c>
      <c r="D19" s="111"/>
      <c r="E19" s="112"/>
      <c r="F19" s="113">
        <v>0</v>
      </c>
      <c r="G19" s="114">
        <v>0</v>
      </c>
      <c r="H19" s="114">
        <v>0</v>
      </c>
      <c r="I19" s="114">
        <v>0</v>
      </c>
      <c r="J19" s="114">
        <v>14500</v>
      </c>
      <c r="K19" s="114">
        <v>0</v>
      </c>
      <c r="L19" s="114">
        <v>0</v>
      </c>
      <c r="M19" s="115">
        <v>0</v>
      </c>
      <c r="N19" s="116">
        <v>0</v>
      </c>
      <c r="O19" s="116">
        <v>0</v>
      </c>
      <c r="P19" s="116">
        <v>0</v>
      </c>
      <c r="Q19" s="116">
        <v>0</v>
      </c>
      <c r="R19" s="117">
        <v>14500</v>
      </c>
      <c r="S19" s="118">
        <v>3496.56</v>
      </c>
      <c r="T19" s="119">
        <v>11003.44</v>
      </c>
      <c r="U19" s="118"/>
      <c r="V19" s="158">
        <v>14500</v>
      </c>
      <c r="W19" s="159">
        <v>0</v>
      </c>
    </row>
    <row r="20" spans="1:23" ht="11.25" customHeight="1" x14ac:dyDescent="0.35">
      <c r="A20" s="111"/>
      <c r="B20" s="111"/>
      <c r="C20" s="111" t="s">
        <v>69</v>
      </c>
      <c r="D20" s="111"/>
      <c r="E20" s="112"/>
      <c r="F20" s="113">
        <v>0</v>
      </c>
      <c r="G20" s="114">
        <v>0</v>
      </c>
      <c r="H20" s="114">
        <v>0</v>
      </c>
      <c r="I20" s="114">
        <v>0</v>
      </c>
      <c r="J20" s="114">
        <v>14500</v>
      </c>
      <c r="K20" s="114">
        <v>0</v>
      </c>
      <c r="L20" s="114">
        <v>0</v>
      </c>
      <c r="M20" s="115">
        <v>0</v>
      </c>
      <c r="N20" s="116">
        <v>0</v>
      </c>
      <c r="O20" s="116">
        <v>0</v>
      </c>
      <c r="P20" s="116">
        <v>0</v>
      </c>
      <c r="Q20" s="116">
        <v>0</v>
      </c>
      <c r="R20" s="117">
        <v>14500</v>
      </c>
      <c r="S20" s="118">
        <v>3496.56</v>
      </c>
      <c r="T20" s="119">
        <v>11003.44</v>
      </c>
      <c r="U20" s="118"/>
      <c r="V20" s="158">
        <v>14500</v>
      </c>
      <c r="W20" s="159">
        <v>0</v>
      </c>
    </row>
    <row r="21" spans="1:23" ht="11.25" customHeight="1" x14ac:dyDescent="0.35">
      <c r="A21" s="111"/>
      <c r="B21" s="111"/>
      <c r="C21" s="111" t="s">
        <v>70</v>
      </c>
      <c r="D21" s="111"/>
      <c r="E21" s="112"/>
      <c r="F21" s="113">
        <v>0</v>
      </c>
      <c r="G21" s="114">
        <v>0</v>
      </c>
      <c r="H21" s="114">
        <v>0</v>
      </c>
      <c r="I21" s="114">
        <v>0</v>
      </c>
      <c r="J21" s="114">
        <v>14500</v>
      </c>
      <c r="K21" s="114">
        <v>0</v>
      </c>
      <c r="L21" s="114">
        <v>0</v>
      </c>
      <c r="M21" s="115">
        <v>0</v>
      </c>
      <c r="N21" s="116">
        <v>0</v>
      </c>
      <c r="O21" s="116">
        <v>0</v>
      </c>
      <c r="P21" s="116">
        <v>0</v>
      </c>
      <c r="Q21" s="116">
        <v>0</v>
      </c>
      <c r="R21" s="117">
        <v>14500</v>
      </c>
      <c r="S21" s="118">
        <v>2760.36</v>
      </c>
      <c r="T21" s="119">
        <v>11739.64</v>
      </c>
      <c r="U21" s="118"/>
      <c r="V21" s="158">
        <v>14500</v>
      </c>
      <c r="W21" s="159">
        <v>0</v>
      </c>
    </row>
    <row r="22" spans="1:23" ht="11.25" customHeight="1" x14ac:dyDescent="0.35">
      <c r="A22" s="111"/>
      <c r="B22" s="111"/>
      <c r="C22" s="120" t="s">
        <v>71</v>
      </c>
      <c r="D22" s="120"/>
      <c r="E22" s="121"/>
      <c r="F22" s="122">
        <v>455691.92</v>
      </c>
      <c r="G22" s="123">
        <v>669776</v>
      </c>
      <c r="H22" s="123">
        <v>467010.9</v>
      </c>
      <c r="I22" s="123">
        <v>455740.43</v>
      </c>
      <c r="J22" s="123">
        <v>510819.49</v>
      </c>
      <c r="K22" s="123">
        <v>456310.51</v>
      </c>
      <c r="L22" s="123">
        <v>423624</v>
      </c>
      <c r="M22" s="124">
        <v>422758.98370361264</v>
      </c>
      <c r="N22" s="125">
        <v>422758.98370361264</v>
      </c>
      <c r="O22" s="125">
        <v>137350.65037027988</v>
      </c>
      <c r="P22" s="125">
        <v>422758.98370361264</v>
      </c>
      <c r="Q22" s="125">
        <v>422758.98370361264</v>
      </c>
      <c r="R22" s="126">
        <v>5267359.8351847306</v>
      </c>
      <c r="S22" s="127">
        <v>5516764.1999999993</v>
      </c>
      <c r="T22" s="128">
        <v>-249404.36481526913</v>
      </c>
      <c r="U22" s="127"/>
      <c r="V22" s="160">
        <v>5235325.8357743295</v>
      </c>
      <c r="W22" s="129">
        <v>32033.999410401389</v>
      </c>
    </row>
    <row r="23" spans="1:23" ht="11.25" customHeight="1" x14ac:dyDescent="0.35">
      <c r="A23" s="111"/>
      <c r="B23" s="111" t="s">
        <v>25</v>
      </c>
      <c r="C23" s="111"/>
      <c r="D23" s="111"/>
      <c r="E23" s="112"/>
      <c r="F23" s="113"/>
      <c r="G23" s="114"/>
      <c r="H23" s="114"/>
      <c r="I23" s="114"/>
      <c r="J23" s="114"/>
      <c r="K23" s="114"/>
      <c r="L23" s="114"/>
      <c r="M23" s="115"/>
      <c r="N23" s="116"/>
      <c r="O23" s="116"/>
      <c r="P23" s="116"/>
      <c r="Q23" s="116"/>
      <c r="R23" s="117"/>
      <c r="S23" s="118"/>
      <c r="T23" s="119"/>
      <c r="U23" s="118"/>
      <c r="V23" s="158"/>
      <c r="W23" s="159"/>
    </row>
    <row r="24" spans="1:23" ht="11.25" customHeight="1" x14ac:dyDescent="0.35">
      <c r="A24" s="111"/>
      <c r="B24" s="111"/>
      <c r="C24" s="111" t="s">
        <v>72</v>
      </c>
      <c r="D24" s="111"/>
      <c r="E24" s="112"/>
      <c r="F24" s="113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32331</v>
      </c>
      <c r="L24" s="114">
        <v>32331</v>
      </c>
      <c r="M24" s="115">
        <v>0</v>
      </c>
      <c r="N24" s="116">
        <v>0</v>
      </c>
      <c r="O24" s="116">
        <v>0</v>
      </c>
      <c r="P24" s="116">
        <v>0</v>
      </c>
      <c r="Q24" s="116">
        <v>0</v>
      </c>
      <c r="R24" s="117">
        <v>64662</v>
      </c>
      <c r="S24" s="118">
        <v>0</v>
      </c>
      <c r="T24" s="119">
        <v>64662</v>
      </c>
      <c r="U24" s="118"/>
      <c r="V24" s="158">
        <v>0</v>
      </c>
      <c r="W24" s="159">
        <v>64662</v>
      </c>
    </row>
    <row r="25" spans="1:23" ht="11.25" customHeight="1" x14ac:dyDescent="0.35">
      <c r="A25" s="111"/>
      <c r="B25" s="111"/>
      <c r="C25" s="111" t="s">
        <v>73</v>
      </c>
      <c r="D25" s="111"/>
      <c r="E25" s="112"/>
      <c r="F25" s="113">
        <v>6829.35</v>
      </c>
      <c r="G25" s="114">
        <v>19708.02</v>
      </c>
      <c r="H25" s="114">
        <v>19190.91</v>
      </c>
      <c r="I25" s="114">
        <v>0</v>
      </c>
      <c r="J25" s="114">
        <v>0</v>
      </c>
      <c r="K25" s="114">
        <v>0</v>
      </c>
      <c r="L25" s="114">
        <v>0</v>
      </c>
      <c r="M25" s="115">
        <v>22973.42578125</v>
      </c>
      <c r="N25" s="116">
        <v>22973.42578125</v>
      </c>
      <c r="O25" s="116">
        <v>22973.42578125</v>
      </c>
      <c r="P25" s="116">
        <v>22973.42578125</v>
      </c>
      <c r="Q25" s="116">
        <v>22973.42578125</v>
      </c>
      <c r="R25" s="117">
        <v>160595.40890625</v>
      </c>
      <c r="S25" s="118">
        <v>160595.4</v>
      </c>
      <c r="T25" s="119">
        <v>8.9062500046566129E-3</v>
      </c>
      <c r="U25" s="118"/>
      <c r="V25" s="158">
        <v>160595.40890625</v>
      </c>
      <c r="W25" s="159">
        <v>0</v>
      </c>
    </row>
    <row r="26" spans="1:23" ht="11.25" customHeight="1" x14ac:dyDescent="0.35">
      <c r="A26" s="111"/>
      <c r="B26" s="111"/>
      <c r="C26" s="111" t="s">
        <v>74</v>
      </c>
      <c r="D26" s="111"/>
      <c r="E26" s="112"/>
      <c r="F26" s="113">
        <v>7538.73</v>
      </c>
      <c r="G26" s="114">
        <v>16986.66</v>
      </c>
      <c r="H26" s="114">
        <v>17121.27</v>
      </c>
      <c r="I26" s="114">
        <v>0</v>
      </c>
      <c r="J26" s="114">
        <v>9814.7900000000009</v>
      </c>
      <c r="K26" s="114">
        <v>0</v>
      </c>
      <c r="L26" s="114">
        <v>0</v>
      </c>
      <c r="M26" s="115">
        <v>22108.8125</v>
      </c>
      <c r="N26" s="116">
        <v>22108.8125</v>
      </c>
      <c r="O26" s="116">
        <v>22108.8125</v>
      </c>
      <c r="P26" s="116">
        <v>22108.8125</v>
      </c>
      <c r="Q26" s="116">
        <v>22108.8125</v>
      </c>
      <c r="R26" s="117">
        <v>162005.51250000001</v>
      </c>
      <c r="S26" s="118">
        <v>162005.51999999999</v>
      </c>
      <c r="T26" s="119">
        <v>-7.4999999778810889E-3</v>
      </c>
      <c r="U26" s="118"/>
      <c r="V26" s="158">
        <v>162005.51152343751</v>
      </c>
      <c r="W26" s="159">
        <v>9.765625E-4</v>
      </c>
    </row>
    <row r="27" spans="1:23" ht="11.25" customHeight="1" x14ac:dyDescent="0.35">
      <c r="A27" s="111"/>
      <c r="B27" s="111"/>
      <c r="C27" s="111" t="s">
        <v>75</v>
      </c>
      <c r="D27" s="111"/>
      <c r="E27" s="112"/>
      <c r="F27" s="113">
        <v>2004.63</v>
      </c>
      <c r="G27" s="114">
        <v>6053.7</v>
      </c>
      <c r="H27" s="114">
        <v>5996.19</v>
      </c>
      <c r="I27" s="114">
        <v>0</v>
      </c>
      <c r="J27" s="114">
        <v>4069.55</v>
      </c>
      <c r="K27" s="114">
        <v>0</v>
      </c>
      <c r="L27" s="114">
        <v>0</v>
      </c>
      <c r="M27" s="115">
        <v>16270.5859375</v>
      </c>
      <c r="N27" s="116">
        <v>16270.5859375</v>
      </c>
      <c r="O27" s="116">
        <v>16270.5859375</v>
      </c>
      <c r="P27" s="116">
        <v>16270.5859375</v>
      </c>
      <c r="Q27" s="116">
        <v>16270.5859375</v>
      </c>
      <c r="R27" s="117">
        <v>99476.999687500007</v>
      </c>
      <c r="S27" s="118">
        <v>99477</v>
      </c>
      <c r="T27" s="119">
        <v>-3.1249999301508069E-4</v>
      </c>
      <c r="U27" s="118"/>
      <c r="V27" s="158">
        <v>99476.996757812507</v>
      </c>
      <c r="W27" s="159">
        <v>2.9296875E-3</v>
      </c>
    </row>
    <row r="28" spans="1:23" ht="11.25" customHeight="1" x14ac:dyDescent="0.35">
      <c r="A28" s="111"/>
      <c r="B28" s="111"/>
      <c r="C28" s="111" t="s">
        <v>76</v>
      </c>
      <c r="D28" s="111"/>
      <c r="E28" s="112"/>
      <c r="F28" s="113">
        <v>0</v>
      </c>
      <c r="G28" s="114">
        <v>0</v>
      </c>
      <c r="H28" s="114">
        <v>0</v>
      </c>
      <c r="I28" s="114">
        <v>0</v>
      </c>
      <c r="J28" s="114">
        <v>0</v>
      </c>
      <c r="K28" s="114">
        <v>0</v>
      </c>
      <c r="L28" s="114">
        <v>0</v>
      </c>
      <c r="M28" s="115">
        <v>10883.8076171875</v>
      </c>
      <c r="N28" s="116">
        <v>10883.8076171875</v>
      </c>
      <c r="O28" s="116">
        <v>10883.8076171875</v>
      </c>
      <c r="P28" s="116">
        <v>10883.8076171875</v>
      </c>
      <c r="Q28" s="116">
        <v>10883.8076171875</v>
      </c>
      <c r="R28" s="117">
        <v>54419.0380859375</v>
      </c>
      <c r="S28" s="118">
        <v>54419.040000000001</v>
      </c>
      <c r="T28" s="119">
        <v>-1.9140625008731149E-3</v>
      </c>
      <c r="U28" s="118" t="s">
        <v>77</v>
      </c>
      <c r="V28" s="158">
        <v>54419.0390625</v>
      </c>
      <c r="W28" s="159">
        <v>-9.765625E-4</v>
      </c>
    </row>
    <row r="29" spans="1:23" ht="11.25" customHeight="1" x14ac:dyDescent="0.35">
      <c r="A29" s="111"/>
      <c r="B29" s="111"/>
      <c r="C29" s="111" t="s">
        <v>78</v>
      </c>
      <c r="D29" s="111"/>
      <c r="E29" s="112"/>
      <c r="F29" s="113">
        <v>0</v>
      </c>
      <c r="G29" s="114">
        <v>0</v>
      </c>
      <c r="H29" s="114">
        <v>0</v>
      </c>
      <c r="I29" s="114">
        <v>0</v>
      </c>
      <c r="J29" s="114">
        <v>0</v>
      </c>
      <c r="K29" s="114">
        <v>0</v>
      </c>
      <c r="L29" s="114">
        <v>0</v>
      </c>
      <c r="M29" s="115">
        <v>10201.392578125</v>
      </c>
      <c r="N29" s="116">
        <v>10201.392578125</v>
      </c>
      <c r="O29" s="116">
        <v>10201.392578125</v>
      </c>
      <c r="P29" s="116">
        <v>10201.392578125</v>
      </c>
      <c r="Q29" s="116">
        <v>10201.392578125</v>
      </c>
      <c r="R29" s="117">
        <v>51006.962890625</v>
      </c>
      <c r="S29" s="118">
        <v>51006.96</v>
      </c>
      <c r="T29" s="119">
        <v>2.8906250008731149E-3</v>
      </c>
      <c r="U29" s="118" t="s">
        <v>77</v>
      </c>
      <c r="V29" s="158">
        <v>51006.95947265625</v>
      </c>
      <c r="W29" s="159">
        <v>3.41796875E-3</v>
      </c>
    </row>
    <row r="30" spans="1:23" ht="11.25" customHeight="1" x14ac:dyDescent="0.35">
      <c r="A30" s="111"/>
      <c r="B30" s="111"/>
      <c r="C30" s="111" t="s">
        <v>79</v>
      </c>
      <c r="D30" s="111"/>
      <c r="E30" s="112"/>
      <c r="F30" s="113">
        <v>0</v>
      </c>
      <c r="G30" s="114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5">
        <v>10276.392578125</v>
      </c>
      <c r="N30" s="116">
        <v>10276.392578125</v>
      </c>
      <c r="O30" s="116">
        <v>10276.392578125</v>
      </c>
      <c r="P30" s="116">
        <v>10276.392578125</v>
      </c>
      <c r="Q30" s="116">
        <v>10276.392578125</v>
      </c>
      <c r="R30" s="117">
        <v>51381.962890625</v>
      </c>
      <c r="S30" s="118">
        <v>51381.96</v>
      </c>
      <c r="T30" s="119">
        <v>2.8906250008731149E-3</v>
      </c>
      <c r="U30" s="118" t="s">
        <v>77</v>
      </c>
      <c r="V30" s="158">
        <v>51381.9619140625</v>
      </c>
      <c r="W30" s="159">
        <v>9.765625E-4</v>
      </c>
    </row>
    <row r="31" spans="1:23" ht="11.25" customHeight="1" x14ac:dyDescent="0.35">
      <c r="A31" s="111"/>
      <c r="B31" s="111"/>
      <c r="C31" s="111" t="s">
        <v>80</v>
      </c>
      <c r="D31" s="111"/>
      <c r="E31" s="112"/>
      <c r="F31" s="113">
        <v>0</v>
      </c>
      <c r="G31" s="114">
        <v>0</v>
      </c>
      <c r="H31" s="114">
        <v>0</v>
      </c>
      <c r="I31" s="114">
        <v>0</v>
      </c>
      <c r="J31" s="114">
        <v>0</v>
      </c>
      <c r="K31" s="114">
        <v>0</v>
      </c>
      <c r="L31" s="114">
        <v>0</v>
      </c>
      <c r="M31" s="115">
        <v>700.00799560546875</v>
      </c>
      <c r="N31" s="116">
        <v>700.00799560546875</v>
      </c>
      <c r="O31" s="116">
        <v>700.00799560546875</v>
      </c>
      <c r="P31" s="116">
        <v>700.00799560546875</v>
      </c>
      <c r="Q31" s="116">
        <v>700.00799560546875</v>
      </c>
      <c r="R31" s="117">
        <v>3500.0399780273438</v>
      </c>
      <c r="S31" s="118">
        <v>3500.04</v>
      </c>
      <c r="T31" s="119">
        <v>-2.1972656213620212E-5</v>
      </c>
      <c r="U31" s="118"/>
      <c r="V31" s="158">
        <v>3500.0399475097656</v>
      </c>
      <c r="W31" s="159">
        <v>3.0517578125E-5</v>
      </c>
    </row>
    <row r="32" spans="1:23" ht="11.25" customHeight="1" x14ac:dyDescent="0.35">
      <c r="A32" s="111"/>
      <c r="B32" s="111"/>
      <c r="C32" s="111" t="s">
        <v>81</v>
      </c>
      <c r="D32" s="111"/>
      <c r="E32" s="112"/>
      <c r="F32" s="113">
        <v>0</v>
      </c>
      <c r="G32" s="114">
        <v>0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5">
        <v>600</v>
      </c>
      <c r="N32" s="116">
        <v>600</v>
      </c>
      <c r="O32" s="116">
        <v>600</v>
      </c>
      <c r="P32" s="116">
        <v>600</v>
      </c>
      <c r="Q32" s="116">
        <v>600</v>
      </c>
      <c r="R32" s="117">
        <v>3000</v>
      </c>
      <c r="S32" s="118">
        <v>3000</v>
      </c>
      <c r="T32" s="119">
        <v>0</v>
      </c>
      <c r="U32" s="118"/>
      <c r="V32" s="158">
        <v>3000.0000915527344</v>
      </c>
      <c r="W32" s="159">
        <v>-9.1552734375E-5</v>
      </c>
    </row>
    <row r="33" spans="1:23" ht="11.25" customHeight="1" x14ac:dyDescent="0.35">
      <c r="A33" s="111"/>
      <c r="B33" s="111"/>
      <c r="C33" s="111" t="s">
        <v>82</v>
      </c>
      <c r="D33" s="111"/>
      <c r="E33" s="112"/>
      <c r="F33" s="113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5">
        <v>126979.984375</v>
      </c>
      <c r="N33" s="116">
        <v>126979.984375</v>
      </c>
      <c r="O33" s="116">
        <v>126979.984375</v>
      </c>
      <c r="P33" s="116">
        <v>126979.984375</v>
      </c>
      <c r="Q33" s="116">
        <v>126979.984375</v>
      </c>
      <c r="R33" s="117">
        <v>634899.921875</v>
      </c>
      <c r="S33" s="118">
        <v>634899.96</v>
      </c>
      <c r="T33" s="119">
        <v>-3.8124999962747097E-2</v>
      </c>
      <c r="U33" s="118"/>
      <c r="V33" s="158">
        <v>634899.9453125</v>
      </c>
      <c r="W33" s="159">
        <v>-2.34375E-2</v>
      </c>
    </row>
    <row r="34" spans="1:23" ht="11.25" customHeight="1" x14ac:dyDescent="0.35">
      <c r="A34" s="111"/>
      <c r="B34" s="111"/>
      <c r="C34" s="111" t="s">
        <v>83</v>
      </c>
      <c r="D34" s="111"/>
      <c r="E34" s="112"/>
      <c r="F34" s="113">
        <v>0</v>
      </c>
      <c r="G34" s="114">
        <v>0</v>
      </c>
      <c r="H34" s="114">
        <v>0</v>
      </c>
      <c r="I34" s="114">
        <v>0</v>
      </c>
      <c r="J34" s="114">
        <v>0</v>
      </c>
      <c r="K34" s="114">
        <v>0</v>
      </c>
      <c r="L34" s="114">
        <v>0</v>
      </c>
      <c r="M34" s="115">
        <v>119716.609375</v>
      </c>
      <c r="N34" s="116">
        <v>119716.609375</v>
      </c>
      <c r="O34" s="116">
        <v>119716.609375</v>
      </c>
      <c r="P34" s="116">
        <v>119716.609375</v>
      </c>
      <c r="Q34" s="116">
        <v>119716.609375</v>
      </c>
      <c r="R34" s="117">
        <v>598583.046875</v>
      </c>
      <c r="S34" s="118">
        <v>598583.04000000004</v>
      </c>
      <c r="T34" s="119">
        <v>6.874999962747097E-3</v>
      </c>
      <c r="U34" s="118"/>
      <c r="V34" s="158">
        <v>598583.0703125</v>
      </c>
      <c r="W34" s="159">
        <v>-2.34375E-2</v>
      </c>
    </row>
    <row r="35" spans="1:23" ht="11.25" customHeight="1" x14ac:dyDescent="0.35">
      <c r="A35" s="111"/>
      <c r="B35" s="111"/>
      <c r="C35" s="111" t="s">
        <v>84</v>
      </c>
      <c r="D35" s="111"/>
      <c r="E35" s="112"/>
      <c r="F35" s="113">
        <v>0</v>
      </c>
      <c r="G35" s="114">
        <v>0</v>
      </c>
      <c r="H35" s="114">
        <v>0</v>
      </c>
      <c r="I35" s="114">
        <v>0</v>
      </c>
      <c r="J35" s="114">
        <v>0</v>
      </c>
      <c r="K35" s="114">
        <v>0</v>
      </c>
      <c r="L35" s="114">
        <v>0</v>
      </c>
      <c r="M35" s="115">
        <v>135404.59375</v>
      </c>
      <c r="N35" s="116">
        <v>135404.59375</v>
      </c>
      <c r="O35" s="116">
        <v>135404.59375</v>
      </c>
      <c r="P35" s="116">
        <v>135404.59375</v>
      </c>
      <c r="Q35" s="116">
        <v>135404.59375</v>
      </c>
      <c r="R35" s="117">
        <v>677022.96875</v>
      </c>
      <c r="S35" s="118">
        <v>677022.96</v>
      </c>
      <c r="T35" s="119">
        <v>8.750000037252903E-3</v>
      </c>
      <c r="U35" s="118"/>
      <c r="V35" s="158">
        <v>677022.9375</v>
      </c>
      <c r="W35" s="159">
        <v>3.125E-2</v>
      </c>
    </row>
    <row r="36" spans="1:23" ht="11.25" customHeight="1" x14ac:dyDescent="0.35">
      <c r="A36" s="111"/>
      <c r="B36" s="111"/>
      <c r="C36" s="111" t="s">
        <v>85</v>
      </c>
      <c r="D36" s="111"/>
      <c r="E36" s="112"/>
      <c r="F36" s="113">
        <v>0</v>
      </c>
      <c r="G36" s="114">
        <v>0</v>
      </c>
      <c r="H36" s="114">
        <v>0</v>
      </c>
      <c r="I36" s="114">
        <v>0</v>
      </c>
      <c r="J36" s="114">
        <v>0</v>
      </c>
      <c r="K36" s="114">
        <v>0</v>
      </c>
      <c r="L36" s="114">
        <v>0</v>
      </c>
      <c r="M36" s="115">
        <v>5555.59228515625</v>
      </c>
      <c r="N36" s="116">
        <v>5555.59228515625</v>
      </c>
      <c r="O36" s="116">
        <v>5555.59228515625</v>
      </c>
      <c r="P36" s="116">
        <v>5555.59228515625</v>
      </c>
      <c r="Q36" s="116">
        <v>5555.59228515625</v>
      </c>
      <c r="R36" s="117">
        <v>27777.96142578125</v>
      </c>
      <c r="S36" s="118">
        <v>27777.96</v>
      </c>
      <c r="T36" s="119">
        <v>1.4257812508731149E-3</v>
      </c>
      <c r="U36" s="118"/>
      <c r="V36" s="158">
        <v>27777.960205078125</v>
      </c>
      <c r="W36" s="159">
        <v>1.220703125E-3</v>
      </c>
    </row>
    <row r="37" spans="1:23" ht="11.25" customHeight="1" x14ac:dyDescent="0.35">
      <c r="A37" s="111"/>
      <c r="B37" s="111"/>
      <c r="C37" s="111" t="s">
        <v>86</v>
      </c>
      <c r="D37" s="111"/>
      <c r="E37" s="112"/>
      <c r="F37" s="113">
        <v>0</v>
      </c>
      <c r="G37" s="114">
        <v>0</v>
      </c>
      <c r="H37" s="114">
        <v>0</v>
      </c>
      <c r="I37" s="114">
        <v>0</v>
      </c>
      <c r="J37" s="114">
        <v>0</v>
      </c>
      <c r="K37" s="114">
        <v>0</v>
      </c>
      <c r="L37" s="114">
        <v>0</v>
      </c>
      <c r="M37" s="115">
        <v>5801.2080078125</v>
      </c>
      <c r="N37" s="116">
        <v>5801.2080078125</v>
      </c>
      <c r="O37" s="116">
        <v>5801.2080078125</v>
      </c>
      <c r="P37" s="116">
        <v>5801.2080078125</v>
      </c>
      <c r="Q37" s="116">
        <v>5801.2080078125</v>
      </c>
      <c r="R37" s="117">
        <v>29006.0400390625</v>
      </c>
      <c r="S37" s="118">
        <v>29006.04</v>
      </c>
      <c r="T37" s="119">
        <v>3.9062499126885086E-5</v>
      </c>
      <c r="U37" s="118"/>
      <c r="V37" s="158">
        <v>29006.0380859375</v>
      </c>
      <c r="W37" s="159">
        <v>1.953125E-3</v>
      </c>
    </row>
    <row r="38" spans="1:23" ht="11.25" customHeight="1" x14ac:dyDescent="0.35">
      <c r="A38" s="111"/>
      <c r="B38" s="111"/>
      <c r="C38" s="111" t="s">
        <v>87</v>
      </c>
      <c r="D38" s="111"/>
      <c r="E38" s="112"/>
      <c r="F38" s="113">
        <v>0</v>
      </c>
      <c r="G38" s="114">
        <v>0</v>
      </c>
      <c r="H38" s="114">
        <v>0</v>
      </c>
      <c r="I38" s="114">
        <v>0</v>
      </c>
      <c r="J38" s="114">
        <v>0</v>
      </c>
      <c r="K38" s="114">
        <v>0</v>
      </c>
      <c r="L38" s="114">
        <v>0</v>
      </c>
      <c r="M38" s="115">
        <v>5545.7998046875</v>
      </c>
      <c r="N38" s="116">
        <v>5545.7998046875</v>
      </c>
      <c r="O38" s="116">
        <v>5545.7998046875</v>
      </c>
      <c r="P38" s="116">
        <v>5545.7998046875</v>
      </c>
      <c r="Q38" s="116">
        <v>5545.7998046875</v>
      </c>
      <c r="R38" s="117">
        <v>27728.9990234375</v>
      </c>
      <c r="S38" s="118">
        <v>27729</v>
      </c>
      <c r="T38" s="119">
        <v>-9.765625E-4</v>
      </c>
      <c r="U38" s="118"/>
      <c r="V38" s="158">
        <v>27728.99951171875</v>
      </c>
      <c r="W38" s="159">
        <v>-4.8828125E-4</v>
      </c>
    </row>
    <row r="39" spans="1:23" ht="11.25" customHeight="1" x14ac:dyDescent="0.35">
      <c r="A39" s="111"/>
      <c r="B39" s="111"/>
      <c r="C39" s="111" t="s">
        <v>88</v>
      </c>
      <c r="D39" s="111"/>
      <c r="E39" s="112"/>
      <c r="F39" s="113">
        <v>0</v>
      </c>
      <c r="G39" s="114">
        <v>0</v>
      </c>
      <c r="H39" s="114">
        <v>0</v>
      </c>
      <c r="I39" s="114">
        <v>0</v>
      </c>
      <c r="J39" s="114">
        <v>0</v>
      </c>
      <c r="K39" s="114">
        <v>0</v>
      </c>
      <c r="L39" s="114">
        <v>0</v>
      </c>
      <c r="M39" s="115">
        <v>3786.40771484375</v>
      </c>
      <c r="N39" s="116">
        <v>3786.40771484375</v>
      </c>
      <c r="O39" s="116">
        <v>3786.40771484375</v>
      </c>
      <c r="P39" s="116">
        <v>3786.40771484375</v>
      </c>
      <c r="Q39" s="116">
        <v>3786.40771484375</v>
      </c>
      <c r="R39" s="117">
        <v>18932.03857421875</v>
      </c>
      <c r="S39" s="118">
        <v>18932.04</v>
      </c>
      <c r="T39" s="119">
        <v>-1.4257812508731149E-3</v>
      </c>
      <c r="U39" s="118"/>
      <c r="V39" s="158">
        <v>18932.038330078125</v>
      </c>
      <c r="W39" s="159">
        <v>2.44140625E-4</v>
      </c>
    </row>
    <row r="40" spans="1:23" ht="11.25" customHeight="1" x14ac:dyDescent="0.35">
      <c r="A40" s="111"/>
      <c r="B40" s="111"/>
      <c r="C40" s="111" t="s">
        <v>89</v>
      </c>
      <c r="D40" s="111"/>
      <c r="E40" s="112"/>
      <c r="F40" s="113">
        <v>0</v>
      </c>
      <c r="G40" s="114">
        <v>0</v>
      </c>
      <c r="H40" s="114">
        <v>0</v>
      </c>
      <c r="I40" s="114">
        <v>0</v>
      </c>
      <c r="J40" s="114">
        <v>0</v>
      </c>
      <c r="K40" s="114">
        <v>0</v>
      </c>
      <c r="L40" s="114">
        <v>0</v>
      </c>
      <c r="M40" s="115">
        <v>3214.39208984375</v>
      </c>
      <c r="N40" s="116">
        <v>3214.39208984375</v>
      </c>
      <c r="O40" s="116">
        <v>3214.39208984375</v>
      </c>
      <c r="P40" s="116">
        <v>3214.39208984375</v>
      </c>
      <c r="Q40" s="116">
        <v>3214.39208984375</v>
      </c>
      <c r="R40" s="117">
        <v>16071.96044921875</v>
      </c>
      <c r="S40" s="118">
        <v>16071.96</v>
      </c>
      <c r="T40" s="119">
        <v>4.4921875087311491E-4</v>
      </c>
      <c r="U40" s="118"/>
      <c r="V40" s="158">
        <v>16071.960693359375</v>
      </c>
      <c r="W40" s="159">
        <v>-2.44140625E-4</v>
      </c>
    </row>
    <row r="41" spans="1:23" ht="11.25" customHeight="1" x14ac:dyDescent="0.35">
      <c r="A41" s="111"/>
      <c r="B41" s="111"/>
      <c r="C41" s="111" t="s">
        <v>90</v>
      </c>
      <c r="D41" s="111"/>
      <c r="E41" s="112"/>
      <c r="F41" s="113">
        <v>0</v>
      </c>
      <c r="G41" s="114">
        <v>0</v>
      </c>
      <c r="H41" s="114">
        <v>0</v>
      </c>
      <c r="I41" s="114">
        <v>0</v>
      </c>
      <c r="J41" s="114">
        <v>0</v>
      </c>
      <c r="K41" s="114">
        <v>0</v>
      </c>
      <c r="L41" s="114">
        <v>0</v>
      </c>
      <c r="M41" s="115">
        <v>3055.60791015625</v>
      </c>
      <c r="N41" s="116">
        <v>3055.60791015625</v>
      </c>
      <c r="O41" s="116">
        <v>3055.60791015625</v>
      </c>
      <c r="P41" s="116">
        <v>3055.60791015625</v>
      </c>
      <c r="Q41" s="116">
        <v>3055.60791015625</v>
      </c>
      <c r="R41" s="117">
        <v>15278.03955078125</v>
      </c>
      <c r="S41" s="118">
        <v>15278.04</v>
      </c>
      <c r="T41" s="119">
        <v>-4.4921875087311491E-4</v>
      </c>
      <c r="U41" s="118"/>
      <c r="V41" s="158">
        <v>15278.0400390625</v>
      </c>
      <c r="W41" s="159">
        <v>-4.8828125E-4</v>
      </c>
    </row>
    <row r="42" spans="1:23" ht="11.25" customHeight="1" x14ac:dyDescent="0.35">
      <c r="A42" s="111"/>
      <c r="B42" s="111"/>
      <c r="C42" s="111" t="s">
        <v>91</v>
      </c>
      <c r="D42" s="111"/>
      <c r="E42" s="112"/>
      <c r="F42" s="113">
        <v>0</v>
      </c>
      <c r="G42" s="114">
        <v>0</v>
      </c>
      <c r="H42" s="114">
        <v>0</v>
      </c>
      <c r="I42" s="114">
        <v>0</v>
      </c>
      <c r="J42" s="114">
        <v>0</v>
      </c>
      <c r="K42" s="114">
        <v>0</v>
      </c>
      <c r="L42" s="114">
        <v>0</v>
      </c>
      <c r="M42" s="115">
        <v>64999.9921875</v>
      </c>
      <c r="N42" s="116">
        <v>64999.9921875</v>
      </c>
      <c r="O42" s="116">
        <v>64999.9921875</v>
      </c>
      <c r="P42" s="116">
        <v>64999.9921875</v>
      </c>
      <c r="Q42" s="116">
        <v>64999.9921875</v>
      </c>
      <c r="R42" s="117">
        <v>324999.9609375</v>
      </c>
      <c r="S42" s="118">
        <v>324999.96000000002</v>
      </c>
      <c r="T42" s="119">
        <v>9.3749997904524207E-4</v>
      </c>
      <c r="U42" s="118"/>
      <c r="V42" s="158">
        <v>324999.96484375</v>
      </c>
      <c r="W42" s="159">
        <v>-3.90625E-3</v>
      </c>
    </row>
    <row r="43" spans="1:23" ht="11.25" customHeight="1" x14ac:dyDescent="0.35">
      <c r="A43" s="111"/>
      <c r="B43" s="111"/>
      <c r="C43" s="111" t="s">
        <v>92</v>
      </c>
      <c r="D43" s="111"/>
      <c r="E43" s="112"/>
      <c r="F43" s="113">
        <v>0</v>
      </c>
      <c r="G43" s="114">
        <v>0</v>
      </c>
      <c r="H43" s="114">
        <v>0</v>
      </c>
      <c r="I43" s="114">
        <v>0</v>
      </c>
      <c r="J43" s="114">
        <v>0</v>
      </c>
      <c r="K43" s="114">
        <v>0</v>
      </c>
      <c r="L43" s="114">
        <v>0</v>
      </c>
      <c r="M43" s="115">
        <v>1920</v>
      </c>
      <c r="N43" s="116">
        <v>1920</v>
      </c>
      <c r="O43" s="116">
        <v>1920</v>
      </c>
      <c r="P43" s="116">
        <v>1920</v>
      </c>
      <c r="Q43" s="116">
        <v>1920</v>
      </c>
      <c r="R43" s="117">
        <v>9600</v>
      </c>
      <c r="S43" s="118">
        <v>9600</v>
      </c>
      <c r="T43" s="119">
        <v>0</v>
      </c>
      <c r="U43" s="118"/>
      <c r="V43" s="158">
        <v>9600.0001220703125</v>
      </c>
      <c r="W43" s="159">
        <v>-1.220703125E-4</v>
      </c>
    </row>
    <row r="44" spans="1:23" ht="11.25" customHeight="1" x14ac:dyDescent="0.35">
      <c r="A44" s="111"/>
      <c r="B44" s="111"/>
      <c r="C44" s="111" t="s">
        <v>93</v>
      </c>
      <c r="D44" s="111"/>
      <c r="E44" s="112"/>
      <c r="F44" s="113">
        <v>0</v>
      </c>
      <c r="G44" s="114">
        <v>0</v>
      </c>
      <c r="H44" s="114">
        <v>0</v>
      </c>
      <c r="I44" s="114">
        <v>0</v>
      </c>
      <c r="J44" s="114">
        <v>0</v>
      </c>
      <c r="K44" s="114">
        <v>0</v>
      </c>
      <c r="L44" s="114">
        <v>0</v>
      </c>
      <c r="M44" s="115">
        <v>67000.0078125</v>
      </c>
      <c r="N44" s="116">
        <v>67000.0078125</v>
      </c>
      <c r="O44" s="116">
        <v>67000.0078125</v>
      </c>
      <c r="P44" s="116">
        <v>67000.0078125</v>
      </c>
      <c r="Q44" s="116">
        <v>67000.0078125</v>
      </c>
      <c r="R44" s="117">
        <v>335000.0390625</v>
      </c>
      <c r="S44" s="118">
        <v>335000.03999999998</v>
      </c>
      <c r="T44" s="119">
        <v>-9.3749997904524207E-4</v>
      </c>
      <c r="U44" s="118"/>
      <c r="V44" s="158">
        <v>335000.0390625</v>
      </c>
      <c r="W44" s="159">
        <v>0</v>
      </c>
    </row>
    <row r="45" spans="1:23" ht="11.25" customHeight="1" x14ac:dyDescent="0.35">
      <c r="A45" s="111"/>
      <c r="B45" s="111"/>
      <c r="C45" s="111" t="s">
        <v>94</v>
      </c>
      <c r="D45" s="111"/>
      <c r="E45" s="112"/>
      <c r="F45" s="113">
        <v>0</v>
      </c>
      <c r="G45" s="114">
        <v>0</v>
      </c>
      <c r="H45" s="114">
        <v>0</v>
      </c>
      <c r="I45" s="114">
        <v>0</v>
      </c>
      <c r="J45" s="114">
        <v>43723</v>
      </c>
      <c r="K45" s="114">
        <v>0</v>
      </c>
      <c r="L45" s="114">
        <v>0</v>
      </c>
      <c r="M45" s="115">
        <v>281255.40625</v>
      </c>
      <c r="N45" s="116">
        <v>281255.40625</v>
      </c>
      <c r="O45" s="116">
        <v>281255.40625</v>
      </c>
      <c r="P45" s="116">
        <v>281255.40625</v>
      </c>
      <c r="Q45" s="116">
        <v>281255.40625</v>
      </c>
      <c r="R45" s="117">
        <v>1450000.03125</v>
      </c>
      <c r="S45" s="118">
        <v>1249999.97</v>
      </c>
      <c r="T45" s="119">
        <v>200000.06125000003</v>
      </c>
      <c r="U45" s="118"/>
      <c r="V45" s="158">
        <v>1249999.96875</v>
      </c>
      <c r="W45" s="159">
        <v>200000.0625</v>
      </c>
    </row>
    <row r="46" spans="1:23" ht="11.25" customHeight="1" x14ac:dyDescent="0.35">
      <c r="A46" s="111"/>
      <c r="B46" s="111"/>
      <c r="C46" s="111" t="s">
        <v>95</v>
      </c>
      <c r="D46" s="111"/>
      <c r="E46" s="112"/>
      <c r="F46" s="113">
        <v>0</v>
      </c>
      <c r="G46" s="114">
        <v>0</v>
      </c>
      <c r="H46" s="114">
        <v>0</v>
      </c>
      <c r="I46" s="114">
        <v>0</v>
      </c>
      <c r="J46" s="114">
        <v>29497</v>
      </c>
      <c r="K46" s="114">
        <v>0</v>
      </c>
      <c r="L46" s="114">
        <v>0</v>
      </c>
      <c r="M46" s="115">
        <v>338094</v>
      </c>
      <c r="N46" s="116">
        <v>338094</v>
      </c>
      <c r="O46" s="116">
        <v>338094</v>
      </c>
      <c r="P46" s="116">
        <v>338094</v>
      </c>
      <c r="Q46" s="116">
        <v>338094</v>
      </c>
      <c r="R46" s="117">
        <v>1719967</v>
      </c>
      <c r="S46" s="118">
        <v>1519967.01</v>
      </c>
      <c r="T46" s="119">
        <v>199999.99</v>
      </c>
      <c r="U46" s="118"/>
      <c r="V46" s="158">
        <v>1519966.96875</v>
      </c>
      <c r="W46" s="159">
        <v>200000.03125</v>
      </c>
    </row>
    <row r="47" spans="1:23" ht="11.25" customHeight="1" x14ac:dyDescent="0.35">
      <c r="A47" s="111"/>
      <c r="B47" s="111"/>
      <c r="C47" s="111" t="s">
        <v>96</v>
      </c>
      <c r="D47" s="111"/>
      <c r="E47" s="112"/>
      <c r="F47" s="113">
        <v>0</v>
      </c>
      <c r="G47" s="114">
        <v>0</v>
      </c>
      <c r="H47" s="114">
        <v>0</v>
      </c>
      <c r="I47" s="114">
        <v>0</v>
      </c>
      <c r="J47" s="114">
        <v>57648</v>
      </c>
      <c r="K47" s="114">
        <v>0</v>
      </c>
      <c r="L47" s="114">
        <v>0</v>
      </c>
      <c r="M47" s="115">
        <v>266804.40625</v>
      </c>
      <c r="N47" s="116">
        <v>266804.40625</v>
      </c>
      <c r="O47" s="116">
        <v>266804.40625</v>
      </c>
      <c r="P47" s="116">
        <v>266804.40625</v>
      </c>
      <c r="Q47" s="116">
        <v>266804.40625</v>
      </c>
      <c r="R47" s="117">
        <v>1391670.03125</v>
      </c>
      <c r="S47" s="118">
        <v>1191670.03</v>
      </c>
      <c r="T47" s="119">
        <v>200000.00124999997</v>
      </c>
      <c r="U47" s="118"/>
      <c r="V47" s="158">
        <v>1191669.984375</v>
      </c>
      <c r="W47" s="159">
        <v>200000.046875</v>
      </c>
    </row>
    <row r="48" spans="1:23" ht="11.25" customHeight="1" x14ac:dyDescent="0.35">
      <c r="A48" s="111"/>
      <c r="B48" s="111"/>
      <c r="C48" s="120" t="s">
        <v>97</v>
      </c>
      <c r="D48" s="120"/>
      <c r="E48" s="121"/>
      <c r="F48" s="122">
        <v>16372.71</v>
      </c>
      <c r="G48" s="123">
        <v>42748.38</v>
      </c>
      <c r="H48" s="123">
        <v>42308.37</v>
      </c>
      <c r="I48" s="123">
        <v>0</v>
      </c>
      <c r="J48" s="123">
        <v>144752.34</v>
      </c>
      <c r="K48" s="123">
        <v>32331</v>
      </c>
      <c r="L48" s="123">
        <v>32331</v>
      </c>
      <c r="M48" s="124">
        <v>1523148.432800293</v>
      </c>
      <c r="N48" s="125">
        <v>1523148.432800293</v>
      </c>
      <c r="O48" s="125">
        <v>1523148.432800293</v>
      </c>
      <c r="P48" s="125">
        <v>1523148.432800293</v>
      </c>
      <c r="Q48" s="125">
        <v>1523148.432800293</v>
      </c>
      <c r="R48" s="126">
        <v>7926585.9640014647</v>
      </c>
      <c r="S48" s="127">
        <v>7261923.9299999997</v>
      </c>
      <c r="T48" s="128">
        <v>664662.03400146496</v>
      </c>
      <c r="U48" s="127"/>
      <c r="V48" s="160">
        <v>7261923.8335693358</v>
      </c>
      <c r="W48" s="129">
        <v>664662.13043212891</v>
      </c>
    </row>
    <row r="49" spans="1:23" ht="11.25" customHeight="1" x14ac:dyDescent="0.35">
      <c r="A49" s="111"/>
      <c r="B49" s="111" t="s">
        <v>26</v>
      </c>
      <c r="C49" s="111"/>
      <c r="D49" s="111"/>
      <c r="E49" s="112"/>
      <c r="F49" s="113"/>
      <c r="G49" s="114"/>
      <c r="H49" s="114"/>
      <c r="I49" s="114"/>
      <c r="J49" s="114"/>
      <c r="K49" s="114"/>
      <c r="L49" s="114"/>
      <c r="M49" s="115"/>
      <c r="N49" s="116"/>
      <c r="O49" s="116"/>
      <c r="P49" s="116"/>
      <c r="Q49" s="116"/>
      <c r="R49" s="117"/>
      <c r="S49" s="118"/>
      <c r="T49" s="119"/>
      <c r="U49" s="118"/>
      <c r="V49" s="158"/>
      <c r="W49" s="159"/>
    </row>
    <row r="50" spans="1:23" ht="11.25" customHeight="1" x14ac:dyDescent="0.35">
      <c r="A50" s="111"/>
      <c r="B50" s="111"/>
      <c r="C50" s="111" t="s">
        <v>98</v>
      </c>
      <c r="D50" s="111"/>
      <c r="E50" s="112"/>
      <c r="F50" s="113">
        <v>0</v>
      </c>
      <c r="G50" s="114">
        <v>0</v>
      </c>
      <c r="H50" s="114">
        <v>0</v>
      </c>
      <c r="I50" s="114">
        <v>4321.08</v>
      </c>
      <c r="J50" s="114">
        <v>0</v>
      </c>
      <c r="K50" s="114">
        <v>0</v>
      </c>
      <c r="L50" s="114">
        <v>0</v>
      </c>
      <c r="M50" s="115">
        <v>0</v>
      </c>
      <c r="N50" s="116">
        <v>0</v>
      </c>
      <c r="O50" s="116">
        <v>0</v>
      </c>
      <c r="P50" s="116">
        <v>0</v>
      </c>
      <c r="Q50" s="116">
        <v>0</v>
      </c>
      <c r="R50" s="117">
        <v>4321.08</v>
      </c>
      <c r="S50" s="118">
        <v>0</v>
      </c>
      <c r="T50" s="119">
        <v>4321.08</v>
      </c>
      <c r="U50" s="118"/>
      <c r="V50" s="158">
        <v>4321.08</v>
      </c>
      <c r="W50" s="159">
        <v>0</v>
      </c>
    </row>
    <row r="51" spans="1:23" ht="11.25" customHeight="1" x14ac:dyDescent="0.35">
      <c r="A51" s="111"/>
      <c r="B51" s="111"/>
      <c r="C51" s="120" t="s">
        <v>99</v>
      </c>
      <c r="D51" s="120"/>
      <c r="E51" s="121"/>
      <c r="F51" s="122">
        <v>0</v>
      </c>
      <c r="G51" s="123">
        <v>0</v>
      </c>
      <c r="H51" s="123">
        <v>0</v>
      </c>
      <c r="I51" s="123">
        <v>4321.08</v>
      </c>
      <c r="J51" s="123">
        <v>0</v>
      </c>
      <c r="K51" s="123">
        <v>0</v>
      </c>
      <c r="L51" s="123">
        <v>0</v>
      </c>
      <c r="M51" s="124">
        <v>0</v>
      </c>
      <c r="N51" s="125">
        <v>0</v>
      </c>
      <c r="O51" s="125">
        <v>0</v>
      </c>
      <c r="P51" s="125">
        <v>0</v>
      </c>
      <c r="Q51" s="125">
        <v>0</v>
      </c>
      <c r="R51" s="126">
        <v>4321.08</v>
      </c>
      <c r="S51" s="127">
        <v>0</v>
      </c>
      <c r="T51" s="128">
        <v>4321.08</v>
      </c>
      <c r="U51" s="127"/>
      <c r="V51" s="160">
        <v>4321.08</v>
      </c>
      <c r="W51" s="129">
        <v>0</v>
      </c>
    </row>
    <row r="52" spans="1:23" ht="11.25" customHeight="1" x14ac:dyDescent="0.35">
      <c r="A52" s="111"/>
      <c r="B52" s="120" t="s">
        <v>28</v>
      </c>
      <c r="C52" s="120"/>
      <c r="D52" s="120"/>
      <c r="E52" s="121"/>
      <c r="F52" s="122">
        <v>472064.63</v>
      </c>
      <c r="G52" s="123">
        <v>712524.38</v>
      </c>
      <c r="H52" s="123">
        <v>509319.27</v>
      </c>
      <c r="I52" s="123">
        <v>460061.51</v>
      </c>
      <c r="J52" s="123">
        <v>655571.82999999996</v>
      </c>
      <c r="K52" s="123">
        <v>488641.51</v>
      </c>
      <c r="L52" s="123">
        <v>455955</v>
      </c>
      <c r="M52" s="124">
        <v>1945907.4165039056</v>
      </c>
      <c r="N52" s="125">
        <v>1945907.4165039056</v>
      </c>
      <c r="O52" s="125">
        <v>1660499.0831705728</v>
      </c>
      <c r="P52" s="125">
        <v>1945907.4165039056</v>
      </c>
      <c r="Q52" s="125">
        <v>1945907.4165039056</v>
      </c>
      <c r="R52" s="126">
        <v>13198266.879186196</v>
      </c>
      <c r="S52" s="127">
        <v>12778688.129999999</v>
      </c>
      <c r="T52" s="128">
        <v>419578.74918619584</v>
      </c>
      <c r="U52" s="127"/>
      <c r="V52" s="160">
        <v>12501570.749343665</v>
      </c>
      <c r="W52" s="129">
        <v>696696.12984253024</v>
      </c>
    </row>
    <row r="53" spans="1:23" ht="11.25" customHeight="1" x14ac:dyDescent="0.35">
      <c r="A53" s="111" t="s">
        <v>29</v>
      </c>
      <c r="B53" s="111"/>
      <c r="C53" s="111"/>
      <c r="D53" s="111"/>
      <c r="E53" s="112"/>
      <c r="F53" s="113"/>
      <c r="G53" s="114"/>
      <c r="H53" s="114"/>
      <c r="I53" s="114"/>
      <c r="J53" s="114"/>
      <c r="K53" s="114"/>
      <c r="L53" s="114"/>
      <c r="M53" s="115"/>
      <c r="N53" s="116"/>
      <c r="O53" s="116"/>
      <c r="P53" s="116"/>
      <c r="Q53" s="116"/>
      <c r="R53" s="117"/>
      <c r="S53" s="118"/>
      <c r="T53" s="119"/>
      <c r="U53" s="118"/>
      <c r="V53" s="158"/>
      <c r="W53" s="159"/>
    </row>
    <row r="54" spans="1:23" ht="11.25" customHeight="1" x14ac:dyDescent="0.35">
      <c r="A54" s="111"/>
      <c r="B54" s="111" t="s">
        <v>30</v>
      </c>
      <c r="C54" s="111"/>
      <c r="D54" s="111"/>
      <c r="E54" s="112"/>
      <c r="F54" s="113"/>
      <c r="G54" s="114"/>
      <c r="H54" s="114"/>
      <c r="I54" s="114"/>
      <c r="J54" s="114"/>
      <c r="K54" s="114"/>
      <c r="L54" s="114"/>
      <c r="M54" s="115"/>
      <c r="N54" s="116"/>
      <c r="O54" s="116"/>
      <c r="P54" s="116"/>
      <c r="Q54" s="116"/>
      <c r="R54" s="117"/>
      <c r="S54" s="118"/>
      <c r="T54" s="119"/>
      <c r="U54" s="118"/>
      <c r="V54" s="158"/>
      <c r="W54" s="159"/>
    </row>
    <row r="55" spans="1:23" ht="11.25" customHeight="1" x14ac:dyDescent="0.35">
      <c r="A55" s="111"/>
      <c r="B55" s="111"/>
      <c r="C55" s="111" t="s">
        <v>100</v>
      </c>
      <c r="D55" s="111"/>
      <c r="E55" s="112"/>
      <c r="F55" s="113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5">
        <v>14800.0078125</v>
      </c>
      <c r="N55" s="116">
        <v>14800.0078125</v>
      </c>
      <c r="O55" s="116">
        <v>14800.0078125</v>
      </c>
      <c r="P55" s="116">
        <v>14800.0078125</v>
      </c>
      <c r="Q55" s="116">
        <v>14800.0078125</v>
      </c>
      <c r="R55" s="117">
        <v>74000.0390625</v>
      </c>
      <c r="S55" s="118">
        <v>74000.039999999994</v>
      </c>
      <c r="T55" s="119">
        <v>9.374999935971573E-4</v>
      </c>
      <c r="U55" s="118"/>
      <c r="V55" s="158">
        <v>74000.0419921875</v>
      </c>
      <c r="W55" s="159">
        <v>2.9296875E-3</v>
      </c>
    </row>
    <row r="56" spans="1:23" ht="11.25" customHeight="1" x14ac:dyDescent="0.35">
      <c r="A56" s="111"/>
      <c r="B56" s="111"/>
      <c r="C56" s="111" t="s">
        <v>101</v>
      </c>
      <c r="D56" s="111"/>
      <c r="E56" s="112"/>
      <c r="F56" s="113">
        <v>0</v>
      </c>
      <c r="G56" s="114">
        <v>0</v>
      </c>
      <c r="H56" s="114">
        <v>0</v>
      </c>
      <c r="I56" s="114">
        <v>0</v>
      </c>
      <c r="J56" s="114">
        <v>0</v>
      </c>
      <c r="K56" s="114">
        <v>0</v>
      </c>
      <c r="L56" s="114">
        <v>0</v>
      </c>
      <c r="M56" s="115">
        <v>14800.0078125</v>
      </c>
      <c r="N56" s="116">
        <v>14800.0078125</v>
      </c>
      <c r="O56" s="116">
        <v>14800.0078125</v>
      </c>
      <c r="P56" s="116">
        <v>14800.0078125</v>
      </c>
      <c r="Q56" s="116">
        <v>14800.0078125</v>
      </c>
      <c r="R56" s="117">
        <v>74000.0390625</v>
      </c>
      <c r="S56" s="118">
        <v>74000.039999999994</v>
      </c>
      <c r="T56" s="119">
        <v>9.374999935971573E-4</v>
      </c>
      <c r="U56" s="118"/>
      <c r="V56" s="158">
        <v>74000.0419921875</v>
      </c>
      <c r="W56" s="159">
        <v>2.9296875E-3</v>
      </c>
    </row>
    <row r="57" spans="1:23" ht="11.25" customHeight="1" x14ac:dyDescent="0.35">
      <c r="A57" s="111"/>
      <c r="B57" s="111"/>
      <c r="C57" s="111" t="s">
        <v>102</v>
      </c>
      <c r="D57" s="111"/>
      <c r="E57" s="112"/>
      <c r="F57" s="113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5">
        <v>7399.9921875</v>
      </c>
      <c r="N57" s="116">
        <v>7399.9921875</v>
      </c>
      <c r="O57" s="116">
        <v>7399.9921875</v>
      </c>
      <c r="P57" s="116">
        <v>7399.9921875</v>
      </c>
      <c r="Q57" s="116">
        <v>7399.9921875</v>
      </c>
      <c r="R57" s="117">
        <v>36999.9609375</v>
      </c>
      <c r="S57" s="118">
        <v>36999.96</v>
      </c>
      <c r="T57" s="119">
        <v>-9.3750000087311491E-4</v>
      </c>
      <c r="U57" s="118"/>
      <c r="V57" s="158">
        <v>36999.95947265625</v>
      </c>
      <c r="W57" s="159">
        <v>-1.46484375E-3</v>
      </c>
    </row>
    <row r="58" spans="1:23" ht="11.25" customHeight="1" x14ac:dyDescent="0.35">
      <c r="A58" s="111"/>
      <c r="B58" s="111"/>
      <c r="C58" s="111" t="s">
        <v>103</v>
      </c>
      <c r="D58" s="111"/>
      <c r="E58" s="112"/>
      <c r="F58" s="113">
        <v>0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5">
        <v>9229.9921875</v>
      </c>
      <c r="N58" s="116">
        <v>9229.9921875</v>
      </c>
      <c r="O58" s="116">
        <v>9229.9921875</v>
      </c>
      <c r="P58" s="116">
        <v>9229.9921875</v>
      </c>
      <c r="Q58" s="116">
        <v>9229.9921875</v>
      </c>
      <c r="R58" s="117">
        <v>46149.9609375</v>
      </c>
      <c r="S58" s="118">
        <v>46149.96</v>
      </c>
      <c r="T58" s="119">
        <v>-9.3750000087311491E-4</v>
      </c>
      <c r="U58" s="118"/>
      <c r="V58" s="158">
        <v>46149.9609375</v>
      </c>
      <c r="W58" s="159">
        <v>0</v>
      </c>
    </row>
    <row r="59" spans="1:23" ht="11.25" customHeight="1" x14ac:dyDescent="0.35">
      <c r="A59" s="111"/>
      <c r="B59" s="111"/>
      <c r="C59" s="111" t="s">
        <v>104</v>
      </c>
      <c r="D59" s="111"/>
      <c r="E59" s="112"/>
      <c r="F59" s="113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0</v>
      </c>
      <c r="L59" s="114">
        <v>0</v>
      </c>
      <c r="M59" s="115">
        <v>14077.2001953125</v>
      </c>
      <c r="N59" s="116">
        <v>14077.2001953125</v>
      </c>
      <c r="O59" s="116">
        <v>14077.2001953125</v>
      </c>
      <c r="P59" s="116">
        <v>14077.2001953125</v>
      </c>
      <c r="Q59" s="116">
        <v>14077.2001953125</v>
      </c>
      <c r="R59" s="117">
        <v>70386.0009765625</v>
      </c>
      <c r="S59" s="118">
        <v>70386</v>
      </c>
      <c r="T59" s="119">
        <v>-9.765625E-4</v>
      </c>
      <c r="U59" s="118"/>
      <c r="V59" s="158">
        <v>70385.998046875</v>
      </c>
      <c r="W59" s="159">
        <v>-2.9296875E-3</v>
      </c>
    </row>
    <row r="60" spans="1:23" ht="11.25" customHeight="1" x14ac:dyDescent="0.35">
      <c r="A60" s="111"/>
      <c r="B60" s="111"/>
      <c r="C60" s="111" t="s">
        <v>105</v>
      </c>
      <c r="D60" s="111"/>
      <c r="E60" s="112"/>
      <c r="F60" s="113">
        <v>0</v>
      </c>
      <c r="G60" s="114">
        <v>0</v>
      </c>
      <c r="H60" s="114">
        <v>0</v>
      </c>
      <c r="I60" s="114">
        <v>0</v>
      </c>
      <c r="J60" s="114">
        <v>0</v>
      </c>
      <c r="K60" s="114">
        <v>0</v>
      </c>
      <c r="L60" s="114">
        <v>0</v>
      </c>
      <c r="M60" s="115">
        <v>20077.19921875</v>
      </c>
      <c r="N60" s="116">
        <v>20077.19921875</v>
      </c>
      <c r="O60" s="116">
        <v>20077.19921875</v>
      </c>
      <c r="P60" s="116">
        <v>20077.19921875</v>
      </c>
      <c r="Q60" s="116">
        <v>20077.19921875</v>
      </c>
      <c r="R60" s="117">
        <v>100385.99609375</v>
      </c>
      <c r="S60" s="118">
        <v>100386</v>
      </c>
      <c r="T60" s="119">
        <v>3.90625E-3</v>
      </c>
      <c r="U60" s="118"/>
      <c r="V60" s="158">
        <v>100386.001953125</v>
      </c>
      <c r="W60" s="159">
        <v>5.859375E-3</v>
      </c>
    </row>
    <row r="61" spans="1:23" ht="11.25" customHeight="1" x14ac:dyDescent="0.35">
      <c r="A61" s="111"/>
      <c r="B61" s="111"/>
      <c r="C61" s="111" t="s">
        <v>106</v>
      </c>
      <c r="D61" s="111"/>
      <c r="E61" s="112"/>
      <c r="F61" s="113">
        <v>0</v>
      </c>
      <c r="G61" s="114">
        <v>0</v>
      </c>
      <c r="H61" s="114">
        <v>0</v>
      </c>
      <c r="I61" s="114">
        <v>0</v>
      </c>
      <c r="J61" s="114">
        <v>0</v>
      </c>
      <c r="K61" s="114">
        <v>0</v>
      </c>
      <c r="L61" s="114">
        <v>0</v>
      </c>
      <c r="M61" s="115">
        <v>7740</v>
      </c>
      <c r="N61" s="116">
        <v>7740</v>
      </c>
      <c r="O61" s="116">
        <v>7740</v>
      </c>
      <c r="P61" s="116">
        <v>7740</v>
      </c>
      <c r="Q61" s="116">
        <v>7740</v>
      </c>
      <c r="R61" s="117">
        <v>38700</v>
      </c>
      <c r="S61" s="118">
        <v>38700</v>
      </c>
      <c r="T61" s="119">
        <v>0</v>
      </c>
      <c r="U61" s="118"/>
      <c r="V61" s="158">
        <v>38699.9990234375</v>
      </c>
      <c r="W61" s="159">
        <v>-9.765625E-4</v>
      </c>
    </row>
    <row r="62" spans="1:23" ht="11.25" customHeight="1" x14ac:dyDescent="0.35">
      <c r="A62" s="111"/>
      <c r="B62" s="111"/>
      <c r="C62" s="111" t="s">
        <v>107</v>
      </c>
      <c r="D62" s="111"/>
      <c r="E62" s="112"/>
      <c r="F62" s="113">
        <v>0</v>
      </c>
      <c r="G62" s="114">
        <v>0</v>
      </c>
      <c r="H62" s="114">
        <v>0</v>
      </c>
      <c r="I62" s="114">
        <v>0</v>
      </c>
      <c r="J62" s="114">
        <v>0</v>
      </c>
      <c r="K62" s="114">
        <v>0</v>
      </c>
      <c r="L62" s="114">
        <v>0</v>
      </c>
      <c r="M62" s="115">
        <v>13870.0078125</v>
      </c>
      <c r="N62" s="116">
        <v>13870.0078125</v>
      </c>
      <c r="O62" s="116">
        <v>13870.0078125</v>
      </c>
      <c r="P62" s="116">
        <v>13870.0078125</v>
      </c>
      <c r="Q62" s="116">
        <v>13870.0078125</v>
      </c>
      <c r="R62" s="117">
        <v>69350.0390625</v>
      </c>
      <c r="S62" s="118">
        <v>69350.039999999994</v>
      </c>
      <c r="T62" s="119">
        <v>9.374999935971573E-4</v>
      </c>
      <c r="U62" s="118"/>
      <c r="V62" s="158">
        <v>69350.0390625</v>
      </c>
      <c r="W62" s="159">
        <v>0</v>
      </c>
    </row>
    <row r="63" spans="1:23" ht="11.25" customHeight="1" x14ac:dyDescent="0.35">
      <c r="A63" s="111"/>
      <c r="B63" s="111"/>
      <c r="C63" s="111" t="s">
        <v>108</v>
      </c>
      <c r="D63" s="111"/>
      <c r="E63" s="112"/>
      <c r="F63" s="113">
        <v>66774.679999999993</v>
      </c>
      <c r="G63" s="114">
        <v>67610.34</v>
      </c>
      <c r="H63" s="114">
        <v>-67689.22</v>
      </c>
      <c r="I63" s="114">
        <v>67610.34</v>
      </c>
      <c r="J63" s="114">
        <v>61033</v>
      </c>
      <c r="K63" s="114">
        <v>54455.66</v>
      </c>
      <c r="L63" s="114">
        <v>61033</v>
      </c>
      <c r="M63" s="115">
        <v>-25541.5625</v>
      </c>
      <c r="N63" s="116">
        <v>-25541.5625</v>
      </c>
      <c r="O63" s="116">
        <v>-25541.5625</v>
      </c>
      <c r="P63" s="116">
        <v>-25541.5625</v>
      </c>
      <c r="Q63" s="116">
        <v>-25541.5625</v>
      </c>
      <c r="R63" s="117">
        <v>183119.98749999999</v>
      </c>
      <c r="S63" s="118">
        <v>183120</v>
      </c>
      <c r="T63" s="119">
        <v>1.2500000011641532E-2</v>
      </c>
      <c r="U63" s="118"/>
      <c r="V63" s="158">
        <v>183119.99913085936</v>
      </c>
      <c r="W63" s="159">
        <v>1.163085937150754E-2</v>
      </c>
    </row>
    <row r="64" spans="1:23" ht="11.25" customHeight="1" x14ac:dyDescent="0.35">
      <c r="A64" s="111"/>
      <c r="B64" s="111"/>
      <c r="C64" s="111" t="s">
        <v>109</v>
      </c>
      <c r="D64" s="111"/>
      <c r="E64" s="112"/>
      <c r="F64" s="113">
        <v>2928.59</v>
      </c>
      <c r="G64" s="114">
        <v>136.41999999999999</v>
      </c>
      <c r="H64" s="114">
        <v>49353.26</v>
      </c>
      <c r="I64" s="114">
        <v>160.82</v>
      </c>
      <c r="J64" s="114">
        <v>136.41999999999999</v>
      </c>
      <c r="K64" s="114">
        <v>136.41999999999999</v>
      </c>
      <c r="L64" s="114">
        <v>136.41999999999999</v>
      </c>
      <c r="M64" s="115">
        <v>40375.51953125</v>
      </c>
      <c r="N64" s="116">
        <v>40375.51953125</v>
      </c>
      <c r="O64" s="116">
        <v>40375.51953125</v>
      </c>
      <c r="P64" s="116">
        <v>40375.51953125</v>
      </c>
      <c r="Q64" s="116">
        <v>40375.51953125</v>
      </c>
      <c r="R64" s="117">
        <v>254865.94765625001</v>
      </c>
      <c r="S64" s="118">
        <v>254865.96</v>
      </c>
      <c r="T64" s="119">
        <v>1.2343749986030161E-2</v>
      </c>
      <c r="U64" s="118"/>
      <c r="V64" s="158">
        <v>254865.95335937501</v>
      </c>
      <c r="W64" s="159">
        <v>5.7031250034924597E-3</v>
      </c>
    </row>
    <row r="65" spans="1:23" ht="11.25" customHeight="1" x14ac:dyDescent="0.35">
      <c r="A65" s="111"/>
      <c r="B65" s="111"/>
      <c r="C65" s="111" t="s">
        <v>110</v>
      </c>
      <c r="D65" s="111"/>
      <c r="E65" s="112"/>
      <c r="F65" s="113">
        <v>993.15</v>
      </c>
      <c r="G65" s="114">
        <v>136.41999999999999</v>
      </c>
      <c r="H65" s="114">
        <v>48489.26</v>
      </c>
      <c r="I65" s="114">
        <v>136.41999999999999</v>
      </c>
      <c r="J65" s="114">
        <v>136.41999999999999</v>
      </c>
      <c r="K65" s="114">
        <v>136.41999999999999</v>
      </c>
      <c r="L65" s="114">
        <v>136.41999999999999</v>
      </c>
      <c r="M65" s="115">
        <v>2927.09765625</v>
      </c>
      <c r="N65" s="116">
        <v>2927.09765625</v>
      </c>
      <c r="O65" s="116">
        <v>2927.09765625</v>
      </c>
      <c r="P65" s="116">
        <v>2927.09765625</v>
      </c>
      <c r="Q65" s="116">
        <v>2927.09765625</v>
      </c>
      <c r="R65" s="117">
        <v>64799.998281249995</v>
      </c>
      <c r="S65" s="118">
        <v>64800</v>
      </c>
      <c r="T65" s="119">
        <v>1.7187500052386895E-3</v>
      </c>
      <c r="U65" s="118"/>
      <c r="V65" s="158">
        <v>64799.998613281248</v>
      </c>
      <c r="W65" s="159">
        <v>3.3203125349245965E-4</v>
      </c>
    </row>
    <row r="66" spans="1:23" ht="11.25" customHeight="1" x14ac:dyDescent="0.35">
      <c r="A66" s="111"/>
      <c r="B66" s="111"/>
      <c r="C66" s="111" t="s">
        <v>111</v>
      </c>
      <c r="D66" s="111"/>
      <c r="E66" s="112"/>
      <c r="F66" s="113">
        <v>7866.16</v>
      </c>
      <c r="G66" s="114">
        <v>7848.52</v>
      </c>
      <c r="H66" s="114">
        <v>7830.88</v>
      </c>
      <c r="I66" s="114">
        <v>7830.88</v>
      </c>
      <c r="J66" s="114">
        <v>7830.88</v>
      </c>
      <c r="K66" s="114">
        <v>7830.88</v>
      </c>
      <c r="L66" s="114">
        <v>7848.52</v>
      </c>
      <c r="M66" s="115">
        <v>7902.6640625</v>
      </c>
      <c r="N66" s="116">
        <v>7902.6640625</v>
      </c>
      <c r="O66" s="116">
        <v>7902.6640625</v>
      </c>
      <c r="P66" s="116">
        <v>7902.6640625</v>
      </c>
      <c r="Q66" s="116">
        <v>7902.6640625</v>
      </c>
      <c r="R66" s="117">
        <v>94400.040312500001</v>
      </c>
      <c r="S66" s="118">
        <v>94400.04</v>
      </c>
      <c r="T66" s="119">
        <v>-3.1250000756699592E-4</v>
      </c>
      <c r="U66" s="118"/>
      <c r="V66" s="158">
        <v>94400.040214843757</v>
      </c>
      <c r="W66" s="159">
        <v>-9.7656244179233909E-5</v>
      </c>
    </row>
    <row r="67" spans="1:23" ht="11.25" customHeight="1" x14ac:dyDescent="0.35">
      <c r="A67" s="111"/>
      <c r="B67" s="111"/>
      <c r="C67" s="111" t="s">
        <v>112</v>
      </c>
      <c r="D67" s="111"/>
      <c r="E67" s="112"/>
      <c r="F67" s="113">
        <v>7741.38</v>
      </c>
      <c r="G67" s="114">
        <v>7741.38</v>
      </c>
      <c r="H67" s="114">
        <v>7741.38</v>
      </c>
      <c r="I67" s="114">
        <v>7741.38</v>
      </c>
      <c r="J67" s="114">
        <v>7741.38</v>
      </c>
      <c r="K67" s="114">
        <v>7741.38</v>
      </c>
      <c r="L67" s="114">
        <v>7741.38</v>
      </c>
      <c r="M67" s="115">
        <v>7802.07568359375</v>
      </c>
      <c r="N67" s="116">
        <v>7802.07568359375</v>
      </c>
      <c r="O67" s="116">
        <v>7802.07568359375</v>
      </c>
      <c r="P67" s="116">
        <v>7802.07568359375</v>
      </c>
      <c r="Q67" s="116">
        <v>7802.07568359375</v>
      </c>
      <c r="R67" s="117">
        <v>93200.038417968753</v>
      </c>
      <c r="S67" s="118">
        <v>93200.04</v>
      </c>
      <c r="T67" s="119">
        <v>1.5820312401046976E-3</v>
      </c>
      <c r="U67" s="118"/>
      <c r="V67" s="158">
        <v>93200.040624999994</v>
      </c>
      <c r="W67" s="159">
        <v>2.2070312406867743E-3</v>
      </c>
    </row>
    <row r="68" spans="1:23" ht="11.25" customHeight="1" x14ac:dyDescent="0.35">
      <c r="A68" s="111"/>
      <c r="B68" s="111"/>
      <c r="C68" s="111" t="s">
        <v>113</v>
      </c>
      <c r="D68" s="111"/>
      <c r="E68" s="112"/>
      <c r="F68" s="113">
        <v>7793.34</v>
      </c>
      <c r="G68" s="114">
        <v>7793.34</v>
      </c>
      <c r="H68" s="114">
        <v>7793.34</v>
      </c>
      <c r="I68" s="114">
        <v>7793.34</v>
      </c>
      <c r="J68" s="114">
        <v>7793.34</v>
      </c>
      <c r="K68" s="114">
        <v>7793.34</v>
      </c>
      <c r="L68" s="114">
        <v>7793.34</v>
      </c>
      <c r="M68" s="115">
        <v>7729.33203125</v>
      </c>
      <c r="N68" s="116">
        <v>7729.33203125</v>
      </c>
      <c r="O68" s="116">
        <v>7729.33203125</v>
      </c>
      <c r="P68" s="116">
        <v>7729.33203125</v>
      </c>
      <c r="Q68" s="116">
        <v>7729.33203125</v>
      </c>
      <c r="R68" s="117">
        <v>93200.04015624999</v>
      </c>
      <c r="S68" s="118">
        <v>93200.04</v>
      </c>
      <c r="T68" s="119">
        <v>-1.5624999650754035E-4</v>
      </c>
      <c r="U68" s="118"/>
      <c r="V68" s="158">
        <v>93200.040820312497</v>
      </c>
      <c r="W68" s="159">
        <v>6.6406250698491931E-4</v>
      </c>
    </row>
    <row r="69" spans="1:23" ht="11.25" customHeight="1" x14ac:dyDescent="0.35">
      <c r="A69" s="111"/>
      <c r="B69" s="111"/>
      <c r="C69" s="111" t="s">
        <v>114</v>
      </c>
      <c r="D69" s="111"/>
      <c r="E69" s="112"/>
      <c r="F69" s="113">
        <v>14485.74</v>
      </c>
      <c r="G69" s="114">
        <v>14485.74</v>
      </c>
      <c r="H69" s="114">
        <v>-13903.22</v>
      </c>
      <c r="I69" s="114">
        <v>14485.74</v>
      </c>
      <c r="J69" s="114">
        <v>14485.74</v>
      </c>
      <c r="K69" s="114">
        <v>14485.74</v>
      </c>
      <c r="L69" s="114">
        <v>14485.74</v>
      </c>
      <c r="M69" s="115">
        <v>97.756248474121094</v>
      </c>
      <c r="N69" s="116">
        <v>97.756248474121094</v>
      </c>
      <c r="O69" s="116">
        <v>97.756248474121094</v>
      </c>
      <c r="P69" s="116">
        <v>97.756248474121094</v>
      </c>
      <c r="Q69" s="116">
        <v>97.756248474121094</v>
      </c>
      <c r="R69" s="117">
        <v>73500.001242370607</v>
      </c>
      <c r="S69" s="118">
        <v>73500</v>
      </c>
      <c r="T69" s="119">
        <v>-1.2423706066329032E-3</v>
      </c>
      <c r="U69" s="118"/>
      <c r="V69" s="158">
        <v>73500.002207031241</v>
      </c>
      <c r="W69" s="159">
        <v>9.6466063405387104E-4</v>
      </c>
    </row>
    <row r="70" spans="1:23" ht="11.25" customHeight="1" x14ac:dyDescent="0.35">
      <c r="A70" s="111"/>
      <c r="B70" s="111"/>
      <c r="C70" s="111" t="s">
        <v>115</v>
      </c>
      <c r="D70" s="111"/>
      <c r="E70" s="112"/>
      <c r="F70" s="113">
        <v>48.8</v>
      </c>
      <c r="G70" s="114">
        <v>48.8</v>
      </c>
      <c r="H70" s="114">
        <v>14670.55</v>
      </c>
      <c r="I70" s="114">
        <v>24.4</v>
      </c>
      <c r="J70" s="114">
        <v>48.8</v>
      </c>
      <c r="K70" s="114">
        <v>48.8</v>
      </c>
      <c r="L70" s="114">
        <v>48.8</v>
      </c>
      <c r="M70" s="115">
        <v>12062.2021484375</v>
      </c>
      <c r="N70" s="116">
        <v>12062.2021484375</v>
      </c>
      <c r="O70" s="116">
        <v>12062.2021484375</v>
      </c>
      <c r="P70" s="116">
        <v>12062.2021484375</v>
      </c>
      <c r="Q70" s="116">
        <v>12062.2021484375</v>
      </c>
      <c r="R70" s="117">
        <v>75249.960742187497</v>
      </c>
      <c r="S70" s="118">
        <v>75249.960000000006</v>
      </c>
      <c r="T70" s="119">
        <v>-7.4218749068677425E-4</v>
      </c>
      <c r="U70" s="118"/>
      <c r="V70" s="158">
        <v>75249.962304687506</v>
      </c>
      <c r="W70" s="159">
        <v>1.5625000087311491E-3</v>
      </c>
    </row>
    <row r="71" spans="1:23" ht="11.25" customHeight="1" x14ac:dyDescent="0.35">
      <c r="A71" s="111"/>
      <c r="B71" s="111"/>
      <c r="C71" s="111" t="s">
        <v>116</v>
      </c>
      <c r="D71" s="111"/>
      <c r="E71" s="112"/>
      <c r="F71" s="113">
        <v>48.8</v>
      </c>
      <c r="G71" s="114">
        <v>48.8</v>
      </c>
      <c r="H71" s="114">
        <v>14970.56</v>
      </c>
      <c r="I71" s="114">
        <v>48.8</v>
      </c>
      <c r="J71" s="114">
        <v>48.8</v>
      </c>
      <c r="K71" s="114">
        <v>48.8</v>
      </c>
      <c r="L71" s="114">
        <v>48.8</v>
      </c>
      <c r="M71" s="115">
        <v>2197.327880859375</v>
      </c>
      <c r="N71" s="116">
        <v>2197.327880859375</v>
      </c>
      <c r="O71" s="116">
        <v>2197.327880859375</v>
      </c>
      <c r="P71" s="116">
        <v>2197.327880859375</v>
      </c>
      <c r="Q71" s="116">
        <v>2197.327880859375</v>
      </c>
      <c r="R71" s="117">
        <v>26249.999404296872</v>
      </c>
      <c r="S71" s="118">
        <v>26250</v>
      </c>
      <c r="T71" s="119">
        <v>5.957031280559022E-4</v>
      </c>
      <c r="U71" s="118"/>
      <c r="V71" s="158">
        <v>26250.000234374998</v>
      </c>
      <c r="W71" s="159">
        <v>8.3007812645519152E-4</v>
      </c>
    </row>
    <row r="72" spans="1:23" ht="11.25" customHeight="1" x14ac:dyDescent="0.35">
      <c r="A72" s="111"/>
      <c r="B72" s="111"/>
      <c r="C72" s="111" t="s">
        <v>117</v>
      </c>
      <c r="D72" s="111"/>
      <c r="E72" s="112"/>
      <c r="F72" s="113">
        <v>0</v>
      </c>
      <c r="G72" s="114">
        <v>0</v>
      </c>
      <c r="H72" s="114">
        <v>0</v>
      </c>
      <c r="I72" s="114">
        <v>0</v>
      </c>
      <c r="J72" s="114">
        <v>0</v>
      </c>
      <c r="K72" s="114">
        <v>0</v>
      </c>
      <c r="L72" s="114">
        <v>0</v>
      </c>
      <c r="M72" s="115">
        <v>4000.0078125</v>
      </c>
      <c r="N72" s="116">
        <v>4000.0078125</v>
      </c>
      <c r="O72" s="116">
        <v>4000.0078125</v>
      </c>
      <c r="P72" s="116">
        <v>4000.0078125</v>
      </c>
      <c r="Q72" s="116">
        <v>4000.0078125</v>
      </c>
      <c r="R72" s="117">
        <v>20000.0390625</v>
      </c>
      <c r="S72" s="118">
        <v>20000.04</v>
      </c>
      <c r="T72" s="119">
        <v>9.3750000087311491E-4</v>
      </c>
      <c r="U72" s="118"/>
      <c r="V72" s="158">
        <v>20000.0390625</v>
      </c>
      <c r="W72" s="159">
        <v>0</v>
      </c>
    </row>
    <row r="73" spans="1:23" ht="11.25" customHeight="1" x14ac:dyDescent="0.35">
      <c r="A73" s="111"/>
      <c r="B73" s="111"/>
      <c r="C73" s="111" t="s">
        <v>118</v>
      </c>
      <c r="D73" s="111"/>
      <c r="E73" s="112"/>
      <c r="F73" s="113">
        <v>0</v>
      </c>
      <c r="G73" s="114">
        <v>0</v>
      </c>
      <c r="H73" s="114">
        <v>0</v>
      </c>
      <c r="I73" s="114">
        <v>0</v>
      </c>
      <c r="J73" s="114">
        <v>0</v>
      </c>
      <c r="K73" s="114">
        <v>0</v>
      </c>
      <c r="L73" s="114">
        <v>0</v>
      </c>
      <c r="M73" s="115">
        <v>4000.0078125</v>
      </c>
      <c r="N73" s="116">
        <v>4000.0078125</v>
      </c>
      <c r="O73" s="116">
        <v>4000.0078125</v>
      </c>
      <c r="P73" s="116">
        <v>4000.0078125</v>
      </c>
      <c r="Q73" s="116">
        <v>4000.0078125</v>
      </c>
      <c r="R73" s="117">
        <v>20000.0390625</v>
      </c>
      <c r="S73" s="118">
        <v>20000.04</v>
      </c>
      <c r="T73" s="119">
        <v>9.3750000087311491E-4</v>
      </c>
      <c r="U73" s="118"/>
      <c r="V73" s="158">
        <v>20000.0390625</v>
      </c>
      <c r="W73" s="159">
        <v>0</v>
      </c>
    </row>
    <row r="74" spans="1:23" ht="11.25" customHeight="1" x14ac:dyDescent="0.35">
      <c r="A74" s="111"/>
      <c r="B74" s="111"/>
      <c r="C74" s="111" t="s">
        <v>119</v>
      </c>
      <c r="D74" s="111"/>
      <c r="E74" s="112"/>
      <c r="F74" s="113">
        <v>0</v>
      </c>
      <c r="G74" s="114">
        <v>0</v>
      </c>
      <c r="H74" s="114">
        <v>0</v>
      </c>
      <c r="I74" s="114">
        <v>0</v>
      </c>
      <c r="J74" s="114">
        <v>0</v>
      </c>
      <c r="K74" s="114">
        <v>0</v>
      </c>
      <c r="L74" s="114">
        <v>0</v>
      </c>
      <c r="M74" s="115">
        <v>4000.0078125</v>
      </c>
      <c r="N74" s="116">
        <v>4000.0078125</v>
      </c>
      <c r="O74" s="116">
        <v>4000.0078125</v>
      </c>
      <c r="P74" s="116">
        <v>4000.0078125</v>
      </c>
      <c r="Q74" s="116">
        <v>4000.0078125</v>
      </c>
      <c r="R74" s="117">
        <v>20000.0390625</v>
      </c>
      <c r="S74" s="118">
        <v>20000.04</v>
      </c>
      <c r="T74" s="119">
        <v>9.3750000087311491E-4</v>
      </c>
      <c r="U74" s="118"/>
      <c r="V74" s="158">
        <v>20000.0390625</v>
      </c>
      <c r="W74" s="159">
        <v>0</v>
      </c>
    </row>
    <row r="75" spans="1:23" ht="11.25" customHeight="1" x14ac:dyDescent="0.35">
      <c r="A75" s="111"/>
      <c r="B75" s="111"/>
      <c r="C75" s="111" t="s">
        <v>120</v>
      </c>
      <c r="D75" s="111"/>
      <c r="E75" s="112"/>
      <c r="F75" s="113">
        <v>95290.94</v>
      </c>
      <c r="G75" s="114">
        <v>76952.84</v>
      </c>
      <c r="H75" s="114">
        <v>95012.19</v>
      </c>
      <c r="I75" s="114">
        <v>57759</v>
      </c>
      <c r="J75" s="114">
        <v>194750.62</v>
      </c>
      <c r="K75" s="114">
        <v>75111.11</v>
      </c>
      <c r="L75" s="114">
        <v>76747.179999999993</v>
      </c>
      <c r="M75" s="115">
        <v>86332.625</v>
      </c>
      <c r="N75" s="116">
        <v>86332.625</v>
      </c>
      <c r="O75" s="116">
        <v>86332.625</v>
      </c>
      <c r="P75" s="116">
        <v>86332.625</v>
      </c>
      <c r="Q75" s="116">
        <v>86332.625</v>
      </c>
      <c r="R75" s="117">
        <v>1103287.0049999999</v>
      </c>
      <c r="S75" s="118">
        <v>1103286.96</v>
      </c>
      <c r="T75" s="119">
        <v>-4.4999999925494194E-2</v>
      </c>
      <c r="U75" s="118"/>
      <c r="V75" s="158">
        <v>1103286.9571874999</v>
      </c>
      <c r="W75" s="159">
        <v>-4.7812500037252903E-2</v>
      </c>
    </row>
    <row r="76" spans="1:23" ht="11.25" customHeight="1" x14ac:dyDescent="0.35">
      <c r="A76" s="111"/>
      <c r="B76" s="111"/>
      <c r="C76" s="111" t="s">
        <v>121</v>
      </c>
      <c r="D76" s="111"/>
      <c r="E76" s="112"/>
      <c r="F76" s="113">
        <v>87892.63</v>
      </c>
      <c r="G76" s="114">
        <v>63057.98</v>
      </c>
      <c r="H76" s="114">
        <v>107107.4</v>
      </c>
      <c r="I76" s="114">
        <v>78090.28</v>
      </c>
      <c r="J76" s="114">
        <v>90104.73</v>
      </c>
      <c r="K76" s="114">
        <v>62230.98</v>
      </c>
      <c r="L76" s="114">
        <v>71659.179999999993</v>
      </c>
      <c r="M76" s="115">
        <v>92573.1640625</v>
      </c>
      <c r="N76" s="116">
        <v>92573.1640625</v>
      </c>
      <c r="O76" s="116">
        <v>92573.1640625</v>
      </c>
      <c r="P76" s="116">
        <v>92573.1640625</v>
      </c>
      <c r="Q76" s="116">
        <v>92573.1640625</v>
      </c>
      <c r="R76" s="117">
        <v>1023009.0003124999</v>
      </c>
      <c r="S76" s="118">
        <v>1023009</v>
      </c>
      <c r="T76" s="119">
        <v>-3.1249993480741978E-4</v>
      </c>
      <c r="U76" s="118"/>
      <c r="V76" s="158">
        <v>1023009.035625</v>
      </c>
      <c r="W76" s="159">
        <v>3.5312500083819032E-2</v>
      </c>
    </row>
    <row r="77" spans="1:23" ht="11.25" customHeight="1" x14ac:dyDescent="0.35">
      <c r="A77" s="111"/>
      <c r="B77" s="111"/>
      <c r="C77" s="111" t="s">
        <v>122</v>
      </c>
      <c r="D77" s="111"/>
      <c r="E77" s="112"/>
      <c r="F77" s="113">
        <v>49254.13</v>
      </c>
      <c r="G77" s="114">
        <v>43986.68</v>
      </c>
      <c r="H77" s="114">
        <v>66483.679999999993</v>
      </c>
      <c r="I77" s="114">
        <v>43986.68</v>
      </c>
      <c r="J77" s="114">
        <v>43986.68</v>
      </c>
      <c r="K77" s="114">
        <v>43986.68</v>
      </c>
      <c r="L77" s="114">
        <v>43986.68</v>
      </c>
      <c r="M77" s="115">
        <v>17671.36328125</v>
      </c>
      <c r="N77" s="116">
        <v>17671.36328125</v>
      </c>
      <c r="O77" s="116">
        <v>17671.36328125</v>
      </c>
      <c r="P77" s="116">
        <v>17671.36328125</v>
      </c>
      <c r="Q77" s="116">
        <v>17671.36328125</v>
      </c>
      <c r="R77" s="117">
        <v>424028.02640624996</v>
      </c>
      <c r="S77" s="118">
        <v>424028.04</v>
      </c>
      <c r="T77" s="119">
        <v>1.3593750016298145E-2</v>
      </c>
      <c r="U77" s="118"/>
      <c r="V77" s="158">
        <v>424028.04140624998</v>
      </c>
      <c r="W77" s="159">
        <v>1.5000000013969839E-2</v>
      </c>
    </row>
    <row r="78" spans="1:23" ht="11.25" customHeight="1" x14ac:dyDescent="0.35">
      <c r="A78" s="111"/>
      <c r="B78" s="111"/>
      <c r="C78" s="111" t="s">
        <v>123</v>
      </c>
      <c r="D78" s="111"/>
      <c r="E78" s="112"/>
      <c r="F78" s="113">
        <v>5528.72</v>
      </c>
      <c r="G78" s="114">
        <v>4728.72</v>
      </c>
      <c r="H78" s="114">
        <v>4728.72</v>
      </c>
      <c r="I78" s="114">
        <v>4728.72</v>
      </c>
      <c r="J78" s="114">
        <v>4728.72</v>
      </c>
      <c r="K78" s="114">
        <v>4728.72</v>
      </c>
      <c r="L78" s="114">
        <v>4728.72</v>
      </c>
      <c r="M78" s="115">
        <v>15514.1845703125</v>
      </c>
      <c r="N78" s="116">
        <v>15514.1845703125</v>
      </c>
      <c r="O78" s="116">
        <v>15514.1845703125</v>
      </c>
      <c r="P78" s="116">
        <v>15514.1845703125</v>
      </c>
      <c r="Q78" s="116">
        <v>15514.1845703125</v>
      </c>
      <c r="R78" s="117">
        <v>111471.96285156251</v>
      </c>
      <c r="S78" s="118">
        <v>111471.96</v>
      </c>
      <c r="T78" s="119">
        <v>-2.8515625017462298E-3</v>
      </c>
      <c r="U78" s="118"/>
      <c r="V78" s="158">
        <v>111471.96132812501</v>
      </c>
      <c r="W78" s="159">
        <v>-1.5234375023283064E-3</v>
      </c>
    </row>
    <row r="79" spans="1:23" ht="11.25" customHeight="1" x14ac:dyDescent="0.35">
      <c r="A79" s="111"/>
      <c r="B79" s="111"/>
      <c r="C79" s="111" t="s">
        <v>124</v>
      </c>
      <c r="D79" s="111"/>
      <c r="E79" s="112"/>
      <c r="F79" s="113">
        <v>5754.64</v>
      </c>
      <c r="G79" s="114">
        <v>4955.22</v>
      </c>
      <c r="H79" s="114">
        <v>4955.22</v>
      </c>
      <c r="I79" s="114">
        <v>4955.22</v>
      </c>
      <c r="J79" s="114">
        <v>4955.22</v>
      </c>
      <c r="K79" s="114">
        <v>4955.22</v>
      </c>
      <c r="L79" s="114">
        <v>4955.22</v>
      </c>
      <c r="M79" s="115">
        <v>15020.0078125</v>
      </c>
      <c r="N79" s="116">
        <v>15020.0078125</v>
      </c>
      <c r="O79" s="116">
        <v>15020.0078125</v>
      </c>
      <c r="P79" s="116">
        <v>15020.0078125</v>
      </c>
      <c r="Q79" s="116">
        <v>15020.0078125</v>
      </c>
      <c r="R79" s="117">
        <v>110585.99906250001</v>
      </c>
      <c r="S79" s="118">
        <v>110586</v>
      </c>
      <c r="T79" s="119">
        <v>9.374999935971573E-4</v>
      </c>
      <c r="U79" s="118"/>
      <c r="V79" s="158">
        <v>110586.0014453125</v>
      </c>
      <c r="W79" s="159">
        <v>2.3828124976716936E-3</v>
      </c>
    </row>
    <row r="80" spans="1:23" ht="11.25" customHeight="1" x14ac:dyDescent="0.35">
      <c r="A80" s="111"/>
      <c r="B80" s="111"/>
      <c r="C80" s="111" t="s">
        <v>125</v>
      </c>
      <c r="D80" s="111"/>
      <c r="E80" s="112"/>
      <c r="F80" s="113">
        <v>0</v>
      </c>
      <c r="G80" s="114">
        <v>0</v>
      </c>
      <c r="H80" s="114">
        <v>0</v>
      </c>
      <c r="I80" s="114">
        <v>0</v>
      </c>
      <c r="J80" s="114">
        <v>0</v>
      </c>
      <c r="K80" s="114">
        <v>0</v>
      </c>
      <c r="L80" s="114">
        <v>0</v>
      </c>
      <c r="M80" s="115">
        <v>7503.1923828125</v>
      </c>
      <c r="N80" s="116">
        <v>7503.1923828125</v>
      </c>
      <c r="O80" s="116">
        <v>7503.1923828125</v>
      </c>
      <c r="P80" s="116">
        <v>7503.1923828125</v>
      </c>
      <c r="Q80" s="116">
        <v>7503.1923828125</v>
      </c>
      <c r="R80" s="117">
        <v>37515.9619140625</v>
      </c>
      <c r="S80" s="118">
        <v>37515.96</v>
      </c>
      <c r="T80" s="119">
        <v>-1.9140625008731149E-3</v>
      </c>
      <c r="U80" s="118"/>
      <c r="V80" s="158">
        <v>37515.9599609375</v>
      </c>
      <c r="W80" s="159">
        <v>-1.953125E-3</v>
      </c>
    </row>
    <row r="81" spans="1:23" ht="11.25" customHeight="1" x14ac:dyDescent="0.35">
      <c r="A81" s="111"/>
      <c r="B81" s="111"/>
      <c r="C81" s="111" t="s">
        <v>126</v>
      </c>
      <c r="D81" s="111"/>
      <c r="E81" s="112"/>
      <c r="F81" s="113">
        <v>0</v>
      </c>
      <c r="G81" s="114">
        <v>0</v>
      </c>
      <c r="H81" s="114">
        <v>0</v>
      </c>
      <c r="I81" s="114">
        <v>0</v>
      </c>
      <c r="J81" s="114">
        <v>0</v>
      </c>
      <c r="K81" s="114">
        <v>0</v>
      </c>
      <c r="L81" s="114">
        <v>0</v>
      </c>
      <c r="M81" s="115">
        <v>7503.1923828125</v>
      </c>
      <c r="N81" s="116">
        <v>7503.1923828125</v>
      </c>
      <c r="O81" s="116">
        <v>7503.1923828125</v>
      </c>
      <c r="P81" s="116">
        <v>7503.1923828125</v>
      </c>
      <c r="Q81" s="116">
        <v>7503.1923828125</v>
      </c>
      <c r="R81" s="117">
        <v>37515.9619140625</v>
      </c>
      <c r="S81" s="118">
        <v>37515.96</v>
      </c>
      <c r="T81" s="119">
        <v>-1.9140625008731149E-3</v>
      </c>
      <c r="U81" s="118"/>
      <c r="V81" s="158">
        <v>37515.9599609375</v>
      </c>
      <c r="W81" s="159">
        <v>-1.953125E-3</v>
      </c>
    </row>
    <row r="82" spans="1:23" ht="11.25" customHeight="1" x14ac:dyDescent="0.35">
      <c r="A82" s="111"/>
      <c r="B82" s="111"/>
      <c r="C82" s="111" t="s">
        <v>127</v>
      </c>
      <c r="D82" s="111"/>
      <c r="E82" s="112"/>
      <c r="F82" s="113">
        <v>11650.42</v>
      </c>
      <c r="G82" s="114">
        <v>12567.6</v>
      </c>
      <c r="H82" s="114">
        <v>12567.6</v>
      </c>
      <c r="I82" s="114">
        <v>12567.6</v>
      </c>
      <c r="J82" s="114">
        <v>12567.6</v>
      </c>
      <c r="K82" s="114">
        <v>12567.6</v>
      </c>
      <c r="L82" s="114">
        <v>12567.6</v>
      </c>
      <c r="M82" s="115">
        <v>1698.7952880859375</v>
      </c>
      <c r="N82" s="116">
        <v>1698.7952880859375</v>
      </c>
      <c r="O82" s="116">
        <v>1698.7952880859375</v>
      </c>
      <c r="P82" s="116">
        <v>1698.7952880859375</v>
      </c>
      <c r="Q82" s="116">
        <v>1698.7952880859375</v>
      </c>
      <c r="R82" s="117">
        <v>95549.996440429692</v>
      </c>
      <c r="S82" s="118">
        <v>95550</v>
      </c>
      <c r="T82" s="119">
        <v>3.5595703084254637E-3</v>
      </c>
      <c r="U82" s="118"/>
      <c r="V82" s="158">
        <v>95549.999199218757</v>
      </c>
      <c r="W82" s="159">
        <v>2.758789065410383E-3</v>
      </c>
    </row>
    <row r="83" spans="1:23" ht="11.25" customHeight="1" x14ac:dyDescent="0.35">
      <c r="A83" s="111"/>
      <c r="B83" s="111"/>
      <c r="C83" s="111" t="s">
        <v>128</v>
      </c>
      <c r="D83" s="111"/>
      <c r="E83" s="112"/>
      <c r="F83" s="113">
        <v>5360.58</v>
      </c>
      <c r="G83" s="114">
        <v>4560.58</v>
      </c>
      <c r="H83" s="114">
        <v>4560.58</v>
      </c>
      <c r="I83" s="114">
        <v>4560.58</v>
      </c>
      <c r="J83" s="114">
        <v>4560.58</v>
      </c>
      <c r="K83" s="114">
        <v>4560.58</v>
      </c>
      <c r="L83" s="114">
        <v>4560.58</v>
      </c>
      <c r="M83" s="115">
        <v>4402.3798828125</v>
      </c>
      <c r="N83" s="116">
        <v>4402.3798828125</v>
      </c>
      <c r="O83" s="116">
        <v>4402.3798828125</v>
      </c>
      <c r="P83" s="116">
        <v>4402.3798828125</v>
      </c>
      <c r="Q83" s="116">
        <v>4402.3798828125</v>
      </c>
      <c r="R83" s="117">
        <v>54735.959414062505</v>
      </c>
      <c r="S83" s="118">
        <v>54735.96</v>
      </c>
      <c r="T83" s="119">
        <v>5.8593749417923391E-4</v>
      </c>
      <c r="U83" s="118"/>
      <c r="V83" s="158">
        <v>54735.960546875001</v>
      </c>
      <c r="W83" s="159">
        <v>1.1328124965075403E-3</v>
      </c>
    </row>
    <row r="84" spans="1:23" ht="11.25" customHeight="1" x14ac:dyDescent="0.35">
      <c r="A84" s="111"/>
      <c r="B84" s="111"/>
      <c r="C84" s="111" t="s">
        <v>129</v>
      </c>
      <c r="D84" s="111"/>
      <c r="E84" s="112"/>
      <c r="F84" s="113">
        <v>8136.42</v>
      </c>
      <c r="G84" s="114">
        <v>9860.92</v>
      </c>
      <c r="H84" s="114">
        <v>9860.92</v>
      </c>
      <c r="I84" s="114">
        <v>9860.92</v>
      </c>
      <c r="J84" s="114">
        <v>9860.92</v>
      </c>
      <c r="K84" s="114">
        <v>9860.92</v>
      </c>
      <c r="L84" s="114">
        <v>9860.92</v>
      </c>
      <c r="M84" s="115">
        <v>-1913.1953125</v>
      </c>
      <c r="N84" s="116">
        <v>-1913.1953125</v>
      </c>
      <c r="O84" s="116">
        <v>-1913.1953125</v>
      </c>
      <c r="P84" s="116">
        <v>-1913.1953125</v>
      </c>
      <c r="Q84" s="116">
        <v>-1913.1953125</v>
      </c>
      <c r="R84" s="117">
        <v>57735.963437500002</v>
      </c>
      <c r="S84" s="118">
        <v>57735.96</v>
      </c>
      <c r="T84" s="119">
        <v>-3.4375000032014214E-3</v>
      </c>
      <c r="U84" s="118"/>
      <c r="V84" s="158">
        <v>57735.959252929686</v>
      </c>
      <c r="W84" s="159">
        <v>-4.184570316283498E-3</v>
      </c>
    </row>
    <row r="85" spans="1:23" ht="11.25" customHeight="1" x14ac:dyDescent="0.35">
      <c r="A85" s="111"/>
      <c r="B85" s="111"/>
      <c r="C85" s="111" t="s">
        <v>130</v>
      </c>
      <c r="D85" s="111"/>
      <c r="E85" s="112"/>
      <c r="F85" s="113">
        <v>0</v>
      </c>
      <c r="G85" s="114">
        <v>0</v>
      </c>
      <c r="H85" s="114">
        <v>0</v>
      </c>
      <c r="I85" s="114">
        <v>0</v>
      </c>
      <c r="J85" s="114">
        <v>0</v>
      </c>
      <c r="K85" s="114">
        <v>0</v>
      </c>
      <c r="L85" s="114">
        <v>0</v>
      </c>
      <c r="M85" s="115">
        <v>11368.0078125</v>
      </c>
      <c r="N85" s="116">
        <v>11368.0078125</v>
      </c>
      <c r="O85" s="116">
        <v>11368.0078125</v>
      </c>
      <c r="P85" s="116">
        <v>11368.0078125</v>
      </c>
      <c r="Q85" s="116">
        <v>11368.0078125</v>
      </c>
      <c r="R85" s="117">
        <v>56840.0390625</v>
      </c>
      <c r="S85" s="118">
        <v>56840.04</v>
      </c>
      <c r="T85" s="119">
        <v>9.3750000087311491E-4</v>
      </c>
      <c r="U85" s="118"/>
      <c r="V85" s="158">
        <v>56840.03759765625</v>
      </c>
      <c r="W85" s="159">
        <v>-1.46484375E-3</v>
      </c>
    </row>
    <row r="86" spans="1:23" ht="11.25" customHeight="1" x14ac:dyDescent="0.35">
      <c r="A86" s="111"/>
      <c r="B86" s="111"/>
      <c r="C86" s="111" t="s">
        <v>131</v>
      </c>
      <c r="D86" s="111"/>
      <c r="E86" s="112"/>
      <c r="F86" s="113">
        <v>0</v>
      </c>
      <c r="G86" s="114">
        <v>0</v>
      </c>
      <c r="H86" s="114">
        <v>0</v>
      </c>
      <c r="I86" s="114">
        <v>0</v>
      </c>
      <c r="J86" s="114">
        <v>0</v>
      </c>
      <c r="K86" s="114">
        <v>0</v>
      </c>
      <c r="L86" s="114">
        <v>0</v>
      </c>
      <c r="M86" s="115">
        <v>19020</v>
      </c>
      <c r="N86" s="116">
        <v>19020</v>
      </c>
      <c r="O86" s="116">
        <v>19020</v>
      </c>
      <c r="P86" s="116">
        <v>19020</v>
      </c>
      <c r="Q86" s="116">
        <v>19020</v>
      </c>
      <c r="R86" s="117">
        <v>95100</v>
      </c>
      <c r="S86" s="118">
        <v>95100</v>
      </c>
      <c r="T86" s="119">
        <v>0</v>
      </c>
      <c r="U86" s="118"/>
      <c r="V86" s="158">
        <v>95099.9970703125</v>
      </c>
      <c r="W86" s="159">
        <v>-2.9296875E-3</v>
      </c>
    </row>
    <row r="87" spans="1:23" ht="11.25" customHeight="1" x14ac:dyDescent="0.35">
      <c r="A87" s="111"/>
      <c r="B87" s="111"/>
      <c r="C87" s="111" t="s">
        <v>132</v>
      </c>
      <c r="D87" s="111"/>
      <c r="E87" s="112"/>
      <c r="F87" s="113">
        <v>6817.46</v>
      </c>
      <c r="G87" s="114">
        <v>6817.46</v>
      </c>
      <c r="H87" s="114">
        <v>6817.46</v>
      </c>
      <c r="I87" s="114">
        <v>6817.46</v>
      </c>
      <c r="J87" s="114">
        <v>6817.46</v>
      </c>
      <c r="K87" s="114">
        <v>6817.46</v>
      </c>
      <c r="L87" s="114">
        <v>6817.46</v>
      </c>
      <c r="M87" s="115">
        <v>6815.56396484375</v>
      </c>
      <c r="N87" s="116">
        <v>6815.56396484375</v>
      </c>
      <c r="O87" s="116">
        <v>6815.56396484375</v>
      </c>
      <c r="P87" s="116">
        <v>6815.56396484375</v>
      </c>
      <c r="Q87" s="116">
        <v>6815.56396484375</v>
      </c>
      <c r="R87" s="117">
        <v>81800.039824218751</v>
      </c>
      <c r="S87" s="118">
        <v>81800.039999999994</v>
      </c>
      <c r="T87" s="119">
        <v>1.7578124243300408E-4</v>
      </c>
      <c r="U87" s="118"/>
      <c r="V87" s="158">
        <v>81800.038281250003</v>
      </c>
      <c r="W87" s="159">
        <v>-1.5429687482537702E-3</v>
      </c>
    </row>
    <row r="88" spans="1:23" ht="11.25" customHeight="1" x14ac:dyDescent="0.35">
      <c r="A88" s="111"/>
      <c r="B88" s="111"/>
      <c r="C88" s="111" t="s">
        <v>133</v>
      </c>
      <c r="D88" s="111"/>
      <c r="E88" s="112"/>
      <c r="F88" s="113">
        <v>10695.85</v>
      </c>
      <c r="G88" s="114">
        <v>5900.48</v>
      </c>
      <c r="H88" s="114">
        <v>5900.48</v>
      </c>
      <c r="I88" s="114">
        <v>5900.48</v>
      </c>
      <c r="J88" s="114">
        <v>5900.48</v>
      </c>
      <c r="K88" s="114">
        <v>5900.48</v>
      </c>
      <c r="L88" s="114">
        <v>5900.48</v>
      </c>
      <c r="M88" s="115">
        <v>7540.24609375</v>
      </c>
      <c r="N88" s="116">
        <v>7540.24609375</v>
      </c>
      <c r="O88" s="116">
        <v>7540.24609375</v>
      </c>
      <c r="P88" s="116">
        <v>7540.24609375</v>
      </c>
      <c r="Q88" s="116">
        <v>7540.24609375</v>
      </c>
      <c r="R88" s="117">
        <v>83799.960468749996</v>
      </c>
      <c r="S88" s="118">
        <v>83799.960000000006</v>
      </c>
      <c r="T88" s="119">
        <v>-4.6874998952262104E-4</v>
      </c>
      <c r="U88" s="118"/>
      <c r="V88" s="158">
        <v>83799.961894531254</v>
      </c>
      <c r="W88" s="159">
        <v>1.4257812581490725E-3</v>
      </c>
    </row>
    <row r="89" spans="1:23" ht="11.25" customHeight="1" x14ac:dyDescent="0.35">
      <c r="A89" s="111"/>
      <c r="B89" s="111"/>
      <c r="C89" s="111" t="s">
        <v>134</v>
      </c>
      <c r="D89" s="111"/>
      <c r="E89" s="112"/>
      <c r="F89" s="113">
        <v>3763.22</v>
      </c>
      <c r="G89" s="114">
        <v>3763.22</v>
      </c>
      <c r="H89" s="114">
        <v>3763.22</v>
      </c>
      <c r="I89" s="114">
        <v>3763.22</v>
      </c>
      <c r="J89" s="114">
        <v>3763.22</v>
      </c>
      <c r="K89" s="114">
        <v>3763.22</v>
      </c>
      <c r="L89" s="114">
        <v>3763.22</v>
      </c>
      <c r="M89" s="115">
        <v>10891.484375</v>
      </c>
      <c r="N89" s="116">
        <v>10891.484375</v>
      </c>
      <c r="O89" s="116">
        <v>10891.484375</v>
      </c>
      <c r="P89" s="116">
        <v>10891.484375</v>
      </c>
      <c r="Q89" s="116">
        <v>10891.484375</v>
      </c>
      <c r="R89" s="117">
        <v>80799.961875000008</v>
      </c>
      <c r="S89" s="118">
        <v>80799.960000000006</v>
      </c>
      <c r="T89" s="119">
        <v>-1.8750000017462298E-3</v>
      </c>
      <c r="U89" s="118"/>
      <c r="V89" s="158">
        <v>80799.958398437506</v>
      </c>
      <c r="W89" s="159">
        <v>-3.4765625023283064E-3</v>
      </c>
    </row>
    <row r="90" spans="1:23" ht="11.25" customHeight="1" x14ac:dyDescent="0.35">
      <c r="A90" s="111"/>
      <c r="B90" s="111"/>
      <c r="C90" s="111" t="s">
        <v>135</v>
      </c>
      <c r="D90" s="111"/>
      <c r="E90" s="112"/>
      <c r="F90" s="113">
        <v>3916.68</v>
      </c>
      <c r="G90" s="114">
        <v>7833.36</v>
      </c>
      <c r="H90" s="114">
        <v>7833.36</v>
      </c>
      <c r="I90" s="114">
        <v>7833.36</v>
      </c>
      <c r="J90" s="114">
        <v>7833.36</v>
      </c>
      <c r="K90" s="114">
        <v>7833.36</v>
      </c>
      <c r="L90" s="114">
        <v>7833.36</v>
      </c>
      <c r="M90" s="115">
        <v>0</v>
      </c>
      <c r="N90" s="116">
        <v>0</v>
      </c>
      <c r="O90" s="116">
        <v>0</v>
      </c>
      <c r="P90" s="116">
        <v>0</v>
      </c>
      <c r="Q90" s="116">
        <v>0</v>
      </c>
      <c r="R90" s="117">
        <v>50916.84</v>
      </c>
      <c r="S90" s="118">
        <v>0</v>
      </c>
      <c r="T90" s="119">
        <v>-50916.84</v>
      </c>
      <c r="U90" s="118"/>
      <c r="V90" s="158">
        <v>35250.119999999995</v>
      </c>
      <c r="W90" s="159">
        <v>-15666.720000000001</v>
      </c>
    </row>
    <row r="91" spans="1:23" ht="11.25" customHeight="1" x14ac:dyDescent="0.35">
      <c r="A91" s="111"/>
      <c r="B91" s="111"/>
      <c r="C91" s="111" t="s">
        <v>136</v>
      </c>
      <c r="D91" s="111"/>
      <c r="E91" s="112"/>
      <c r="F91" s="113">
        <v>5178.5600000000004</v>
      </c>
      <c r="G91" s="114">
        <v>4378.5600000000004</v>
      </c>
      <c r="H91" s="114">
        <v>4378.5600000000004</v>
      </c>
      <c r="I91" s="114">
        <v>4378.5600000000004</v>
      </c>
      <c r="J91" s="114">
        <v>4378.5600000000004</v>
      </c>
      <c r="K91" s="114">
        <v>4378.5600000000004</v>
      </c>
      <c r="L91" s="114">
        <v>4378.5600000000004</v>
      </c>
      <c r="M91" s="115">
        <v>1290.0081787109375</v>
      </c>
      <c r="N91" s="116">
        <v>1290.0081787109375</v>
      </c>
      <c r="O91" s="116">
        <v>1290.0081787109375</v>
      </c>
      <c r="P91" s="116">
        <v>1290.0081787109375</v>
      </c>
      <c r="Q91" s="116">
        <v>1290.0081787109375</v>
      </c>
      <c r="R91" s="117">
        <v>37899.960893554693</v>
      </c>
      <c r="S91" s="118">
        <v>37899.96</v>
      </c>
      <c r="T91" s="119">
        <v>-8.935546939028427E-4</v>
      </c>
      <c r="U91" s="118"/>
      <c r="V91" s="158">
        <v>37899.959912109378</v>
      </c>
      <c r="W91" s="159">
        <v>-9.8144531511934474E-4</v>
      </c>
    </row>
    <row r="92" spans="1:23" ht="11.25" customHeight="1" x14ac:dyDescent="0.35">
      <c r="A92" s="111"/>
      <c r="B92" s="111"/>
      <c r="C92" s="111" t="s">
        <v>137</v>
      </c>
      <c r="D92" s="111"/>
      <c r="E92" s="112"/>
      <c r="F92" s="113">
        <v>7022</v>
      </c>
      <c r="G92" s="114">
        <v>7022</v>
      </c>
      <c r="H92" s="114">
        <v>7022</v>
      </c>
      <c r="I92" s="114">
        <v>7022</v>
      </c>
      <c r="J92" s="114">
        <v>7022</v>
      </c>
      <c r="K92" s="114">
        <v>7022</v>
      </c>
      <c r="L92" s="114">
        <v>7022</v>
      </c>
      <c r="M92" s="115">
        <v>-2210.800048828125</v>
      </c>
      <c r="N92" s="116">
        <v>-2210.800048828125</v>
      </c>
      <c r="O92" s="116">
        <v>-2210.800048828125</v>
      </c>
      <c r="P92" s="116">
        <v>-2210.800048828125</v>
      </c>
      <c r="Q92" s="116">
        <v>-2210.800048828125</v>
      </c>
      <c r="R92" s="117">
        <v>38099.999755859375</v>
      </c>
      <c r="S92" s="118">
        <v>38100</v>
      </c>
      <c r="T92" s="119">
        <v>2.44140625E-4</v>
      </c>
      <c r="U92" s="118"/>
      <c r="V92" s="158">
        <v>38099.999969482422</v>
      </c>
      <c r="W92" s="159">
        <v>2.13623046875E-4</v>
      </c>
    </row>
    <row r="93" spans="1:23" ht="11.25" customHeight="1" x14ac:dyDescent="0.35">
      <c r="A93" s="111"/>
      <c r="B93" s="111"/>
      <c r="C93" s="111" t="s">
        <v>138</v>
      </c>
      <c r="D93" s="111"/>
      <c r="E93" s="112"/>
      <c r="F93" s="113">
        <v>6749.86</v>
      </c>
      <c r="G93" s="114">
        <v>6749.86</v>
      </c>
      <c r="H93" s="114">
        <v>6749.86</v>
      </c>
      <c r="I93" s="114">
        <v>6749.86</v>
      </c>
      <c r="J93" s="114">
        <v>6749.86</v>
      </c>
      <c r="K93" s="114">
        <v>6749.86</v>
      </c>
      <c r="L93" s="114">
        <v>6749.86</v>
      </c>
      <c r="M93" s="115">
        <v>6710.1884765625</v>
      </c>
      <c r="N93" s="116">
        <v>6710.1884765625</v>
      </c>
      <c r="O93" s="116">
        <v>6710.1884765625</v>
      </c>
      <c r="P93" s="116">
        <v>6710.1884765625</v>
      </c>
      <c r="Q93" s="116">
        <v>6710.1884765625</v>
      </c>
      <c r="R93" s="117">
        <v>80799.96238281249</v>
      </c>
      <c r="S93" s="118">
        <v>80799.960000000006</v>
      </c>
      <c r="T93" s="119">
        <v>-2.3828124831197783E-3</v>
      </c>
      <c r="U93" s="118"/>
      <c r="V93" s="158">
        <v>80799.960644531238</v>
      </c>
      <c r="W93" s="159">
        <v>-1.7382812511641532E-3</v>
      </c>
    </row>
    <row r="94" spans="1:23" ht="11.25" customHeight="1" x14ac:dyDescent="0.35">
      <c r="A94" s="111"/>
      <c r="B94" s="111"/>
      <c r="C94" s="111" t="s">
        <v>139</v>
      </c>
      <c r="D94" s="111"/>
      <c r="E94" s="112"/>
      <c r="F94" s="113">
        <v>3225.86</v>
      </c>
      <c r="G94" s="114">
        <v>3175.22</v>
      </c>
      <c r="H94" s="114">
        <v>3124.58</v>
      </c>
      <c r="I94" s="114">
        <v>3124.58</v>
      </c>
      <c r="J94" s="114">
        <v>3124.58</v>
      </c>
      <c r="K94" s="114">
        <v>3124.56</v>
      </c>
      <c r="L94" s="114">
        <v>3175.21</v>
      </c>
      <c r="M94" s="115">
        <v>3325.08203125</v>
      </c>
      <c r="N94" s="116">
        <v>3325.08203125</v>
      </c>
      <c r="O94" s="116">
        <v>3325.08203125</v>
      </c>
      <c r="P94" s="116">
        <v>3325.08203125</v>
      </c>
      <c r="Q94" s="116">
        <v>3325.08203125</v>
      </c>
      <c r="R94" s="117">
        <v>38700.000156249997</v>
      </c>
      <c r="S94" s="118">
        <v>38700</v>
      </c>
      <c r="T94" s="119">
        <v>-1.5624999650754035E-4</v>
      </c>
      <c r="U94" s="118"/>
      <c r="V94" s="158">
        <v>38699.999443359375</v>
      </c>
      <c r="W94" s="159">
        <v>-7.1289062179857865E-4</v>
      </c>
    </row>
    <row r="95" spans="1:23" ht="11.25" customHeight="1" x14ac:dyDescent="0.35">
      <c r="A95" s="111"/>
      <c r="B95" s="111"/>
      <c r="C95" s="111" t="s">
        <v>140</v>
      </c>
      <c r="D95" s="111"/>
      <c r="E95" s="112"/>
      <c r="F95" s="113">
        <v>6578.91</v>
      </c>
      <c r="G95" s="114">
        <v>6217.28</v>
      </c>
      <c r="H95" s="114">
        <v>6217.28</v>
      </c>
      <c r="I95" s="114">
        <v>6217.28</v>
      </c>
      <c r="J95" s="114">
        <v>6217.28</v>
      </c>
      <c r="K95" s="114">
        <v>6217.28</v>
      </c>
      <c r="L95" s="114">
        <v>6217.28</v>
      </c>
      <c r="M95" s="115">
        <v>11898.474609375</v>
      </c>
      <c r="N95" s="116">
        <v>11898.474609375</v>
      </c>
      <c r="O95" s="116">
        <v>11898.474609375</v>
      </c>
      <c r="P95" s="116">
        <v>11898.474609375</v>
      </c>
      <c r="Q95" s="116">
        <v>11898.474609375</v>
      </c>
      <c r="R95" s="117">
        <v>103374.963046875</v>
      </c>
      <c r="S95" s="118">
        <v>103374.96</v>
      </c>
      <c r="T95" s="119">
        <v>-3.0468749901046976E-3</v>
      </c>
      <c r="U95" s="118"/>
      <c r="V95" s="158">
        <v>103374.957734375</v>
      </c>
      <c r="W95" s="159">
        <v>-5.3124999976716936E-3</v>
      </c>
    </row>
    <row r="96" spans="1:23" ht="11.25" customHeight="1" x14ac:dyDescent="0.35">
      <c r="A96" s="111"/>
      <c r="B96" s="111"/>
      <c r="C96" s="111" t="s">
        <v>141</v>
      </c>
      <c r="D96" s="111"/>
      <c r="E96" s="112"/>
      <c r="F96" s="113">
        <v>2102.64</v>
      </c>
      <c r="G96" s="114">
        <v>0</v>
      </c>
      <c r="H96" s="114">
        <v>15570.02</v>
      </c>
      <c r="I96" s="114">
        <v>0</v>
      </c>
      <c r="J96" s="114">
        <v>0</v>
      </c>
      <c r="K96" s="114">
        <v>2762.6</v>
      </c>
      <c r="L96" s="114">
        <v>2762.6</v>
      </c>
      <c r="M96" s="115">
        <v>12935.435546875</v>
      </c>
      <c r="N96" s="116">
        <v>12935.435546875</v>
      </c>
      <c r="O96" s="116">
        <v>12935.435546875</v>
      </c>
      <c r="P96" s="116">
        <v>12935.435546875</v>
      </c>
      <c r="Q96" s="116">
        <v>12935.435546875</v>
      </c>
      <c r="R96" s="117">
        <v>87875.037734375001</v>
      </c>
      <c r="S96" s="118">
        <v>87875.04</v>
      </c>
      <c r="T96" s="119">
        <v>2.2656249930150807E-3</v>
      </c>
      <c r="U96" s="118"/>
      <c r="V96" s="158">
        <v>87875.037929687503</v>
      </c>
      <c r="W96" s="159">
        <v>1.9531250291038305E-4</v>
      </c>
    </row>
    <row r="97" spans="1:23" ht="11.25" customHeight="1" x14ac:dyDescent="0.35">
      <c r="A97" s="111"/>
      <c r="B97" s="111"/>
      <c r="C97" s="111" t="s">
        <v>142</v>
      </c>
      <c r="D97" s="111"/>
      <c r="E97" s="112"/>
      <c r="F97" s="113">
        <v>5817.28</v>
      </c>
      <c r="G97" s="114">
        <v>5817.28</v>
      </c>
      <c r="H97" s="114">
        <v>-2846.23</v>
      </c>
      <c r="I97" s="114">
        <v>5817.28</v>
      </c>
      <c r="J97" s="114">
        <v>5817.28</v>
      </c>
      <c r="K97" s="114">
        <v>5817.28</v>
      </c>
      <c r="L97" s="114">
        <v>5817.28</v>
      </c>
      <c r="M97" s="115">
        <v>7548.51806640625</v>
      </c>
      <c r="N97" s="116">
        <v>7548.51806640625</v>
      </c>
      <c r="O97" s="116">
        <v>7548.51806640625</v>
      </c>
      <c r="P97" s="116">
        <v>7548.51806640625</v>
      </c>
      <c r="Q97" s="116">
        <v>7548.51806640625</v>
      </c>
      <c r="R97" s="117">
        <v>69800.040332031247</v>
      </c>
      <c r="S97" s="118">
        <v>69800.039999999994</v>
      </c>
      <c r="T97" s="119">
        <v>-3.3203125349245965E-4</v>
      </c>
      <c r="U97" s="118"/>
      <c r="V97" s="158">
        <v>69800.038925781249</v>
      </c>
      <c r="W97" s="159">
        <v>-1.4062499976716936E-3</v>
      </c>
    </row>
    <row r="98" spans="1:23" ht="11.25" customHeight="1" x14ac:dyDescent="0.35">
      <c r="A98" s="111"/>
      <c r="B98" s="111"/>
      <c r="C98" s="111" t="s">
        <v>143</v>
      </c>
      <c r="D98" s="111"/>
      <c r="E98" s="112"/>
      <c r="F98" s="113">
        <v>0</v>
      </c>
      <c r="G98" s="114">
        <v>0</v>
      </c>
      <c r="H98" s="114">
        <v>0</v>
      </c>
      <c r="I98" s="114">
        <v>0</v>
      </c>
      <c r="J98" s="114">
        <v>0</v>
      </c>
      <c r="K98" s="114">
        <v>0</v>
      </c>
      <c r="L98" s="114">
        <v>0</v>
      </c>
      <c r="M98" s="115">
        <v>4800</v>
      </c>
      <c r="N98" s="116">
        <v>4800</v>
      </c>
      <c r="O98" s="116">
        <v>4800</v>
      </c>
      <c r="P98" s="116">
        <v>4800</v>
      </c>
      <c r="Q98" s="116">
        <v>4800</v>
      </c>
      <c r="R98" s="117">
        <v>24000</v>
      </c>
      <c r="S98" s="118">
        <v>24000</v>
      </c>
      <c r="T98" s="119">
        <v>0</v>
      </c>
      <c r="U98" s="118"/>
      <c r="V98" s="158">
        <v>24000.000732421875</v>
      </c>
      <c r="W98" s="159">
        <v>7.32421875E-4</v>
      </c>
    </row>
    <row r="99" spans="1:23" ht="11.25" customHeight="1" x14ac:dyDescent="0.35">
      <c r="A99" s="111"/>
      <c r="B99" s="111"/>
      <c r="C99" s="111" t="s">
        <v>144</v>
      </c>
      <c r="D99" s="111"/>
      <c r="E99" s="112"/>
      <c r="F99" s="113">
        <v>0</v>
      </c>
      <c r="G99" s="114">
        <v>0</v>
      </c>
      <c r="H99" s="114">
        <v>0</v>
      </c>
      <c r="I99" s="114">
        <v>0</v>
      </c>
      <c r="J99" s="114">
        <v>0</v>
      </c>
      <c r="K99" s="114">
        <v>0</v>
      </c>
      <c r="L99" s="114">
        <v>0</v>
      </c>
      <c r="M99" s="115">
        <v>4800</v>
      </c>
      <c r="N99" s="116">
        <v>4800</v>
      </c>
      <c r="O99" s="116">
        <v>4800</v>
      </c>
      <c r="P99" s="116">
        <v>4800</v>
      </c>
      <c r="Q99" s="116">
        <v>4800</v>
      </c>
      <c r="R99" s="117">
        <v>24000</v>
      </c>
      <c r="S99" s="118">
        <v>24000</v>
      </c>
      <c r="T99" s="119">
        <v>0</v>
      </c>
      <c r="U99" s="118"/>
      <c r="V99" s="158">
        <v>24000.000732421875</v>
      </c>
      <c r="W99" s="159">
        <v>7.32421875E-4</v>
      </c>
    </row>
    <row r="100" spans="1:23" ht="11.25" customHeight="1" x14ac:dyDescent="0.35">
      <c r="A100" s="111"/>
      <c r="B100" s="111"/>
      <c r="C100" s="111" t="s">
        <v>145</v>
      </c>
      <c r="D100" s="111"/>
      <c r="E100" s="112"/>
      <c r="F100" s="113">
        <v>0</v>
      </c>
      <c r="G100" s="114">
        <v>0</v>
      </c>
      <c r="H100" s="114">
        <v>0</v>
      </c>
      <c r="I100" s="114">
        <v>0</v>
      </c>
      <c r="J100" s="114">
        <v>0</v>
      </c>
      <c r="K100" s="114">
        <v>0</v>
      </c>
      <c r="L100" s="114">
        <v>0</v>
      </c>
      <c r="M100" s="115">
        <v>4399.9921875</v>
      </c>
      <c r="N100" s="116">
        <v>4399.9921875</v>
      </c>
      <c r="O100" s="116">
        <v>4399.9921875</v>
      </c>
      <c r="P100" s="116">
        <v>4399.9921875</v>
      </c>
      <c r="Q100" s="116">
        <v>4399.9921875</v>
      </c>
      <c r="R100" s="117">
        <v>21999.9609375</v>
      </c>
      <c r="S100" s="118">
        <v>21999.96</v>
      </c>
      <c r="T100" s="119">
        <v>-9.3750000087311491E-4</v>
      </c>
      <c r="U100" s="118"/>
      <c r="V100" s="158">
        <v>21999.9609375</v>
      </c>
      <c r="W100" s="159">
        <v>0</v>
      </c>
    </row>
    <row r="101" spans="1:23" ht="11.25" customHeight="1" x14ac:dyDescent="0.35">
      <c r="A101" s="111"/>
      <c r="B101" s="111"/>
      <c r="C101" s="111" t="s">
        <v>146</v>
      </c>
      <c r="D101" s="111"/>
      <c r="E101" s="112"/>
      <c r="F101" s="113">
        <v>0</v>
      </c>
      <c r="G101" s="114">
        <v>0</v>
      </c>
      <c r="H101" s="114">
        <v>0</v>
      </c>
      <c r="I101" s="114">
        <v>0</v>
      </c>
      <c r="J101" s="114">
        <v>0</v>
      </c>
      <c r="K101" s="114">
        <v>0</v>
      </c>
      <c r="L101" s="114">
        <v>0</v>
      </c>
      <c r="M101" s="115">
        <v>400.00799560546875</v>
      </c>
      <c r="N101" s="116">
        <v>400.00799560546875</v>
      </c>
      <c r="O101" s="116">
        <v>400.00799560546875</v>
      </c>
      <c r="P101" s="116">
        <v>400.00799560546875</v>
      </c>
      <c r="Q101" s="116">
        <v>400.00799560546875</v>
      </c>
      <c r="R101" s="117">
        <v>2000.0399780273438</v>
      </c>
      <c r="S101" s="118">
        <v>2000.04</v>
      </c>
      <c r="T101" s="119">
        <v>2.1972656213620212E-5</v>
      </c>
      <c r="U101" s="118"/>
      <c r="V101" s="158">
        <v>2000.0400085449219</v>
      </c>
      <c r="W101" s="159">
        <v>3.0517578125E-5</v>
      </c>
    </row>
    <row r="102" spans="1:23" ht="11.25" customHeight="1" x14ac:dyDescent="0.35">
      <c r="A102" s="111"/>
      <c r="B102" s="111"/>
      <c r="C102" s="111" t="s">
        <v>147</v>
      </c>
      <c r="D102" s="111"/>
      <c r="E102" s="112"/>
      <c r="F102" s="113">
        <v>0</v>
      </c>
      <c r="G102" s="114">
        <v>0</v>
      </c>
      <c r="H102" s="114">
        <v>0</v>
      </c>
      <c r="I102" s="114">
        <v>0</v>
      </c>
      <c r="J102" s="114">
        <v>0</v>
      </c>
      <c r="K102" s="114">
        <v>0</v>
      </c>
      <c r="L102" s="114">
        <v>0</v>
      </c>
      <c r="M102" s="115">
        <v>400.00799560546875</v>
      </c>
      <c r="N102" s="116">
        <v>400.00799560546875</v>
      </c>
      <c r="O102" s="116">
        <v>400.00799560546875</v>
      </c>
      <c r="P102" s="116">
        <v>400.00799560546875</v>
      </c>
      <c r="Q102" s="116">
        <v>400.00799560546875</v>
      </c>
      <c r="R102" s="117">
        <v>2000.0399780273438</v>
      </c>
      <c r="S102" s="118">
        <v>2000.04</v>
      </c>
      <c r="T102" s="119">
        <v>2.1972656213620212E-5</v>
      </c>
      <c r="U102" s="118"/>
      <c r="V102" s="158">
        <v>2000.0400085449219</v>
      </c>
      <c r="W102" s="159">
        <v>3.0517578125E-5</v>
      </c>
    </row>
    <row r="103" spans="1:23" ht="11.25" customHeight="1" x14ac:dyDescent="0.35">
      <c r="A103" s="111"/>
      <c r="B103" s="111"/>
      <c r="C103" s="111" t="s">
        <v>148</v>
      </c>
      <c r="D103" s="111"/>
      <c r="E103" s="112"/>
      <c r="F103" s="113">
        <v>0</v>
      </c>
      <c r="G103" s="114">
        <v>0</v>
      </c>
      <c r="H103" s="114">
        <v>0</v>
      </c>
      <c r="I103" s="114">
        <v>0</v>
      </c>
      <c r="J103" s="114">
        <v>0</v>
      </c>
      <c r="K103" s="114">
        <v>0</v>
      </c>
      <c r="L103" s="114">
        <v>0</v>
      </c>
      <c r="M103" s="115">
        <v>400.00799560546875</v>
      </c>
      <c r="N103" s="116">
        <v>400.00799560546875</v>
      </c>
      <c r="O103" s="116">
        <v>400.00799560546875</v>
      </c>
      <c r="P103" s="116">
        <v>400.00799560546875</v>
      </c>
      <c r="Q103" s="116">
        <v>400.00799560546875</v>
      </c>
      <c r="R103" s="117">
        <v>2000.0399780273438</v>
      </c>
      <c r="S103" s="118">
        <v>2000.04</v>
      </c>
      <c r="T103" s="119">
        <v>2.1972656213620212E-5</v>
      </c>
      <c r="U103" s="118"/>
      <c r="V103" s="158">
        <v>2000.0400085449219</v>
      </c>
      <c r="W103" s="159">
        <v>3.0517578125E-5</v>
      </c>
    </row>
    <row r="104" spans="1:23" ht="11.25" customHeight="1" x14ac:dyDescent="0.35">
      <c r="A104" s="111"/>
      <c r="B104" s="111"/>
      <c r="C104" s="111" t="s">
        <v>149</v>
      </c>
      <c r="D104" s="111"/>
      <c r="E104" s="112"/>
      <c r="F104" s="113">
        <v>0</v>
      </c>
      <c r="G104" s="114">
        <v>0</v>
      </c>
      <c r="H104" s="114">
        <v>0</v>
      </c>
      <c r="I104" s="114">
        <v>0</v>
      </c>
      <c r="J104" s="114">
        <v>0</v>
      </c>
      <c r="K104" s="114">
        <v>0</v>
      </c>
      <c r="L104" s="114">
        <v>0</v>
      </c>
      <c r="M104" s="115">
        <v>400.00799560546875</v>
      </c>
      <c r="N104" s="116">
        <v>400.00799560546875</v>
      </c>
      <c r="O104" s="116">
        <v>400.00799560546875</v>
      </c>
      <c r="P104" s="116">
        <v>400.00799560546875</v>
      </c>
      <c r="Q104" s="116">
        <v>400.00799560546875</v>
      </c>
      <c r="R104" s="117">
        <v>2000.0399780273438</v>
      </c>
      <c r="S104" s="118">
        <v>2000.04</v>
      </c>
      <c r="T104" s="119">
        <v>2.1972656213620212E-5</v>
      </c>
      <c r="U104" s="118"/>
      <c r="V104" s="158">
        <v>2000.0400085449219</v>
      </c>
      <c r="W104" s="159">
        <v>3.0517578125E-5</v>
      </c>
    </row>
    <row r="105" spans="1:23" ht="11.25" customHeight="1" x14ac:dyDescent="0.35">
      <c r="A105" s="111"/>
      <c r="B105" s="111"/>
      <c r="C105" s="111" t="s">
        <v>150</v>
      </c>
      <c r="D105" s="111"/>
      <c r="E105" s="112"/>
      <c r="F105" s="113">
        <v>0</v>
      </c>
      <c r="G105" s="114">
        <v>0</v>
      </c>
      <c r="H105" s="114">
        <v>0</v>
      </c>
      <c r="I105" s="114">
        <v>0</v>
      </c>
      <c r="J105" s="114">
        <v>0</v>
      </c>
      <c r="K105" s="114">
        <v>0</v>
      </c>
      <c r="L105" s="114">
        <v>0</v>
      </c>
      <c r="M105" s="115">
        <v>400.00799560546875</v>
      </c>
      <c r="N105" s="116">
        <v>400.00799560546875</v>
      </c>
      <c r="O105" s="116">
        <v>400.00799560546875</v>
      </c>
      <c r="P105" s="116">
        <v>400.00799560546875</v>
      </c>
      <c r="Q105" s="116">
        <v>400.00799560546875</v>
      </c>
      <c r="R105" s="117">
        <v>2000.0399780273438</v>
      </c>
      <c r="S105" s="118">
        <v>2000.04</v>
      </c>
      <c r="T105" s="119">
        <v>2.1972656213620212E-5</v>
      </c>
      <c r="U105" s="118"/>
      <c r="V105" s="158">
        <v>2000.0400085449219</v>
      </c>
      <c r="W105" s="159">
        <v>3.0517578125E-5</v>
      </c>
    </row>
    <row r="106" spans="1:23" ht="11.25" customHeight="1" x14ac:dyDescent="0.35">
      <c r="A106" s="111"/>
      <c r="B106" s="111"/>
      <c r="C106" s="111" t="s">
        <v>151</v>
      </c>
      <c r="D106" s="111"/>
      <c r="E106" s="112"/>
      <c r="F106" s="113">
        <v>0</v>
      </c>
      <c r="G106" s="114">
        <v>0</v>
      </c>
      <c r="H106" s="114">
        <v>0</v>
      </c>
      <c r="I106" s="114">
        <v>0</v>
      </c>
      <c r="J106" s="114">
        <v>0</v>
      </c>
      <c r="K106" s="114">
        <v>0</v>
      </c>
      <c r="L106" s="114">
        <v>0</v>
      </c>
      <c r="M106" s="115">
        <v>400.00799560546875</v>
      </c>
      <c r="N106" s="116">
        <v>400.00799560546875</v>
      </c>
      <c r="O106" s="116">
        <v>400.00799560546875</v>
      </c>
      <c r="P106" s="116">
        <v>400.00799560546875</v>
      </c>
      <c r="Q106" s="116">
        <v>400.00799560546875</v>
      </c>
      <c r="R106" s="117">
        <v>2000.0399780273438</v>
      </c>
      <c r="S106" s="118">
        <v>2000.04</v>
      </c>
      <c r="T106" s="119">
        <v>2.1972656213620212E-5</v>
      </c>
      <c r="U106" s="118"/>
      <c r="V106" s="158">
        <v>2000.0400085449219</v>
      </c>
      <c r="W106" s="159">
        <v>3.0517578125E-5</v>
      </c>
    </row>
    <row r="107" spans="1:23" ht="11.25" customHeight="1" x14ac:dyDescent="0.35">
      <c r="A107" s="111"/>
      <c r="B107" s="111"/>
      <c r="C107" s="111" t="s">
        <v>152</v>
      </c>
      <c r="D107" s="111"/>
      <c r="E107" s="112"/>
      <c r="F107" s="113">
        <v>0</v>
      </c>
      <c r="G107" s="114">
        <v>0</v>
      </c>
      <c r="H107" s="114">
        <v>0</v>
      </c>
      <c r="I107" s="114">
        <v>0</v>
      </c>
      <c r="J107" s="114">
        <v>0</v>
      </c>
      <c r="K107" s="114">
        <v>0</v>
      </c>
      <c r="L107" s="114">
        <v>0</v>
      </c>
      <c r="M107" s="115">
        <v>3199.991943359375</v>
      </c>
      <c r="N107" s="116">
        <v>3199.991943359375</v>
      </c>
      <c r="O107" s="116">
        <v>3199.991943359375</v>
      </c>
      <c r="P107" s="116">
        <v>3199.991943359375</v>
      </c>
      <c r="Q107" s="116">
        <v>3199.991943359375</v>
      </c>
      <c r="R107" s="117">
        <v>15999.959716796875</v>
      </c>
      <c r="S107" s="118">
        <v>15999.96</v>
      </c>
      <c r="T107" s="119">
        <v>2.8320312412688509E-4</v>
      </c>
      <c r="U107" s="118"/>
      <c r="V107" s="158">
        <v>15999.95947265625</v>
      </c>
      <c r="W107" s="159">
        <v>-2.44140625E-4</v>
      </c>
    </row>
    <row r="108" spans="1:23" ht="11.25" customHeight="1" x14ac:dyDescent="0.35">
      <c r="A108" s="111"/>
      <c r="B108" s="111"/>
      <c r="C108" s="111" t="s">
        <v>153</v>
      </c>
      <c r="D108" s="111"/>
      <c r="E108" s="112"/>
      <c r="F108" s="113">
        <v>0</v>
      </c>
      <c r="G108" s="114">
        <v>0</v>
      </c>
      <c r="H108" s="114">
        <v>0</v>
      </c>
      <c r="I108" s="114">
        <v>0</v>
      </c>
      <c r="J108" s="114">
        <v>0</v>
      </c>
      <c r="K108" s="114">
        <v>0</v>
      </c>
      <c r="L108" s="114">
        <v>0</v>
      </c>
      <c r="M108" s="115">
        <v>3199.991943359375</v>
      </c>
      <c r="N108" s="116">
        <v>3199.991943359375</v>
      </c>
      <c r="O108" s="116">
        <v>3199.991943359375</v>
      </c>
      <c r="P108" s="116">
        <v>3199.991943359375</v>
      </c>
      <c r="Q108" s="116">
        <v>3199.991943359375</v>
      </c>
      <c r="R108" s="117">
        <v>15999.959716796875</v>
      </c>
      <c r="S108" s="118">
        <v>15999.96</v>
      </c>
      <c r="T108" s="119">
        <v>2.8320312412688509E-4</v>
      </c>
      <c r="U108" s="118"/>
      <c r="V108" s="158">
        <v>15999.95947265625</v>
      </c>
      <c r="W108" s="159">
        <v>-2.44140625E-4</v>
      </c>
    </row>
    <row r="109" spans="1:23" ht="11.25" customHeight="1" x14ac:dyDescent="0.35">
      <c r="A109" s="111"/>
      <c r="B109" s="111"/>
      <c r="C109" s="111" t="s">
        <v>154</v>
      </c>
      <c r="D109" s="111"/>
      <c r="E109" s="112"/>
      <c r="F109" s="113">
        <v>0</v>
      </c>
      <c r="G109" s="114">
        <v>0</v>
      </c>
      <c r="H109" s="114">
        <v>0</v>
      </c>
      <c r="I109" s="114">
        <v>0</v>
      </c>
      <c r="J109" s="114">
        <v>0</v>
      </c>
      <c r="K109" s="114">
        <v>0</v>
      </c>
      <c r="L109" s="114">
        <v>0</v>
      </c>
      <c r="M109" s="115">
        <v>3199.991943359375</v>
      </c>
      <c r="N109" s="116">
        <v>3199.991943359375</v>
      </c>
      <c r="O109" s="116">
        <v>3199.991943359375</v>
      </c>
      <c r="P109" s="116">
        <v>3199.991943359375</v>
      </c>
      <c r="Q109" s="116">
        <v>3199.991943359375</v>
      </c>
      <c r="R109" s="117">
        <v>15999.959716796875</v>
      </c>
      <c r="S109" s="118">
        <v>15999.96</v>
      </c>
      <c r="T109" s="119">
        <v>2.8320312412688509E-4</v>
      </c>
      <c r="U109" s="118"/>
      <c r="V109" s="158">
        <v>15999.95947265625</v>
      </c>
      <c r="W109" s="159">
        <v>-2.44140625E-4</v>
      </c>
    </row>
    <row r="110" spans="1:23" ht="11.25" customHeight="1" x14ac:dyDescent="0.35">
      <c r="A110" s="111"/>
      <c r="B110" s="111"/>
      <c r="C110" s="111" t="s">
        <v>155</v>
      </c>
      <c r="D110" s="111"/>
      <c r="E110" s="112"/>
      <c r="F110" s="113">
        <v>0</v>
      </c>
      <c r="G110" s="114">
        <v>0</v>
      </c>
      <c r="H110" s="114">
        <v>0</v>
      </c>
      <c r="I110" s="114">
        <v>0</v>
      </c>
      <c r="J110" s="114">
        <v>0</v>
      </c>
      <c r="K110" s="114">
        <v>0</v>
      </c>
      <c r="L110" s="114">
        <v>0</v>
      </c>
      <c r="M110" s="115">
        <v>400.00799560546875</v>
      </c>
      <c r="N110" s="116">
        <v>400.00799560546875</v>
      </c>
      <c r="O110" s="116">
        <v>400.00799560546875</v>
      </c>
      <c r="P110" s="116">
        <v>400.00799560546875</v>
      </c>
      <c r="Q110" s="116">
        <v>400.00799560546875</v>
      </c>
      <c r="R110" s="117">
        <v>2000.0399780273438</v>
      </c>
      <c r="S110" s="118">
        <v>2000.04</v>
      </c>
      <c r="T110" s="119">
        <v>2.1972656213620212E-5</v>
      </c>
      <c r="U110" s="118"/>
      <c r="V110" s="158">
        <v>2000.0400085449219</v>
      </c>
      <c r="W110" s="159">
        <v>3.0517578125E-5</v>
      </c>
    </row>
    <row r="111" spans="1:23" ht="11.25" customHeight="1" x14ac:dyDescent="0.35">
      <c r="A111" s="111"/>
      <c r="B111" s="111"/>
      <c r="C111" s="111" t="s">
        <v>156</v>
      </c>
      <c r="D111" s="111"/>
      <c r="E111" s="112"/>
      <c r="F111" s="113">
        <v>0</v>
      </c>
      <c r="G111" s="114">
        <v>0</v>
      </c>
      <c r="H111" s="114">
        <v>0</v>
      </c>
      <c r="I111" s="114">
        <v>0</v>
      </c>
      <c r="J111" s="114">
        <v>0</v>
      </c>
      <c r="K111" s="114">
        <v>0</v>
      </c>
      <c r="L111" s="114">
        <v>0</v>
      </c>
      <c r="M111" s="115">
        <v>400.00799560546875</v>
      </c>
      <c r="N111" s="116">
        <v>400.00799560546875</v>
      </c>
      <c r="O111" s="116">
        <v>400.00799560546875</v>
      </c>
      <c r="P111" s="116">
        <v>400.00799560546875</v>
      </c>
      <c r="Q111" s="116">
        <v>400.00799560546875</v>
      </c>
      <c r="R111" s="117">
        <v>2000.0399780273438</v>
      </c>
      <c r="S111" s="118">
        <v>2000.04</v>
      </c>
      <c r="T111" s="119">
        <v>2.1972656213620212E-5</v>
      </c>
      <c r="U111" s="118"/>
      <c r="V111" s="158">
        <v>2000.0400085449219</v>
      </c>
      <c r="W111" s="159">
        <v>3.0517578125E-5</v>
      </c>
    </row>
    <row r="112" spans="1:23" ht="11.25" customHeight="1" x14ac:dyDescent="0.35">
      <c r="A112" s="111"/>
      <c r="B112" s="111"/>
      <c r="C112" s="111" t="s">
        <v>157</v>
      </c>
      <c r="D112" s="111"/>
      <c r="E112" s="112"/>
      <c r="F112" s="113">
        <v>0</v>
      </c>
      <c r="G112" s="114">
        <v>0</v>
      </c>
      <c r="H112" s="114">
        <v>0</v>
      </c>
      <c r="I112" s="114">
        <v>0</v>
      </c>
      <c r="J112" s="114">
        <v>0</v>
      </c>
      <c r="K112" s="114">
        <v>0</v>
      </c>
      <c r="L112" s="114">
        <v>0</v>
      </c>
      <c r="M112" s="115">
        <v>400.00799560546875</v>
      </c>
      <c r="N112" s="116">
        <v>400.00799560546875</v>
      </c>
      <c r="O112" s="116">
        <v>400.00799560546875</v>
      </c>
      <c r="P112" s="116">
        <v>400.00799560546875</v>
      </c>
      <c r="Q112" s="116">
        <v>400.00799560546875</v>
      </c>
      <c r="R112" s="117">
        <v>2000.0399780273438</v>
      </c>
      <c r="S112" s="118">
        <v>2000.04</v>
      </c>
      <c r="T112" s="119">
        <v>2.1972656213620212E-5</v>
      </c>
      <c r="U112" s="118"/>
      <c r="V112" s="158">
        <v>2000.0400085449219</v>
      </c>
      <c r="W112" s="159">
        <v>3.0517578125E-5</v>
      </c>
    </row>
    <row r="113" spans="1:23" ht="11.25" customHeight="1" x14ac:dyDescent="0.35">
      <c r="A113" s="111"/>
      <c r="B113" s="111"/>
      <c r="C113" s="120" t="s">
        <v>158</v>
      </c>
      <c r="D113" s="120"/>
      <c r="E113" s="121"/>
      <c r="F113" s="122">
        <v>439417.43999999994</v>
      </c>
      <c r="G113" s="123">
        <v>384195.0199999999</v>
      </c>
      <c r="H113" s="123">
        <v>439063.68999999994</v>
      </c>
      <c r="I113" s="123">
        <v>379965.19999999995</v>
      </c>
      <c r="J113" s="123">
        <v>522393.92999999993</v>
      </c>
      <c r="K113" s="123">
        <v>371065.90999999992</v>
      </c>
      <c r="L113" s="123">
        <v>388775.80999999994</v>
      </c>
      <c r="M113" s="124">
        <v>540184.80184173584</v>
      </c>
      <c r="N113" s="125">
        <v>540184.80184173584</v>
      </c>
      <c r="O113" s="125">
        <v>540184.80184173584</v>
      </c>
      <c r="P113" s="125">
        <v>540184.80184173584</v>
      </c>
      <c r="Q113" s="125">
        <v>540184.80184173584</v>
      </c>
      <c r="R113" s="126">
        <v>5625801.0092086783</v>
      </c>
      <c r="S113" s="127">
        <v>5574884.1600000001</v>
      </c>
      <c r="T113" s="128">
        <v>-50916.849208679057</v>
      </c>
      <c r="U113" s="127"/>
      <c r="V113" s="160">
        <v>5610134.3017895501</v>
      </c>
      <c r="W113" s="129">
        <v>-15666.707419128346</v>
      </c>
    </row>
    <row r="114" spans="1:23" ht="11.25" customHeight="1" x14ac:dyDescent="0.35">
      <c r="A114" s="111"/>
      <c r="B114" s="111" t="s">
        <v>31</v>
      </c>
      <c r="C114" s="111"/>
      <c r="D114" s="111"/>
      <c r="E114" s="112"/>
      <c r="F114" s="113"/>
      <c r="G114" s="114"/>
      <c r="H114" s="114"/>
      <c r="I114" s="114"/>
      <c r="J114" s="114"/>
      <c r="K114" s="114"/>
      <c r="L114" s="114"/>
      <c r="M114" s="115"/>
      <c r="N114" s="116"/>
      <c r="O114" s="116"/>
      <c r="P114" s="116"/>
      <c r="Q114" s="116"/>
      <c r="R114" s="117"/>
      <c r="S114" s="118"/>
      <c r="T114" s="119"/>
      <c r="U114" s="118"/>
      <c r="V114" s="158"/>
      <c r="W114" s="159"/>
    </row>
    <row r="115" spans="1:23" ht="11.25" customHeight="1" x14ac:dyDescent="0.35">
      <c r="A115" s="111"/>
      <c r="B115" s="111"/>
      <c r="C115" s="111" t="s">
        <v>159</v>
      </c>
      <c r="D115" s="111"/>
      <c r="E115" s="112"/>
      <c r="F115" s="113">
        <v>955.28</v>
      </c>
      <c r="G115" s="114">
        <v>5353.38</v>
      </c>
      <c r="H115" s="114">
        <v>80519</v>
      </c>
      <c r="I115" s="114">
        <v>10542.22</v>
      </c>
      <c r="J115" s="114">
        <v>-32371.29</v>
      </c>
      <c r="K115" s="114">
        <v>23451.3</v>
      </c>
      <c r="L115" s="114">
        <v>40090.5</v>
      </c>
      <c r="M115" s="115">
        <v>-25708.078125</v>
      </c>
      <c r="N115" s="116">
        <v>-25708.078125</v>
      </c>
      <c r="O115" s="116">
        <v>-25708.078125</v>
      </c>
      <c r="P115" s="116">
        <v>-25708.078125</v>
      </c>
      <c r="Q115" s="116">
        <v>-25708.078125</v>
      </c>
      <c r="R115" s="117">
        <v>-6.2500000058207661E-4</v>
      </c>
      <c r="S115" s="118">
        <v>0</v>
      </c>
      <c r="T115" s="119">
        <v>6.2500000058207661E-4</v>
      </c>
      <c r="U115" s="118"/>
      <c r="V115" s="158">
        <v>1.132812503783498E-3</v>
      </c>
      <c r="W115" s="159">
        <v>1.7578125043655746E-3</v>
      </c>
    </row>
    <row r="116" spans="1:23" ht="11.25" customHeight="1" x14ac:dyDescent="0.35">
      <c r="A116" s="111"/>
      <c r="B116" s="111"/>
      <c r="C116" s="111" t="s">
        <v>160</v>
      </c>
      <c r="D116" s="111"/>
      <c r="E116" s="112"/>
      <c r="F116" s="113">
        <v>18.36</v>
      </c>
      <c r="G116" s="114">
        <v>4871.92</v>
      </c>
      <c r="H116" s="114">
        <v>31688.61</v>
      </c>
      <c r="I116" s="114">
        <v>10996.13</v>
      </c>
      <c r="J116" s="114">
        <v>19073.3</v>
      </c>
      <c r="K116" s="114">
        <v>22833.96</v>
      </c>
      <c r="L116" s="114">
        <v>39809.93</v>
      </c>
      <c r="M116" s="115">
        <v>-25858.44140625</v>
      </c>
      <c r="N116" s="116">
        <v>-25858.44140625</v>
      </c>
      <c r="O116" s="116">
        <v>-25858.44140625</v>
      </c>
      <c r="P116" s="116">
        <v>-25858.44140625</v>
      </c>
      <c r="Q116" s="116">
        <v>-25858.44140625</v>
      </c>
      <c r="R116" s="117">
        <v>2.9687499918509275E-3</v>
      </c>
      <c r="S116" s="118">
        <v>0</v>
      </c>
      <c r="T116" s="119">
        <v>-2.9687499918509275E-3</v>
      </c>
      <c r="U116" s="118"/>
      <c r="V116" s="158">
        <v>6.6406249243300408E-4</v>
      </c>
      <c r="W116" s="159">
        <v>-2.3046874994179234E-3</v>
      </c>
    </row>
    <row r="117" spans="1:23" ht="11.25" customHeight="1" x14ac:dyDescent="0.35">
      <c r="A117" s="111"/>
      <c r="B117" s="111"/>
      <c r="C117" s="111" t="s">
        <v>161</v>
      </c>
      <c r="D117" s="111"/>
      <c r="E117" s="112"/>
      <c r="F117" s="113">
        <v>12.4</v>
      </c>
      <c r="G117" s="114">
        <v>3293.09</v>
      </c>
      <c r="H117" s="114">
        <v>16243.9</v>
      </c>
      <c r="I117" s="114">
        <v>7599.93</v>
      </c>
      <c r="J117" s="114">
        <v>1952.22</v>
      </c>
      <c r="K117" s="114">
        <v>15430.38</v>
      </c>
      <c r="L117" s="114">
        <v>7056.56</v>
      </c>
      <c r="M117" s="115">
        <v>-10317.6962890625</v>
      </c>
      <c r="N117" s="116">
        <v>-10317.6962890625</v>
      </c>
      <c r="O117" s="116">
        <v>-10317.6962890625</v>
      </c>
      <c r="P117" s="116">
        <v>-10317.6962890625</v>
      </c>
      <c r="Q117" s="116">
        <v>-10317.6962890625</v>
      </c>
      <c r="R117" s="117">
        <v>-1.4453125040745363E-3</v>
      </c>
      <c r="S117" s="118">
        <v>0</v>
      </c>
      <c r="T117" s="119">
        <v>1.4453125040745363E-3</v>
      </c>
      <c r="U117" s="118"/>
      <c r="V117" s="158">
        <v>4.4921875087311491E-4</v>
      </c>
      <c r="W117" s="159">
        <v>1.8945312549476512E-3</v>
      </c>
    </row>
    <row r="118" spans="1:23" ht="11.25" customHeight="1" x14ac:dyDescent="0.35">
      <c r="A118" s="111"/>
      <c r="B118" s="111"/>
      <c r="C118" s="111" t="s">
        <v>162</v>
      </c>
      <c r="D118" s="111"/>
      <c r="E118" s="112"/>
      <c r="F118" s="113">
        <v>0</v>
      </c>
      <c r="G118" s="114">
        <v>0</v>
      </c>
      <c r="H118" s="114">
        <v>0</v>
      </c>
      <c r="I118" s="114">
        <v>752.8</v>
      </c>
      <c r="J118" s="114">
        <v>0</v>
      </c>
      <c r="K118" s="114">
        <v>0</v>
      </c>
      <c r="L118" s="114">
        <v>0</v>
      </c>
      <c r="M118" s="115">
        <v>34708.81640625</v>
      </c>
      <c r="N118" s="116">
        <v>34708.81640625</v>
      </c>
      <c r="O118" s="116">
        <v>34708.81640625</v>
      </c>
      <c r="P118" s="116">
        <v>34708.81640625</v>
      </c>
      <c r="Q118" s="116">
        <v>34708.81640625</v>
      </c>
      <c r="R118" s="117">
        <v>174296.88203124999</v>
      </c>
      <c r="S118" s="118">
        <v>174296.88</v>
      </c>
      <c r="T118" s="119">
        <v>-2.0312499837018549E-3</v>
      </c>
      <c r="U118" s="118"/>
      <c r="V118" s="158">
        <v>174296.88203124999</v>
      </c>
      <c r="W118" s="159">
        <v>0</v>
      </c>
    </row>
    <row r="119" spans="1:23" ht="11.25" customHeight="1" x14ac:dyDescent="0.35">
      <c r="A119" s="111"/>
      <c r="B119" s="111"/>
      <c r="C119" s="111" t="s">
        <v>163</v>
      </c>
      <c r="D119" s="111"/>
      <c r="E119" s="112"/>
      <c r="F119" s="113">
        <v>0</v>
      </c>
      <c r="G119" s="114">
        <v>0</v>
      </c>
      <c r="H119" s="114">
        <v>0</v>
      </c>
      <c r="I119" s="114">
        <v>0</v>
      </c>
      <c r="J119" s="114">
        <v>0</v>
      </c>
      <c r="K119" s="114">
        <v>0</v>
      </c>
      <c r="L119" s="114">
        <v>0</v>
      </c>
      <c r="M119" s="115">
        <v>44337.0234375</v>
      </c>
      <c r="N119" s="116">
        <v>44337.0234375</v>
      </c>
      <c r="O119" s="116">
        <v>44337.0234375</v>
      </c>
      <c r="P119" s="116">
        <v>44337.0234375</v>
      </c>
      <c r="Q119" s="116">
        <v>44337.0234375</v>
      </c>
      <c r="R119" s="117">
        <v>221685.1171875</v>
      </c>
      <c r="S119" s="118">
        <v>221685.12</v>
      </c>
      <c r="T119" s="119">
        <v>2.8124999953433871E-3</v>
      </c>
      <c r="U119" s="118"/>
      <c r="V119" s="158">
        <v>221685.119140625</v>
      </c>
      <c r="W119" s="159">
        <v>1.953125E-3</v>
      </c>
    </row>
    <row r="120" spans="1:23" ht="11.25" customHeight="1" x14ac:dyDescent="0.35">
      <c r="A120" s="111"/>
      <c r="B120" s="111"/>
      <c r="C120" s="111" t="s">
        <v>164</v>
      </c>
      <c r="D120" s="111"/>
      <c r="E120" s="112"/>
      <c r="F120" s="113">
        <v>0</v>
      </c>
      <c r="G120" s="114">
        <v>0</v>
      </c>
      <c r="H120" s="114">
        <v>0</v>
      </c>
      <c r="I120" s="114">
        <v>0</v>
      </c>
      <c r="J120" s="114">
        <v>0</v>
      </c>
      <c r="K120" s="114">
        <v>0</v>
      </c>
      <c r="L120" s="114">
        <v>0</v>
      </c>
      <c r="M120" s="115">
        <v>26631.3125</v>
      </c>
      <c r="N120" s="116">
        <v>26631.3125</v>
      </c>
      <c r="O120" s="116">
        <v>26631.3125</v>
      </c>
      <c r="P120" s="116">
        <v>26631.3125</v>
      </c>
      <c r="Q120" s="116">
        <v>26631.3125</v>
      </c>
      <c r="R120" s="117">
        <v>133156.5625</v>
      </c>
      <c r="S120" s="118">
        <v>133156.56</v>
      </c>
      <c r="T120" s="119">
        <v>-2.5000000023283064E-3</v>
      </c>
      <c r="U120" s="118"/>
      <c r="V120" s="158">
        <v>133156.556640625</v>
      </c>
      <c r="W120" s="159">
        <v>-5.859375E-3</v>
      </c>
    </row>
    <row r="121" spans="1:23" ht="11.25" customHeight="1" x14ac:dyDescent="0.35">
      <c r="A121" s="111"/>
      <c r="B121" s="111"/>
      <c r="C121" s="111" t="s">
        <v>165</v>
      </c>
      <c r="D121" s="111"/>
      <c r="E121" s="112"/>
      <c r="F121" s="113">
        <v>14011.31</v>
      </c>
      <c r="G121" s="114">
        <v>13141.82</v>
      </c>
      <c r="H121" s="114">
        <v>3082.54</v>
      </c>
      <c r="I121" s="114">
        <v>13141.82</v>
      </c>
      <c r="J121" s="114">
        <v>13141.82</v>
      </c>
      <c r="K121" s="114">
        <v>13141.82</v>
      </c>
      <c r="L121" s="114">
        <v>13141.82</v>
      </c>
      <c r="M121" s="115">
        <v>11505.4658203125</v>
      </c>
      <c r="N121" s="116">
        <v>11505.4658203125</v>
      </c>
      <c r="O121" s="116">
        <v>11505.4658203125</v>
      </c>
      <c r="P121" s="116">
        <v>11505.4658203125</v>
      </c>
      <c r="Q121" s="116">
        <v>11505.4658203125</v>
      </c>
      <c r="R121" s="117">
        <v>140330.27910156251</v>
      </c>
      <c r="S121" s="118">
        <v>140330.28</v>
      </c>
      <c r="T121" s="119">
        <v>8.984374871943146E-4</v>
      </c>
      <c r="U121" s="118"/>
      <c r="V121" s="158">
        <v>140330.2758203125</v>
      </c>
      <c r="W121" s="159">
        <v>-3.2812500139698386E-3</v>
      </c>
    </row>
    <row r="122" spans="1:23" ht="11.25" customHeight="1" x14ac:dyDescent="0.35">
      <c r="A122" s="111"/>
      <c r="B122" s="111"/>
      <c r="C122" s="111" t="s">
        <v>166</v>
      </c>
      <c r="D122" s="111"/>
      <c r="E122" s="112"/>
      <c r="F122" s="113">
        <v>8361.77</v>
      </c>
      <c r="G122" s="114">
        <v>7386.42</v>
      </c>
      <c r="H122" s="114">
        <v>12386.42</v>
      </c>
      <c r="I122" s="114">
        <v>7386.42</v>
      </c>
      <c r="J122" s="114">
        <v>7386.42</v>
      </c>
      <c r="K122" s="114">
        <v>6933.28</v>
      </c>
      <c r="L122" s="114">
        <v>7159.85</v>
      </c>
      <c r="M122" s="115">
        <v>15617.2841796875</v>
      </c>
      <c r="N122" s="116">
        <v>15617.2841796875</v>
      </c>
      <c r="O122" s="116">
        <v>15617.2841796875</v>
      </c>
      <c r="P122" s="116">
        <v>15617.2841796875</v>
      </c>
      <c r="Q122" s="116">
        <v>15617.2841796875</v>
      </c>
      <c r="R122" s="117">
        <v>135087.00089843749</v>
      </c>
      <c r="S122" s="118">
        <v>135087</v>
      </c>
      <c r="T122" s="119">
        <v>-8.984374871943146E-4</v>
      </c>
      <c r="U122" s="118"/>
      <c r="V122" s="158">
        <v>135086.99785156251</v>
      </c>
      <c r="W122" s="159">
        <v>-3.0468749755527824E-3</v>
      </c>
    </row>
    <row r="123" spans="1:23" ht="11.25" customHeight="1" x14ac:dyDescent="0.35">
      <c r="A123" s="111"/>
      <c r="B123" s="111"/>
      <c r="C123" s="111" t="s">
        <v>167</v>
      </c>
      <c r="D123" s="111"/>
      <c r="E123" s="112"/>
      <c r="F123" s="113">
        <v>4288.1899999999996</v>
      </c>
      <c r="G123" s="114">
        <v>3923.22</v>
      </c>
      <c r="H123" s="114">
        <v>8923.2199999999993</v>
      </c>
      <c r="I123" s="114">
        <v>3923.22</v>
      </c>
      <c r="J123" s="114">
        <v>1961.61</v>
      </c>
      <c r="K123" s="114">
        <v>0</v>
      </c>
      <c r="L123" s="114">
        <v>1961.61</v>
      </c>
      <c r="M123" s="115">
        <v>9048.8984375</v>
      </c>
      <c r="N123" s="116">
        <v>9048.8984375</v>
      </c>
      <c r="O123" s="116">
        <v>9048.8984375</v>
      </c>
      <c r="P123" s="116">
        <v>9048.8984375</v>
      </c>
      <c r="Q123" s="116">
        <v>9048.8984375</v>
      </c>
      <c r="R123" s="117">
        <v>70225.562187500007</v>
      </c>
      <c r="S123" s="118">
        <v>70225.56</v>
      </c>
      <c r="T123" s="119">
        <v>-2.1875000093132257E-3</v>
      </c>
      <c r="U123" s="118"/>
      <c r="V123" s="158">
        <v>70225.563027343742</v>
      </c>
      <c r="W123" s="159">
        <v>8.3984373486600816E-4</v>
      </c>
    </row>
    <row r="124" spans="1:23" ht="11.25" customHeight="1" x14ac:dyDescent="0.35">
      <c r="A124" s="111"/>
      <c r="B124" s="111"/>
      <c r="C124" s="111" t="s">
        <v>168</v>
      </c>
      <c r="D124" s="111"/>
      <c r="E124" s="112"/>
      <c r="F124" s="113">
        <v>3276.84</v>
      </c>
      <c r="G124" s="114">
        <v>3073.48</v>
      </c>
      <c r="H124" s="114">
        <v>934.46</v>
      </c>
      <c r="I124" s="114">
        <v>3073.48</v>
      </c>
      <c r="J124" s="114">
        <v>3073.48</v>
      </c>
      <c r="K124" s="114">
        <v>3073.48</v>
      </c>
      <c r="L124" s="114">
        <v>3073.48</v>
      </c>
      <c r="M124" s="115">
        <v>2648.09228515625</v>
      </c>
      <c r="N124" s="116">
        <v>2648.09228515625</v>
      </c>
      <c r="O124" s="116">
        <v>2648.09228515625</v>
      </c>
      <c r="P124" s="116">
        <v>2648.09228515625</v>
      </c>
      <c r="Q124" s="116">
        <v>2648.09228515625</v>
      </c>
      <c r="R124" s="117">
        <v>32819.161425781247</v>
      </c>
      <c r="S124" s="118">
        <v>32819.160000000003</v>
      </c>
      <c r="T124" s="119">
        <v>-1.4257812435971573E-3</v>
      </c>
      <c r="U124" s="118"/>
      <c r="V124" s="158">
        <v>32819.159433593748</v>
      </c>
      <c r="W124" s="159">
        <v>-1.9921874991268851E-3</v>
      </c>
    </row>
    <row r="125" spans="1:23" ht="11.25" customHeight="1" x14ac:dyDescent="0.35">
      <c r="A125" s="111"/>
      <c r="B125" s="111"/>
      <c r="C125" s="111" t="s">
        <v>169</v>
      </c>
      <c r="D125" s="111"/>
      <c r="E125" s="112"/>
      <c r="F125" s="113">
        <v>1955.59</v>
      </c>
      <c r="G125" s="114">
        <v>1727.48</v>
      </c>
      <c r="H125" s="114">
        <v>2727.48</v>
      </c>
      <c r="I125" s="114">
        <v>1727.48</v>
      </c>
      <c r="J125" s="114">
        <v>1727.48</v>
      </c>
      <c r="K125" s="114">
        <v>1727.48</v>
      </c>
      <c r="L125" s="114">
        <v>1727.48</v>
      </c>
      <c r="M125" s="115">
        <v>3654.48193359375</v>
      </c>
      <c r="N125" s="116">
        <v>3654.48193359375</v>
      </c>
      <c r="O125" s="116">
        <v>3654.48193359375</v>
      </c>
      <c r="P125" s="116">
        <v>3654.48193359375</v>
      </c>
      <c r="Q125" s="116">
        <v>3654.48193359375</v>
      </c>
      <c r="R125" s="117">
        <v>31592.879667968748</v>
      </c>
      <c r="S125" s="118">
        <v>31592.880000000001</v>
      </c>
      <c r="T125" s="119">
        <v>3.3203125349245965E-4</v>
      </c>
      <c r="U125" s="118"/>
      <c r="V125" s="158">
        <v>31592.881093749998</v>
      </c>
      <c r="W125" s="159">
        <v>1.4257812508731149E-3</v>
      </c>
    </row>
    <row r="126" spans="1:23" ht="11.25" customHeight="1" x14ac:dyDescent="0.35">
      <c r="A126" s="111"/>
      <c r="B126" s="111"/>
      <c r="C126" s="111" t="s">
        <v>170</v>
      </c>
      <c r="D126" s="111"/>
      <c r="E126" s="112"/>
      <c r="F126" s="113">
        <v>1002.87</v>
      </c>
      <c r="G126" s="114">
        <v>917.52</v>
      </c>
      <c r="H126" s="114">
        <v>1917.52</v>
      </c>
      <c r="I126" s="114">
        <v>917.52</v>
      </c>
      <c r="J126" s="114">
        <v>917.52</v>
      </c>
      <c r="K126" s="114">
        <v>917.52</v>
      </c>
      <c r="L126" s="114">
        <v>917.52</v>
      </c>
      <c r="M126" s="115">
        <v>1783.137939453125</v>
      </c>
      <c r="N126" s="116">
        <v>1783.137939453125</v>
      </c>
      <c r="O126" s="116">
        <v>1783.137939453125</v>
      </c>
      <c r="P126" s="116">
        <v>1783.137939453125</v>
      </c>
      <c r="Q126" s="116">
        <v>1783.137939453125</v>
      </c>
      <c r="R126" s="117">
        <v>16423.679697265627</v>
      </c>
      <c r="S126" s="118">
        <v>16423.68</v>
      </c>
      <c r="T126" s="119">
        <v>3.0273437369032763E-4</v>
      </c>
      <c r="U126" s="118"/>
      <c r="V126" s="158">
        <v>16423.679370117188</v>
      </c>
      <c r="W126" s="159">
        <v>-3.2714843837311491E-4</v>
      </c>
    </row>
    <row r="127" spans="1:23" ht="11.25" customHeight="1" x14ac:dyDescent="0.35">
      <c r="A127" s="111"/>
      <c r="B127" s="111"/>
      <c r="C127" s="111" t="s">
        <v>171</v>
      </c>
      <c r="D127" s="111"/>
      <c r="E127" s="112"/>
      <c r="F127" s="113">
        <v>2332.5300000000002</v>
      </c>
      <c r="G127" s="114">
        <v>6573.2</v>
      </c>
      <c r="H127" s="114">
        <v>-4732.79</v>
      </c>
      <c r="I127" s="114">
        <v>1954.46</v>
      </c>
      <c r="J127" s="114">
        <v>4059.46</v>
      </c>
      <c r="K127" s="114">
        <v>1438</v>
      </c>
      <c r="L127" s="114">
        <v>5361.22</v>
      </c>
      <c r="M127" s="115">
        <v>5656.35205078125</v>
      </c>
      <c r="N127" s="116">
        <v>5656.35205078125</v>
      </c>
      <c r="O127" s="116">
        <v>5656.35205078125</v>
      </c>
      <c r="P127" s="116">
        <v>5656.35205078125</v>
      </c>
      <c r="Q127" s="116">
        <v>5656.35205078125</v>
      </c>
      <c r="R127" s="117">
        <v>45267.840253906252</v>
      </c>
      <c r="S127" s="118">
        <v>45267.839999999997</v>
      </c>
      <c r="T127" s="119">
        <v>-2.5390625523868948E-4</v>
      </c>
      <c r="U127" s="118"/>
      <c r="V127" s="158">
        <v>45267.841933593751</v>
      </c>
      <c r="W127" s="159">
        <v>1.6796874988358468E-3</v>
      </c>
    </row>
    <row r="128" spans="1:23" ht="11.25" customHeight="1" x14ac:dyDescent="0.35">
      <c r="A128" s="111"/>
      <c r="B128" s="111"/>
      <c r="C128" s="111" t="s">
        <v>172</v>
      </c>
      <c r="D128" s="111"/>
      <c r="E128" s="112"/>
      <c r="F128" s="113">
        <v>2426.39</v>
      </c>
      <c r="G128" s="114">
        <v>6068.41</v>
      </c>
      <c r="H128" s="114">
        <v>-1411.7</v>
      </c>
      <c r="I128" s="114">
        <v>1419.84</v>
      </c>
      <c r="J128" s="114">
        <v>3891.84</v>
      </c>
      <c r="K128" s="114">
        <v>5774.19</v>
      </c>
      <c r="L128" s="114">
        <v>1419.84</v>
      </c>
      <c r="M128" s="115">
        <v>4797.5263671875</v>
      </c>
      <c r="N128" s="116">
        <v>4797.5263671875</v>
      </c>
      <c r="O128" s="116">
        <v>4797.5263671875</v>
      </c>
      <c r="P128" s="116">
        <v>4797.5263671875</v>
      </c>
      <c r="Q128" s="116">
        <v>4797.5263671875</v>
      </c>
      <c r="R128" s="117">
        <v>43576.441835937498</v>
      </c>
      <c r="S128" s="118">
        <v>43576.44</v>
      </c>
      <c r="T128" s="119">
        <v>-1.8359374953433871E-3</v>
      </c>
      <c r="U128" s="118"/>
      <c r="V128" s="158">
        <v>43576.440644531249</v>
      </c>
      <c r="W128" s="159">
        <v>-1.1914062488358468E-3</v>
      </c>
    </row>
    <row r="129" spans="1:23" ht="11.25" customHeight="1" x14ac:dyDescent="0.35">
      <c r="A129" s="111"/>
      <c r="B129" s="111"/>
      <c r="C129" s="111" t="s">
        <v>173</v>
      </c>
      <c r="D129" s="111"/>
      <c r="E129" s="112"/>
      <c r="F129" s="113">
        <v>26.19</v>
      </c>
      <c r="G129" s="114">
        <v>8.26</v>
      </c>
      <c r="H129" s="114">
        <v>2305.2600000000002</v>
      </c>
      <c r="I129" s="114">
        <v>8.26</v>
      </c>
      <c r="J129" s="114">
        <v>8.26</v>
      </c>
      <c r="K129" s="114">
        <v>8.26</v>
      </c>
      <c r="L129" s="114">
        <v>8.26</v>
      </c>
      <c r="M129" s="115">
        <v>4056.121826171875</v>
      </c>
      <c r="N129" s="116">
        <v>4056.121826171875</v>
      </c>
      <c r="O129" s="116">
        <v>4056.121826171875</v>
      </c>
      <c r="P129" s="116">
        <v>4056.121826171875</v>
      </c>
      <c r="Q129" s="116">
        <v>4056.121826171875</v>
      </c>
      <c r="R129" s="117">
        <v>22653.359130859375</v>
      </c>
      <c r="S129" s="118">
        <v>22653.360000000001</v>
      </c>
      <c r="T129" s="119">
        <v>8.6914062558207661E-4</v>
      </c>
      <c r="U129" s="118"/>
      <c r="V129" s="158">
        <v>22653.35890625</v>
      </c>
      <c r="W129" s="159">
        <v>-2.2460937543655746E-4</v>
      </c>
    </row>
    <row r="130" spans="1:23" ht="11.25" customHeight="1" x14ac:dyDescent="0.35">
      <c r="A130" s="111"/>
      <c r="B130" s="111"/>
      <c r="C130" s="111" t="s">
        <v>174</v>
      </c>
      <c r="D130" s="111"/>
      <c r="E130" s="112"/>
      <c r="F130" s="113">
        <v>348.02</v>
      </c>
      <c r="G130" s="114">
        <v>590.20000000000005</v>
      </c>
      <c r="H130" s="114">
        <v>-109.8</v>
      </c>
      <c r="I130" s="114">
        <v>590.20000000000005</v>
      </c>
      <c r="J130" s="114">
        <v>590.20000000000005</v>
      </c>
      <c r="K130" s="114">
        <v>590.20000000000005</v>
      </c>
      <c r="L130" s="114">
        <v>590.20000000000005</v>
      </c>
      <c r="M130" s="115">
        <v>3888.93994140625</v>
      </c>
      <c r="N130" s="116">
        <v>3888.93994140625</v>
      </c>
      <c r="O130" s="116">
        <v>3888.93994140625</v>
      </c>
      <c r="P130" s="116">
        <v>3888.93994140625</v>
      </c>
      <c r="Q130" s="116">
        <v>3888.93994140625</v>
      </c>
      <c r="R130" s="117">
        <v>22633.919707031251</v>
      </c>
      <c r="S130" s="118">
        <v>22633.919999999998</v>
      </c>
      <c r="T130" s="119">
        <v>2.9296874708961695E-4</v>
      </c>
      <c r="U130" s="118"/>
      <c r="V130" s="158">
        <v>22633.92009765625</v>
      </c>
      <c r="W130" s="159">
        <v>3.9062499854480848E-4</v>
      </c>
    </row>
    <row r="131" spans="1:23" ht="11.25" customHeight="1" x14ac:dyDescent="0.35">
      <c r="A131" s="111"/>
      <c r="B131" s="111"/>
      <c r="C131" s="111" t="s">
        <v>175</v>
      </c>
      <c r="D131" s="111"/>
      <c r="E131" s="112"/>
      <c r="F131" s="113">
        <v>98.47</v>
      </c>
      <c r="G131" s="114">
        <v>108.04</v>
      </c>
      <c r="H131" s="114">
        <v>808.04</v>
      </c>
      <c r="I131" s="114">
        <v>108.04</v>
      </c>
      <c r="J131" s="114">
        <v>108.04</v>
      </c>
      <c r="K131" s="114">
        <v>108.04</v>
      </c>
      <c r="L131" s="114">
        <v>108.04</v>
      </c>
      <c r="M131" s="115">
        <v>4068.31396484375</v>
      </c>
      <c r="N131" s="116">
        <v>4068.31396484375</v>
      </c>
      <c r="O131" s="116">
        <v>4068.31396484375</v>
      </c>
      <c r="P131" s="116">
        <v>4068.31396484375</v>
      </c>
      <c r="Q131" s="116">
        <v>4068.31396484375</v>
      </c>
      <c r="R131" s="117">
        <v>21788.279824218749</v>
      </c>
      <c r="S131" s="118">
        <v>21788.28</v>
      </c>
      <c r="T131" s="119">
        <v>1.757812497089617E-4</v>
      </c>
      <c r="U131" s="118"/>
      <c r="V131" s="158">
        <v>21788.278193359376</v>
      </c>
      <c r="W131" s="159">
        <v>-1.630859373108251E-3</v>
      </c>
    </row>
    <row r="132" spans="1:23" ht="11.25" customHeight="1" x14ac:dyDescent="0.35">
      <c r="A132" s="111"/>
      <c r="B132" s="111"/>
      <c r="C132" s="111" t="s">
        <v>176</v>
      </c>
      <c r="D132" s="111"/>
      <c r="E132" s="112"/>
      <c r="F132" s="113">
        <v>183.22</v>
      </c>
      <c r="G132" s="114">
        <v>215.6</v>
      </c>
      <c r="H132" s="114">
        <v>215.6</v>
      </c>
      <c r="I132" s="114">
        <v>215.6</v>
      </c>
      <c r="J132" s="114">
        <v>215.6</v>
      </c>
      <c r="K132" s="114">
        <v>215.6</v>
      </c>
      <c r="L132" s="114">
        <v>215.6</v>
      </c>
      <c r="M132" s="115">
        <v>1969.971923828125</v>
      </c>
      <c r="N132" s="116">
        <v>1969.971923828125</v>
      </c>
      <c r="O132" s="116">
        <v>1969.971923828125</v>
      </c>
      <c r="P132" s="116">
        <v>1969.971923828125</v>
      </c>
      <c r="Q132" s="116">
        <v>1969.971923828125</v>
      </c>
      <c r="R132" s="117">
        <v>11326.679619140625</v>
      </c>
      <c r="S132" s="118">
        <v>11326.68</v>
      </c>
      <c r="T132" s="119">
        <v>3.8085937558207661E-4</v>
      </c>
      <c r="U132" s="118"/>
      <c r="V132" s="158">
        <v>11326.679448242186</v>
      </c>
      <c r="W132" s="159">
        <v>-1.7089843822759576E-4</v>
      </c>
    </row>
    <row r="133" spans="1:23" ht="11.25" customHeight="1" x14ac:dyDescent="0.35">
      <c r="A133" s="111"/>
      <c r="B133" s="111"/>
      <c r="C133" s="111" t="s">
        <v>177</v>
      </c>
      <c r="D133" s="111"/>
      <c r="E133" s="112"/>
      <c r="F133" s="113">
        <v>0</v>
      </c>
      <c r="G133" s="114">
        <v>0</v>
      </c>
      <c r="H133" s="114">
        <v>2232.7399999999998</v>
      </c>
      <c r="I133" s="114">
        <v>1872.87</v>
      </c>
      <c r="J133" s="114">
        <v>1923.49</v>
      </c>
      <c r="K133" s="114">
        <v>0</v>
      </c>
      <c r="L133" s="114">
        <v>961.75</v>
      </c>
      <c r="M133" s="115">
        <v>3128.614013671875</v>
      </c>
      <c r="N133" s="116">
        <v>3128.614013671875</v>
      </c>
      <c r="O133" s="116">
        <v>3128.614013671875</v>
      </c>
      <c r="P133" s="116">
        <v>3128.614013671875</v>
      </c>
      <c r="Q133" s="116">
        <v>3128.614013671875</v>
      </c>
      <c r="R133" s="117">
        <v>22633.920068359374</v>
      </c>
      <c r="S133" s="118">
        <v>22633.919999999998</v>
      </c>
      <c r="T133" s="119">
        <v>-6.8359375291038305E-5</v>
      </c>
      <c r="U133" s="118"/>
      <c r="V133" s="158">
        <v>22633.920312499999</v>
      </c>
      <c r="W133" s="159">
        <v>2.44140625E-4</v>
      </c>
    </row>
    <row r="134" spans="1:23" ht="11.25" customHeight="1" x14ac:dyDescent="0.35">
      <c r="A134" s="111"/>
      <c r="B134" s="111"/>
      <c r="C134" s="111" t="s">
        <v>178</v>
      </c>
      <c r="D134" s="111"/>
      <c r="E134" s="112"/>
      <c r="F134" s="113">
        <v>911.12</v>
      </c>
      <c r="G134" s="114">
        <v>340.56</v>
      </c>
      <c r="H134" s="114">
        <v>1936.43</v>
      </c>
      <c r="I134" s="114">
        <v>1822.25</v>
      </c>
      <c r="J134" s="114">
        <v>1872.87</v>
      </c>
      <c r="K134" s="114">
        <v>0</v>
      </c>
      <c r="L134" s="114">
        <v>936.44</v>
      </c>
      <c r="M134" s="115">
        <v>2793.721923828125</v>
      </c>
      <c r="N134" s="116">
        <v>2793.721923828125</v>
      </c>
      <c r="O134" s="116">
        <v>2793.721923828125</v>
      </c>
      <c r="P134" s="116">
        <v>2793.721923828125</v>
      </c>
      <c r="Q134" s="116">
        <v>2793.721923828125</v>
      </c>
      <c r="R134" s="117">
        <v>21788.279619140623</v>
      </c>
      <c r="S134" s="118">
        <v>21788.28</v>
      </c>
      <c r="T134" s="119">
        <v>3.8085937558207661E-4</v>
      </c>
      <c r="U134" s="118"/>
      <c r="V134" s="158">
        <v>21788.279072265625</v>
      </c>
      <c r="W134" s="159">
        <v>-5.4687499869032763E-4</v>
      </c>
    </row>
    <row r="135" spans="1:23" ht="11.25" customHeight="1" x14ac:dyDescent="0.35">
      <c r="A135" s="111"/>
      <c r="B135" s="111"/>
      <c r="C135" s="111" t="s">
        <v>179</v>
      </c>
      <c r="D135" s="111"/>
      <c r="E135" s="112"/>
      <c r="F135" s="113">
        <v>3214.23</v>
      </c>
      <c r="G135" s="114">
        <v>230.11</v>
      </c>
      <c r="H135" s="114">
        <v>-1638.27</v>
      </c>
      <c r="I135" s="114">
        <v>1366.69</v>
      </c>
      <c r="J135" s="114">
        <v>1265.46</v>
      </c>
      <c r="K135" s="114">
        <v>0</v>
      </c>
      <c r="L135" s="114">
        <v>632.73</v>
      </c>
      <c r="M135" s="115">
        <v>1251.1458740234375</v>
      </c>
      <c r="N135" s="116">
        <v>1251.1458740234375</v>
      </c>
      <c r="O135" s="116">
        <v>1251.1458740234375</v>
      </c>
      <c r="P135" s="116">
        <v>1251.1458740234375</v>
      </c>
      <c r="Q135" s="116">
        <v>1251.1458740234375</v>
      </c>
      <c r="R135" s="117">
        <v>11326.679370117188</v>
      </c>
      <c r="S135" s="118">
        <v>11326.68</v>
      </c>
      <c r="T135" s="119">
        <v>6.2988281206344254E-4</v>
      </c>
      <c r="U135" s="118"/>
      <c r="V135" s="158">
        <v>11326.679289550782</v>
      </c>
      <c r="W135" s="159">
        <v>-8.0566405813442543E-5</v>
      </c>
    </row>
    <row r="136" spans="1:23" ht="11.25" customHeight="1" x14ac:dyDescent="0.35">
      <c r="A136" s="111"/>
      <c r="B136" s="111"/>
      <c r="C136" s="111" t="s">
        <v>180</v>
      </c>
      <c r="D136" s="111"/>
      <c r="E136" s="112"/>
      <c r="F136" s="113">
        <v>1854.88</v>
      </c>
      <c r="G136" s="114">
        <v>2707.47</v>
      </c>
      <c r="H136" s="114">
        <v>-2937.23</v>
      </c>
      <c r="I136" s="114">
        <v>1914.88</v>
      </c>
      <c r="J136" s="114">
        <v>1914.88</v>
      </c>
      <c r="K136" s="114">
        <v>1914.88</v>
      </c>
      <c r="L136" s="114">
        <v>1914.88</v>
      </c>
      <c r="M136" s="115">
        <v>4036.07958984375</v>
      </c>
      <c r="N136" s="116">
        <v>4036.07958984375</v>
      </c>
      <c r="O136" s="116">
        <v>4036.07958984375</v>
      </c>
      <c r="P136" s="116">
        <v>4036.07958984375</v>
      </c>
      <c r="Q136" s="116">
        <v>4036.07958984375</v>
      </c>
      <c r="R136" s="117">
        <v>29465.037949218749</v>
      </c>
      <c r="S136" s="118">
        <v>29465.040000000001</v>
      </c>
      <c r="T136" s="119">
        <v>2.0507812514551915E-3</v>
      </c>
      <c r="U136" s="118"/>
      <c r="V136" s="158">
        <v>29465.040644531251</v>
      </c>
      <c r="W136" s="159">
        <v>2.6953125016007107E-3</v>
      </c>
    </row>
    <row r="137" spans="1:23" ht="11.25" customHeight="1" x14ac:dyDescent="0.35">
      <c r="A137" s="111"/>
      <c r="B137" s="111"/>
      <c r="C137" s="111" t="s">
        <v>181</v>
      </c>
      <c r="D137" s="111"/>
      <c r="E137" s="112"/>
      <c r="F137" s="113">
        <v>85.06</v>
      </c>
      <c r="G137" s="114">
        <v>856.79</v>
      </c>
      <c r="H137" s="114">
        <v>837.86</v>
      </c>
      <c r="I137" s="114">
        <v>85.06</v>
      </c>
      <c r="J137" s="114">
        <v>85.06</v>
      </c>
      <c r="K137" s="114">
        <v>85.06</v>
      </c>
      <c r="L137" s="114">
        <v>85.06</v>
      </c>
      <c r="M137" s="115">
        <v>5691.2099609375</v>
      </c>
      <c r="N137" s="116">
        <v>5691.2099609375</v>
      </c>
      <c r="O137" s="116">
        <v>5691.2099609375</v>
      </c>
      <c r="P137" s="116">
        <v>5691.2099609375</v>
      </c>
      <c r="Q137" s="116">
        <v>5691.2099609375</v>
      </c>
      <c r="R137" s="117">
        <v>30575.999804687501</v>
      </c>
      <c r="S137" s="118">
        <v>30576</v>
      </c>
      <c r="T137" s="119">
        <v>1.9531249927240424E-4</v>
      </c>
      <c r="U137" s="118"/>
      <c r="V137" s="158">
        <v>30576.000166015627</v>
      </c>
      <c r="W137" s="159">
        <v>3.6132812601863407E-4</v>
      </c>
    </row>
    <row r="138" spans="1:23" ht="11.25" customHeight="1" x14ac:dyDescent="0.35">
      <c r="A138" s="111"/>
      <c r="B138" s="111"/>
      <c r="C138" s="111" t="s">
        <v>182</v>
      </c>
      <c r="D138" s="111"/>
      <c r="E138" s="112"/>
      <c r="F138" s="113">
        <v>2.5299999999999998</v>
      </c>
      <c r="G138" s="114">
        <v>521.45000000000005</v>
      </c>
      <c r="H138" s="114">
        <v>508.65</v>
      </c>
      <c r="I138" s="114">
        <v>0</v>
      </c>
      <c r="J138" s="114">
        <v>0</v>
      </c>
      <c r="K138" s="114">
        <v>0</v>
      </c>
      <c r="L138" s="114">
        <v>0</v>
      </c>
      <c r="M138" s="115">
        <v>5549.4658203125</v>
      </c>
      <c r="N138" s="116">
        <v>5549.4658203125</v>
      </c>
      <c r="O138" s="116">
        <v>5549.4658203125</v>
      </c>
      <c r="P138" s="116">
        <v>5549.4658203125</v>
      </c>
      <c r="Q138" s="116">
        <v>5549.4658203125</v>
      </c>
      <c r="R138" s="117">
        <v>28779.959101562501</v>
      </c>
      <c r="S138" s="118">
        <v>28779.96</v>
      </c>
      <c r="T138" s="119">
        <v>8.9843749810825102E-4</v>
      </c>
      <c r="U138" s="118"/>
      <c r="V138" s="158">
        <v>28779.960078125001</v>
      </c>
      <c r="W138" s="159">
        <v>9.765625E-4</v>
      </c>
    </row>
    <row r="139" spans="1:23" ht="11.25" customHeight="1" x14ac:dyDescent="0.35">
      <c r="A139" s="111"/>
      <c r="B139" s="111"/>
      <c r="C139" s="120" t="s">
        <v>183</v>
      </c>
      <c r="D139" s="120"/>
      <c r="E139" s="121"/>
      <c r="F139" s="122">
        <v>45365.25</v>
      </c>
      <c r="G139" s="123">
        <v>61908.42</v>
      </c>
      <c r="H139" s="123">
        <v>156437.93999999997</v>
      </c>
      <c r="I139" s="123">
        <v>71419.17</v>
      </c>
      <c r="J139" s="123">
        <v>32797.719999999994</v>
      </c>
      <c r="K139" s="123">
        <v>97643.449999999983</v>
      </c>
      <c r="L139" s="123">
        <v>127172.76999999999</v>
      </c>
      <c r="M139" s="124">
        <v>134937.76037597656</v>
      </c>
      <c r="N139" s="125">
        <v>134937.76037597656</v>
      </c>
      <c r="O139" s="125">
        <v>134937.76037597656</v>
      </c>
      <c r="P139" s="125">
        <v>134937.76037597656</v>
      </c>
      <c r="Q139" s="125">
        <v>134937.76037597656</v>
      </c>
      <c r="R139" s="126">
        <v>1267433.5218798823</v>
      </c>
      <c r="S139" s="127">
        <v>1267433.52</v>
      </c>
      <c r="T139" s="128">
        <v>-1.8798827950377017E-3</v>
      </c>
      <c r="U139" s="127"/>
      <c r="V139" s="160">
        <v>1267433.5154418945</v>
      </c>
      <c r="W139" s="129">
        <v>-6.4379882715002168E-3</v>
      </c>
    </row>
    <row r="140" spans="1:23" ht="11.25" customHeight="1" x14ac:dyDescent="0.35">
      <c r="A140" s="111"/>
      <c r="B140" s="111" t="s">
        <v>32</v>
      </c>
      <c r="C140" s="111"/>
      <c r="D140" s="111"/>
      <c r="E140" s="112"/>
      <c r="F140" s="113"/>
      <c r="G140" s="114"/>
      <c r="H140" s="114"/>
      <c r="I140" s="114"/>
      <c r="J140" s="114"/>
      <c r="K140" s="114"/>
      <c r="L140" s="114"/>
      <c r="M140" s="115"/>
      <c r="N140" s="116"/>
      <c r="O140" s="116"/>
      <c r="P140" s="116"/>
      <c r="Q140" s="116"/>
      <c r="R140" s="117"/>
      <c r="S140" s="118"/>
      <c r="T140" s="119"/>
      <c r="U140" s="118"/>
      <c r="V140" s="158"/>
      <c r="W140" s="159"/>
    </row>
    <row r="141" spans="1:23" ht="11.25" customHeight="1" x14ac:dyDescent="0.35">
      <c r="A141" s="111"/>
      <c r="B141" s="111"/>
      <c r="C141" s="111" t="s">
        <v>184</v>
      </c>
      <c r="D141" s="111"/>
      <c r="E141" s="112"/>
      <c r="F141" s="113">
        <v>0</v>
      </c>
      <c r="G141" s="114">
        <v>0</v>
      </c>
      <c r="H141" s="114">
        <v>0</v>
      </c>
      <c r="I141" s="114">
        <v>0</v>
      </c>
      <c r="J141" s="114">
        <v>0</v>
      </c>
      <c r="K141" s="114">
        <v>0</v>
      </c>
      <c r="L141" s="114">
        <v>0</v>
      </c>
      <c r="M141" s="115">
        <v>8774.591796875</v>
      </c>
      <c r="N141" s="116">
        <v>8774.591796875</v>
      </c>
      <c r="O141" s="116">
        <v>8774.591796875</v>
      </c>
      <c r="P141" s="116">
        <v>8774.591796875</v>
      </c>
      <c r="Q141" s="116">
        <v>8774.591796875</v>
      </c>
      <c r="R141" s="117">
        <v>43872.958984375</v>
      </c>
      <c r="S141" s="118">
        <v>43872.959999999999</v>
      </c>
      <c r="T141" s="119">
        <v>1.0156249991268851E-3</v>
      </c>
      <c r="U141" s="118"/>
      <c r="V141" s="158">
        <v>43872.96142578125</v>
      </c>
      <c r="W141" s="159">
        <v>2.44140625E-3</v>
      </c>
    </row>
    <row r="142" spans="1:23" ht="11.25" customHeight="1" x14ac:dyDescent="0.35">
      <c r="A142" s="111"/>
      <c r="B142" s="111"/>
      <c r="C142" s="111" t="s">
        <v>185</v>
      </c>
      <c r="D142" s="111"/>
      <c r="E142" s="112"/>
      <c r="F142" s="113">
        <v>0</v>
      </c>
      <c r="G142" s="114">
        <v>0</v>
      </c>
      <c r="H142" s="114">
        <v>0</v>
      </c>
      <c r="I142" s="114">
        <v>0</v>
      </c>
      <c r="J142" s="114">
        <v>0</v>
      </c>
      <c r="K142" s="114">
        <v>0</v>
      </c>
      <c r="L142" s="114">
        <v>0</v>
      </c>
      <c r="M142" s="115">
        <v>7804.2001953125</v>
      </c>
      <c r="N142" s="116">
        <v>7804.2001953125</v>
      </c>
      <c r="O142" s="116">
        <v>7804.2001953125</v>
      </c>
      <c r="P142" s="116">
        <v>7804.2001953125</v>
      </c>
      <c r="Q142" s="116">
        <v>7804.2001953125</v>
      </c>
      <c r="R142" s="117">
        <v>39021.0009765625</v>
      </c>
      <c r="S142" s="118">
        <v>39021</v>
      </c>
      <c r="T142" s="119">
        <v>-9.765625E-4</v>
      </c>
      <c r="U142" s="118"/>
      <c r="V142" s="158">
        <v>39021.0009765625</v>
      </c>
      <c r="W142" s="159">
        <v>0</v>
      </c>
    </row>
    <row r="143" spans="1:23" ht="11.25" customHeight="1" x14ac:dyDescent="0.35">
      <c r="A143" s="111"/>
      <c r="B143" s="111"/>
      <c r="C143" s="111" t="s">
        <v>186</v>
      </c>
      <c r="D143" s="111"/>
      <c r="E143" s="112"/>
      <c r="F143" s="113">
        <v>0</v>
      </c>
      <c r="G143" s="114">
        <v>0</v>
      </c>
      <c r="H143" s="114">
        <v>0</v>
      </c>
      <c r="I143" s="114">
        <v>0</v>
      </c>
      <c r="J143" s="114">
        <v>0</v>
      </c>
      <c r="K143" s="114">
        <v>0</v>
      </c>
      <c r="L143" s="114">
        <v>0</v>
      </c>
      <c r="M143" s="115">
        <v>7690.9921875</v>
      </c>
      <c r="N143" s="116">
        <v>7690.9921875</v>
      </c>
      <c r="O143" s="116">
        <v>7690.9921875</v>
      </c>
      <c r="P143" s="116">
        <v>7690.9921875</v>
      </c>
      <c r="Q143" s="116">
        <v>7690.9921875</v>
      </c>
      <c r="R143" s="117">
        <v>38454.9609375</v>
      </c>
      <c r="S143" s="118">
        <v>38454.959999999999</v>
      </c>
      <c r="T143" s="119">
        <v>-9.3750000087311491E-4</v>
      </c>
      <c r="U143" s="118"/>
      <c r="V143" s="158">
        <v>38454.96142578125</v>
      </c>
      <c r="W143" s="159">
        <v>4.8828125E-4</v>
      </c>
    </row>
    <row r="144" spans="1:23" ht="11.25" customHeight="1" x14ac:dyDescent="0.35">
      <c r="A144" s="111"/>
      <c r="B144" s="111"/>
      <c r="C144" s="111" t="s">
        <v>187</v>
      </c>
      <c r="D144" s="111"/>
      <c r="E144" s="112"/>
      <c r="F144" s="113">
        <v>444</v>
      </c>
      <c r="G144" s="114">
        <v>2650</v>
      </c>
      <c r="H144" s="114">
        <v>600</v>
      </c>
      <c r="I144" s="114">
        <v>0</v>
      </c>
      <c r="J144" s="114">
        <v>675</v>
      </c>
      <c r="K144" s="114">
        <v>1400</v>
      </c>
      <c r="L144" s="114">
        <v>845</v>
      </c>
      <c r="M144" s="115">
        <v>1511</v>
      </c>
      <c r="N144" s="116">
        <v>1511</v>
      </c>
      <c r="O144" s="116">
        <v>1511</v>
      </c>
      <c r="P144" s="116">
        <v>1511</v>
      </c>
      <c r="Q144" s="116">
        <v>1511</v>
      </c>
      <c r="R144" s="117">
        <v>14169</v>
      </c>
      <c r="S144" s="118">
        <v>14169</v>
      </c>
      <c r="T144" s="119">
        <v>0</v>
      </c>
      <c r="U144" s="118"/>
      <c r="V144" s="158">
        <v>14169</v>
      </c>
      <c r="W144" s="159">
        <v>0</v>
      </c>
    </row>
    <row r="145" spans="1:23" ht="11.25" customHeight="1" x14ac:dyDescent="0.35">
      <c r="A145" s="111"/>
      <c r="B145" s="111"/>
      <c r="C145" s="111" t="s">
        <v>188</v>
      </c>
      <c r="D145" s="111"/>
      <c r="E145" s="112"/>
      <c r="F145" s="113">
        <v>432</v>
      </c>
      <c r="G145" s="114">
        <v>300</v>
      </c>
      <c r="H145" s="114">
        <v>2400</v>
      </c>
      <c r="I145" s="114">
        <v>0</v>
      </c>
      <c r="J145" s="114">
        <v>2625</v>
      </c>
      <c r="K145" s="114">
        <v>4662.5</v>
      </c>
      <c r="L145" s="114">
        <v>0</v>
      </c>
      <c r="M145" s="115">
        <v>1039.699951171875</v>
      </c>
      <c r="N145" s="116">
        <v>1039.699951171875</v>
      </c>
      <c r="O145" s="116">
        <v>1039.699951171875</v>
      </c>
      <c r="P145" s="116">
        <v>1039.699951171875</v>
      </c>
      <c r="Q145" s="116">
        <v>1039.699951171875</v>
      </c>
      <c r="R145" s="117">
        <v>15617.999755859375</v>
      </c>
      <c r="S145" s="118">
        <v>15618</v>
      </c>
      <c r="T145" s="119">
        <v>2.44140625E-4</v>
      </c>
      <c r="U145" s="118"/>
      <c r="V145" s="158">
        <v>15617.999633789063</v>
      </c>
      <c r="W145" s="159">
        <v>-1.220703125E-4</v>
      </c>
    </row>
    <row r="146" spans="1:23" ht="11.25" customHeight="1" x14ac:dyDescent="0.35">
      <c r="A146" s="111"/>
      <c r="B146" s="111"/>
      <c r="C146" s="111" t="s">
        <v>189</v>
      </c>
      <c r="D146" s="111"/>
      <c r="E146" s="112"/>
      <c r="F146" s="113">
        <v>324</v>
      </c>
      <c r="G146" s="114">
        <v>525</v>
      </c>
      <c r="H146" s="114">
        <v>300</v>
      </c>
      <c r="I146" s="114">
        <v>0</v>
      </c>
      <c r="J146" s="114">
        <v>375</v>
      </c>
      <c r="K146" s="114">
        <v>562.5</v>
      </c>
      <c r="L146" s="114">
        <v>227.5</v>
      </c>
      <c r="M146" s="115">
        <v>672.59197998046875</v>
      </c>
      <c r="N146" s="116">
        <v>672.59197998046875</v>
      </c>
      <c r="O146" s="116">
        <v>672.59197998046875</v>
      </c>
      <c r="P146" s="116">
        <v>672.59197998046875</v>
      </c>
      <c r="Q146" s="116">
        <v>672.59197998046875</v>
      </c>
      <c r="R146" s="117">
        <v>5676.9598999023438</v>
      </c>
      <c r="S146" s="118">
        <v>5676.96</v>
      </c>
      <c r="T146" s="119">
        <v>1.0009765628637979E-4</v>
      </c>
      <c r="U146" s="118"/>
      <c r="V146" s="158">
        <v>5676.9597778320313</v>
      </c>
      <c r="W146" s="159">
        <v>-1.220703125E-4</v>
      </c>
    </row>
    <row r="147" spans="1:23" ht="11.25" customHeight="1" x14ac:dyDescent="0.35">
      <c r="A147" s="111"/>
      <c r="B147" s="111"/>
      <c r="C147" s="111" t="s">
        <v>190</v>
      </c>
      <c r="D147" s="111"/>
      <c r="E147" s="112"/>
      <c r="F147" s="113">
        <v>585</v>
      </c>
      <c r="G147" s="114">
        <v>0</v>
      </c>
      <c r="H147" s="114">
        <v>650</v>
      </c>
      <c r="I147" s="114">
        <v>5687.5</v>
      </c>
      <c r="J147" s="114">
        <v>1040</v>
      </c>
      <c r="K147" s="114">
        <v>0</v>
      </c>
      <c r="L147" s="114">
        <v>3802.5</v>
      </c>
      <c r="M147" s="115">
        <v>485</v>
      </c>
      <c r="N147" s="116">
        <v>485</v>
      </c>
      <c r="O147" s="116">
        <v>485</v>
      </c>
      <c r="P147" s="116">
        <v>485</v>
      </c>
      <c r="Q147" s="116">
        <v>485</v>
      </c>
      <c r="R147" s="117">
        <v>14190</v>
      </c>
      <c r="S147" s="118">
        <v>14190</v>
      </c>
      <c r="T147" s="119">
        <v>0</v>
      </c>
      <c r="U147" s="118"/>
      <c r="V147" s="158">
        <v>14190.000183105469</v>
      </c>
      <c r="W147" s="159">
        <v>1.8310546875E-4</v>
      </c>
    </row>
    <row r="148" spans="1:23" ht="11.25" customHeight="1" x14ac:dyDescent="0.35">
      <c r="A148" s="111"/>
      <c r="B148" s="111"/>
      <c r="C148" s="111" t="s">
        <v>191</v>
      </c>
      <c r="D148" s="111"/>
      <c r="E148" s="112"/>
      <c r="F148" s="113">
        <v>3022.5</v>
      </c>
      <c r="G148" s="114">
        <v>0</v>
      </c>
      <c r="H148" s="114">
        <v>9002.5</v>
      </c>
      <c r="I148" s="114">
        <v>3380</v>
      </c>
      <c r="J148" s="114">
        <v>2632.5</v>
      </c>
      <c r="K148" s="114">
        <v>0</v>
      </c>
      <c r="L148" s="114">
        <v>3022.5</v>
      </c>
      <c r="M148" s="115">
        <v>3607.5</v>
      </c>
      <c r="N148" s="116">
        <v>3607.5</v>
      </c>
      <c r="O148" s="116">
        <v>3607.5</v>
      </c>
      <c r="P148" s="116">
        <v>3607.5</v>
      </c>
      <c r="Q148" s="116">
        <v>3607.5</v>
      </c>
      <c r="R148" s="117">
        <v>39097.5</v>
      </c>
      <c r="S148" s="118">
        <v>10989</v>
      </c>
      <c r="T148" s="119">
        <v>-28108.5</v>
      </c>
      <c r="U148" s="118"/>
      <c r="V148" s="158">
        <v>43290</v>
      </c>
      <c r="W148" s="159">
        <v>4192.5</v>
      </c>
    </row>
    <row r="149" spans="1:23" ht="11.25" customHeight="1" x14ac:dyDescent="0.35">
      <c r="A149" s="111"/>
      <c r="B149" s="111"/>
      <c r="C149" s="111" t="s">
        <v>192</v>
      </c>
      <c r="D149" s="111"/>
      <c r="E149" s="112"/>
      <c r="F149" s="113">
        <v>32.5</v>
      </c>
      <c r="G149" s="114">
        <v>0</v>
      </c>
      <c r="H149" s="114">
        <v>65</v>
      </c>
      <c r="I149" s="114">
        <v>390</v>
      </c>
      <c r="J149" s="114">
        <v>0</v>
      </c>
      <c r="K149" s="114">
        <v>0</v>
      </c>
      <c r="L149" s="114">
        <v>680</v>
      </c>
      <c r="M149" s="115">
        <v>13066.7001953125</v>
      </c>
      <c r="N149" s="116">
        <v>13066.7001953125</v>
      </c>
      <c r="O149" s="116">
        <v>13066.7001953125</v>
      </c>
      <c r="P149" s="116">
        <v>13066.7001953125</v>
      </c>
      <c r="Q149" s="116">
        <v>13066.7001953125</v>
      </c>
      <c r="R149" s="117">
        <v>66501.0009765625</v>
      </c>
      <c r="S149" s="118">
        <v>66501</v>
      </c>
      <c r="T149" s="119">
        <v>-9.765625E-4</v>
      </c>
      <c r="U149" s="118"/>
      <c r="V149" s="158">
        <v>66501</v>
      </c>
      <c r="W149" s="159">
        <v>-9.765625E-4</v>
      </c>
    </row>
    <row r="150" spans="1:23" ht="11.25" customHeight="1" x14ac:dyDescent="0.35">
      <c r="A150" s="111"/>
      <c r="B150" s="111"/>
      <c r="C150" s="111" t="s">
        <v>193</v>
      </c>
      <c r="D150" s="111"/>
      <c r="E150" s="112"/>
      <c r="F150" s="113">
        <v>0</v>
      </c>
      <c r="G150" s="114">
        <v>4972.5</v>
      </c>
      <c r="H150" s="114">
        <v>0</v>
      </c>
      <c r="I150" s="114">
        <v>3867.5</v>
      </c>
      <c r="J150" s="114">
        <v>3412.5</v>
      </c>
      <c r="K150" s="114">
        <v>3185</v>
      </c>
      <c r="L150" s="114">
        <v>0</v>
      </c>
      <c r="M150" s="115">
        <v>5495.5</v>
      </c>
      <c r="N150" s="116">
        <v>5495.5</v>
      </c>
      <c r="O150" s="116">
        <v>5495.5</v>
      </c>
      <c r="P150" s="116">
        <v>5495.5</v>
      </c>
      <c r="Q150" s="116">
        <v>5495.5</v>
      </c>
      <c r="R150" s="117">
        <v>42915</v>
      </c>
      <c r="S150" s="118">
        <v>42915</v>
      </c>
      <c r="T150" s="119">
        <v>0</v>
      </c>
      <c r="U150" s="118"/>
      <c r="V150" s="158">
        <v>42914.99853515625</v>
      </c>
      <c r="W150" s="159">
        <v>-1.46484375E-3</v>
      </c>
    </row>
    <row r="151" spans="1:23" ht="11.25" customHeight="1" x14ac:dyDescent="0.35">
      <c r="A151" s="111"/>
      <c r="B151" s="111"/>
      <c r="C151" s="111" t="s">
        <v>194</v>
      </c>
      <c r="D151" s="111"/>
      <c r="E151" s="112"/>
      <c r="F151" s="113">
        <v>0</v>
      </c>
      <c r="G151" s="114">
        <v>520</v>
      </c>
      <c r="H151" s="114">
        <v>0</v>
      </c>
      <c r="I151" s="114">
        <v>910</v>
      </c>
      <c r="J151" s="114">
        <v>585</v>
      </c>
      <c r="K151" s="114">
        <v>455</v>
      </c>
      <c r="L151" s="114">
        <v>0</v>
      </c>
      <c r="M151" s="115">
        <v>679.5999755859375</v>
      </c>
      <c r="N151" s="116">
        <v>679.5999755859375</v>
      </c>
      <c r="O151" s="116">
        <v>679.5999755859375</v>
      </c>
      <c r="P151" s="116">
        <v>679.5999755859375</v>
      </c>
      <c r="Q151" s="116">
        <v>679.5999755859375</v>
      </c>
      <c r="R151" s="117">
        <v>5867.9998779296875</v>
      </c>
      <c r="S151" s="118">
        <v>5868</v>
      </c>
      <c r="T151" s="119">
        <v>1.220703125E-4</v>
      </c>
      <c r="U151" s="118"/>
      <c r="V151" s="158">
        <v>5868.0001220703125</v>
      </c>
      <c r="W151" s="159">
        <v>2.44140625E-4</v>
      </c>
    </row>
    <row r="152" spans="1:23" ht="11.25" customHeight="1" x14ac:dyDescent="0.35">
      <c r="A152" s="111"/>
      <c r="B152" s="111"/>
      <c r="C152" s="111" t="s">
        <v>195</v>
      </c>
      <c r="D152" s="111"/>
      <c r="E152" s="112"/>
      <c r="F152" s="113">
        <v>0</v>
      </c>
      <c r="G152" s="114">
        <v>0</v>
      </c>
      <c r="H152" s="114">
        <v>0</v>
      </c>
      <c r="I152" s="114">
        <v>0</v>
      </c>
      <c r="J152" s="114">
        <v>0</v>
      </c>
      <c r="K152" s="114">
        <v>0</v>
      </c>
      <c r="L152" s="114">
        <v>0</v>
      </c>
      <c r="M152" s="115">
        <v>2827.199951171875</v>
      </c>
      <c r="N152" s="116">
        <v>2827.199951171875</v>
      </c>
      <c r="O152" s="116">
        <v>2827.199951171875</v>
      </c>
      <c r="P152" s="116">
        <v>2827.199951171875</v>
      </c>
      <c r="Q152" s="116">
        <v>2827.199951171875</v>
      </c>
      <c r="R152" s="117">
        <v>14135.999755859375</v>
      </c>
      <c r="S152" s="118">
        <v>14136</v>
      </c>
      <c r="T152" s="119">
        <v>2.44140625E-4</v>
      </c>
      <c r="U152" s="118"/>
      <c r="V152" s="158">
        <v>14136.000122070313</v>
      </c>
      <c r="W152" s="159">
        <v>3.662109375E-4</v>
      </c>
    </row>
    <row r="153" spans="1:23" ht="11.25" customHeight="1" x14ac:dyDescent="0.35">
      <c r="A153" s="111"/>
      <c r="B153" s="111"/>
      <c r="C153" s="111" t="s">
        <v>196</v>
      </c>
      <c r="D153" s="111"/>
      <c r="E153" s="112"/>
      <c r="F153" s="113">
        <v>0</v>
      </c>
      <c r="G153" s="114">
        <v>4250</v>
      </c>
      <c r="H153" s="114">
        <v>0</v>
      </c>
      <c r="I153" s="114">
        <v>8500</v>
      </c>
      <c r="J153" s="114">
        <v>4505</v>
      </c>
      <c r="K153" s="114">
        <v>0</v>
      </c>
      <c r="L153" s="114">
        <v>3400</v>
      </c>
      <c r="M153" s="115">
        <v>2032.0078125</v>
      </c>
      <c r="N153" s="116">
        <v>2032.0078125</v>
      </c>
      <c r="O153" s="116">
        <v>2032.0078125</v>
      </c>
      <c r="P153" s="116">
        <v>2032.0078125</v>
      </c>
      <c r="Q153" s="116">
        <v>2032.0078125</v>
      </c>
      <c r="R153" s="117">
        <v>30815.0390625</v>
      </c>
      <c r="S153" s="118">
        <v>30815.040000000001</v>
      </c>
      <c r="T153" s="119">
        <v>9.3750000087311491E-4</v>
      </c>
      <c r="U153" s="118"/>
      <c r="V153" s="158">
        <v>30815.0390625</v>
      </c>
      <c r="W153" s="159">
        <v>0</v>
      </c>
    </row>
    <row r="154" spans="1:23" ht="11.25" customHeight="1" x14ac:dyDescent="0.35">
      <c r="A154" s="111"/>
      <c r="B154" s="111"/>
      <c r="C154" s="111" t="s">
        <v>197</v>
      </c>
      <c r="D154" s="111"/>
      <c r="E154" s="112"/>
      <c r="F154" s="113">
        <v>0</v>
      </c>
      <c r="G154" s="114">
        <v>1020</v>
      </c>
      <c r="H154" s="114">
        <v>0</v>
      </c>
      <c r="I154" s="114">
        <v>2040</v>
      </c>
      <c r="J154" s="114">
        <v>1020</v>
      </c>
      <c r="K154" s="114">
        <v>0</v>
      </c>
      <c r="L154" s="114">
        <v>44722.34</v>
      </c>
      <c r="M154" s="115">
        <v>-7776.8681640625</v>
      </c>
      <c r="N154" s="116">
        <v>-7776.8681640625</v>
      </c>
      <c r="O154" s="116">
        <v>-7776.8681640625</v>
      </c>
      <c r="P154" s="116">
        <v>-7776.8681640625</v>
      </c>
      <c r="Q154" s="116">
        <v>-7776.8681640625</v>
      </c>
      <c r="R154" s="117">
        <v>9917.9991796874965</v>
      </c>
      <c r="S154" s="118">
        <v>9918</v>
      </c>
      <c r="T154" s="119">
        <v>8.2031250349245965E-4</v>
      </c>
      <c r="U154" s="118"/>
      <c r="V154" s="158">
        <v>9918</v>
      </c>
      <c r="W154" s="159">
        <v>8.2031250349245965E-4</v>
      </c>
    </row>
    <row r="155" spans="1:23" ht="11.25" customHeight="1" x14ac:dyDescent="0.35">
      <c r="A155" s="111"/>
      <c r="B155" s="111"/>
      <c r="C155" s="111" t="s">
        <v>198</v>
      </c>
      <c r="D155" s="111"/>
      <c r="E155" s="112"/>
      <c r="F155" s="113">
        <v>2301</v>
      </c>
      <c r="G155" s="114">
        <v>9411.1</v>
      </c>
      <c r="H155" s="114">
        <v>131749.92000000001</v>
      </c>
      <c r="I155" s="114">
        <v>319.52999999999997</v>
      </c>
      <c r="J155" s="114">
        <v>0</v>
      </c>
      <c r="K155" s="114">
        <v>9500</v>
      </c>
      <c r="L155" s="114">
        <v>46152.34</v>
      </c>
      <c r="M155" s="115">
        <v>2706.02197265625</v>
      </c>
      <c r="N155" s="116">
        <v>2706.02197265625</v>
      </c>
      <c r="O155" s="116">
        <v>2706.02197265625</v>
      </c>
      <c r="P155" s="116">
        <v>2706.02197265625</v>
      </c>
      <c r="Q155" s="116">
        <v>2706.02197265625</v>
      </c>
      <c r="R155" s="117">
        <v>212963.99986328126</v>
      </c>
      <c r="S155" s="118">
        <v>212964</v>
      </c>
      <c r="T155" s="119">
        <v>1.3671873603016138E-4</v>
      </c>
      <c r="U155" s="118"/>
      <c r="V155" s="158">
        <v>212964.00605468752</v>
      </c>
      <c r="W155" s="159">
        <v>6.1914062534924597E-3</v>
      </c>
    </row>
    <row r="156" spans="1:23" ht="11.25" customHeight="1" x14ac:dyDescent="0.35">
      <c r="A156" s="111"/>
      <c r="B156" s="111"/>
      <c r="C156" s="111" t="s">
        <v>199</v>
      </c>
      <c r="D156" s="111"/>
      <c r="E156" s="112"/>
      <c r="F156" s="113">
        <v>2500</v>
      </c>
      <c r="G156" s="114">
        <v>9163.44</v>
      </c>
      <c r="H156" s="114">
        <v>129181.58</v>
      </c>
      <c r="I156" s="114">
        <v>311.12</v>
      </c>
      <c r="J156" s="114">
        <v>0</v>
      </c>
      <c r="K156" s="114">
        <v>52972.34</v>
      </c>
      <c r="L156" s="114">
        <v>4070</v>
      </c>
      <c r="M156" s="115">
        <v>1663.512451171875</v>
      </c>
      <c r="N156" s="116">
        <v>1663.512451171875</v>
      </c>
      <c r="O156" s="116">
        <v>1663.512451171875</v>
      </c>
      <c r="P156" s="116">
        <v>1663.512451171875</v>
      </c>
      <c r="Q156" s="116">
        <v>1663.512451171875</v>
      </c>
      <c r="R156" s="117">
        <v>206516.04225585936</v>
      </c>
      <c r="S156" s="118">
        <v>206516.04</v>
      </c>
      <c r="T156" s="119">
        <v>-2.255859348224476E-3</v>
      </c>
      <c r="U156" s="118"/>
      <c r="V156" s="158">
        <v>206516.04917968748</v>
      </c>
      <c r="W156" s="159">
        <v>6.9238281284924597E-3</v>
      </c>
    </row>
    <row r="157" spans="1:23" ht="11.25" customHeight="1" x14ac:dyDescent="0.35">
      <c r="A157" s="111"/>
      <c r="B157" s="111"/>
      <c r="C157" s="111" t="s">
        <v>200</v>
      </c>
      <c r="D157" s="111"/>
      <c r="E157" s="112"/>
      <c r="F157" s="113">
        <v>3750</v>
      </c>
      <c r="G157" s="114">
        <v>6191.5</v>
      </c>
      <c r="H157" s="114">
        <v>78611.5</v>
      </c>
      <c r="I157" s="114">
        <v>210.22</v>
      </c>
      <c r="J157" s="114">
        <v>0</v>
      </c>
      <c r="K157" s="114">
        <v>6250</v>
      </c>
      <c r="L157" s="114">
        <v>0</v>
      </c>
      <c r="M157" s="115">
        <v>15570.146484375</v>
      </c>
      <c r="N157" s="116">
        <v>15570.146484375</v>
      </c>
      <c r="O157" s="116">
        <v>15570.146484375</v>
      </c>
      <c r="P157" s="116">
        <v>15570.146484375</v>
      </c>
      <c r="Q157" s="116">
        <v>15570.146484375</v>
      </c>
      <c r="R157" s="117">
        <v>172863.952421875</v>
      </c>
      <c r="S157" s="118">
        <v>172863.96</v>
      </c>
      <c r="T157" s="119">
        <v>7.5781249906867743E-3</v>
      </c>
      <c r="U157" s="118"/>
      <c r="V157" s="158">
        <v>172863.954375</v>
      </c>
      <c r="W157" s="159">
        <v>1.953125E-3</v>
      </c>
    </row>
    <row r="158" spans="1:23" ht="11.25" customHeight="1" x14ac:dyDescent="0.35">
      <c r="A158" s="111"/>
      <c r="B158" s="111"/>
      <c r="C158" s="111" t="s">
        <v>201</v>
      </c>
      <c r="D158" s="111"/>
      <c r="E158" s="112"/>
      <c r="F158" s="113">
        <v>0</v>
      </c>
      <c r="G158" s="114">
        <v>0</v>
      </c>
      <c r="H158" s="114">
        <v>0</v>
      </c>
      <c r="I158" s="114">
        <v>0</v>
      </c>
      <c r="J158" s="114">
        <v>0</v>
      </c>
      <c r="K158" s="114">
        <v>0</v>
      </c>
      <c r="L158" s="114">
        <v>0</v>
      </c>
      <c r="M158" s="115">
        <v>15340.9921875</v>
      </c>
      <c r="N158" s="116">
        <v>15340.9921875</v>
      </c>
      <c r="O158" s="116">
        <v>15340.9921875</v>
      </c>
      <c r="P158" s="116">
        <v>15340.9921875</v>
      </c>
      <c r="Q158" s="116">
        <v>15340.9921875</v>
      </c>
      <c r="R158" s="117">
        <v>76704.9609375</v>
      </c>
      <c r="S158" s="118">
        <v>76704.960000000006</v>
      </c>
      <c r="T158" s="119">
        <v>-9.374999935971573E-4</v>
      </c>
      <c r="U158" s="118"/>
      <c r="V158" s="158">
        <v>76704.9609375</v>
      </c>
      <c r="W158" s="159">
        <v>0</v>
      </c>
    </row>
    <row r="159" spans="1:23" ht="11.25" customHeight="1" x14ac:dyDescent="0.35">
      <c r="A159" s="111"/>
      <c r="B159" s="111"/>
      <c r="C159" s="111" t="s">
        <v>202</v>
      </c>
      <c r="D159" s="111"/>
      <c r="E159" s="112"/>
      <c r="F159" s="113">
        <v>0</v>
      </c>
      <c r="G159" s="114">
        <v>0</v>
      </c>
      <c r="H159" s="114">
        <v>0</v>
      </c>
      <c r="I159" s="114">
        <v>0</v>
      </c>
      <c r="J159" s="114">
        <v>0</v>
      </c>
      <c r="K159" s="114">
        <v>0</v>
      </c>
      <c r="L159" s="114">
        <v>0</v>
      </c>
      <c r="M159" s="115">
        <v>14926.392578125</v>
      </c>
      <c r="N159" s="116">
        <v>14926.392578125</v>
      </c>
      <c r="O159" s="116">
        <v>14926.392578125</v>
      </c>
      <c r="P159" s="116">
        <v>14926.392578125</v>
      </c>
      <c r="Q159" s="116">
        <v>14926.392578125</v>
      </c>
      <c r="R159" s="117">
        <v>74631.962890625</v>
      </c>
      <c r="S159" s="118">
        <v>74631.960000000006</v>
      </c>
      <c r="T159" s="119">
        <v>-2.8906249935971573E-3</v>
      </c>
      <c r="U159" s="118"/>
      <c r="V159" s="158">
        <v>74631.962890625</v>
      </c>
      <c r="W159" s="159">
        <v>0</v>
      </c>
    </row>
    <row r="160" spans="1:23" ht="11.25" customHeight="1" x14ac:dyDescent="0.35">
      <c r="A160" s="111"/>
      <c r="B160" s="111"/>
      <c r="C160" s="111" t="s">
        <v>203</v>
      </c>
      <c r="D160" s="111"/>
      <c r="E160" s="112"/>
      <c r="F160" s="113">
        <v>0</v>
      </c>
      <c r="G160" s="114">
        <v>0</v>
      </c>
      <c r="H160" s="114">
        <v>0</v>
      </c>
      <c r="I160" s="114">
        <v>0</v>
      </c>
      <c r="J160" s="114">
        <v>0</v>
      </c>
      <c r="K160" s="114">
        <v>0</v>
      </c>
      <c r="L160" s="114">
        <v>0</v>
      </c>
      <c r="M160" s="115">
        <v>11546.400390625</v>
      </c>
      <c r="N160" s="116">
        <v>11546.400390625</v>
      </c>
      <c r="O160" s="116">
        <v>11546.400390625</v>
      </c>
      <c r="P160" s="116">
        <v>11546.400390625</v>
      </c>
      <c r="Q160" s="116">
        <v>11546.400390625</v>
      </c>
      <c r="R160" s="117">
        <v>57732.001953125</v>
      </c>
      <c r="S160" s="118">
        <v>57732</v>
      </c>
      <c r="T160" s="119">
        <v>-1.953125E-3</v>
      </c>
      <c r="U160" s="118"/>
      <c r="V160" s="158">
        <v>57732.0009765625</v>
      </c>
      <c r="W160" s="159">
        <v>-9.765625E-4</v>
      </c>
    </row>
    <row r="161" spans="1:23" ht="11.25" customHeight="1" x14ac:dyDescent="0.35">
      <c r="A161" s="111"/>
      <c r="B161" s="111"/>
      <c r="C161" s="111" t="s">
        <v>204</v>
      </c>
      <c r="D161" s="111"/>
      <c r="E161" s="112"/>
      <c r="F161" s="113">
        <v>-5893.28</v>
      </c>
      <c r="G161" s="114">
        <v>702.54</v>
      </c>
      <c r="H161" s="114">
        <v>0</v>
      </c>
      <c r="I161" s="114">
        <v>0</v>
      </c>
      <c r="J161" s="114">
        <v>25</v>
      </c>
      <c r="K161" s="114">
        <v>0</v>
      </c>
      <c r="L161" s="114">
        <v>1323.05</v>
      </c>
      <c r="M161" s="115">
        <v>7934.9384765625</v>
      </c>
      <c r="N161" s="116">
        <v>7934.9384765625</v>
      </c>
      <c r="O161" s="116">
        <v>7934.9384765625</v>
      </c>
      <c r="P161" s="116">
        <v>7934.9384765625</v>
      </c>
      <c r="Q161" s="116">
        <v>7934.9384765625</v>
      </c>
      <c r="R161" s="117">
        <v>35832.002382812498</v>
      </c>
      <c r="S161" s="118">
        <v>35832</v>
      </c>
      <c r="T161" s="119">
        <v>-2.3828124976716936E-3</v>
      </c>
      <c r="U161" s="118"/>
      <c r="V161" s="158">
        <v>35832.002187500002</v>
      </c>
      <c r="W161" s="159">
        <v>-1.9531249563442543E-4</v>
      </c>
    </row>
    <row r="162" spans="1:23" ht="11.25" customHeight="1" x14ac:dyDescent="0.35">
      <c r="A162" s="111"/>
      <c r="B162" s="111"/>
      <c r="C162" s="111" t="s">
        <v>205</v>
      </c>
      <c r="D162" s="111"/>
      <c r="E162" s="112"/>
      <c r="F162" s="113">
        <v>-6159.08</v>
      </c>
      <c r="G162" s="114">
        <v>683.55</v>
      </c>
      <c r="H162" s="114">
        <v>0</v>
      </c>
      <c r="I162" s="114">
        <v>0</v>
      </c>
      <c r="J162" s="114">
        <v>0</v>
      </c>
      <c r="K162" s="114">
        <v>0</v>
      </c>
      <c r="L162" s="114">
        <v>503.2</v>
      </c>
      <c r="M162" s="115">
        <v>7973.85791015625</v>
      </c>
      <c r="N162" s="116">
        <v>7973.85791015625</v>
      </c>
      <c r="O162" s="116">
        <v>7973.85791015625</v>
      </c>
      <c r="P162" s="116">
        <v>7973.85791015625</v>
      </c>
      <c r="Q162" s="116">
        <v>7973.85791015625</v>
      </c>
      <c r="R162" s="117">
        <v>34896.959550781248</v>
      </c>
      <c r="S162" s="118">
        <v>34896.959999999999</v>
      </c>
      <c r="T162" s="119">
        <v>4.4921875087311491E-4</v>
      </c>
      <c r="U162" s="118"/>
      <c r="V162" s="158">
        <v>34896.963164062501</v>
      </c>
      <c r="W162" s="159">
        <v>3.613281252910383E-3</v>
      </c>
    </row>
    <row r="163" spans="1:23" ht="11.25" customHeight="1" x14ac:dyDescent="0.35">
      <c r="A163" s="111"/>
      <c r="B163" s="111"/>
      <c r="C163" s="111" t="s">
        <v>206</v>
      </c>
      <c r="D163" s="111"/>
      <c r="E163" s="112"/>
      <c r="F163" s="113">
        <v>-1817.64</v>
      </c>
      <c r="G163" s="114">
        <v>1882.66</v>
      </c>
      <c r="H163" s="114">
        <v>0</v>
      </c>
      <c r="I163" s="114">
        <v>47.5</v>
      </c>
      <c r="J163" s="114">
        <v>0</v>
      </c>
      <c r="K163" s="114">
        <v>11.87</v>
      </c>
      <c r="L163" s="114">
        <v>4508.29</v>
      </c>
      <c r="M163" s="115">
        <v>6492.65625</v>
      </c>
      <c r="N163" s="116">
        <v>6492.65625</v>
      </c>
      <c r="O163" s="116">
        <v>6492.65625</v>
      </c>
      <c r="P163" s="116">
        <v>6492.65625</v>
      </c>
      <c r="Q163" s="116">
        <v>6492.65625</v>
      </c>
      <c r="R163" s="117">
        <v>37095.96125</v>
      </c>
      <c r="S163" s="118">
        <v>37095.96</v>
      </c>
      <c r="T163" s="119">
        <v>-1.2500000011641532E-3</v>
      </c>
      <c r="U163" s="118"/>
      <c r="V163" s="158">
        <v>37095.960429687504</v>
      </c>
      <c r="W163" s="159">
        <v>-8.2031249621650204E-4</v>
      </c>
    </row>
    <row r="164" spans="1:23" ht="11.25" customHeight="1" x14ac:dyDescent="0.35">
      <c r="A164" s="111"/>
      <c r="B164" s="111"/>
      <c r="C164" s="111" t="s">
        <v>207</v>
      </c>
      <c r="D164" s="111"/>
      <c r="E164" s="112"/>
      <c r="F164" s="113">
        <v>6987.07</v>
      </c>
      <c r="G164" s="114">
        <v>6918.1</v>
      </c>
      <c r="H164" s="114">
        <v>6927.8</v>
      </c>
      <c r="I164" s="114">
        <v>6944.5</v>
      </c>
      <c r="J164" s="114">
        <v>6987.33</v>
      </c>
      <c r="K164" s="114">
        <v>6127.5</v>
      </c>
      <c r="L164" s="114">
        <v>6852.6</v>
      </c>
      <c r="M164" s="115">
        <v>5999.42041015625</v>
      </c>
      <c r="N164" s="116">
        <v>5999.42041015625</v>
      </c>
      <c r="O164" s="116">
        <v>5999.42041015625</v>
      </c>
      <c r="P164" s="116">
        <v>5999.42041015625</v>
      </c>
      <c r="Q164" s="116">
        <v>5999.42041015625</v>
      </c>
      <c r="R164" s="117">
        <v>77742.002050781244</v>
      </c>
      <c r="S164" s="118">
        <v>77742</v>
      </c>
      <c r="T164" s="119">
        <v>-2.0507812441792339E-3</v>
      </c>
      <c r="U164" s="118"/>
      <c r="V164" s="158">
        <v>77742.000683593753</v>
      </c>
      <c r="W164" s="159">
        <v>-1.3671874912688509E-3</v>
      </c>
    </row>
    <row r="165" spans="1:23" ht="11.25" customHeight="1" x14ac:dyDescent="0.35">
      <c r="A165" s="111"/>
      <c r="B165" s="111"/>
      <c r="C165" s="111" t="s">
        <v>208</v>
      </c>
      <c r="D165" s="111"/>
      <c r="E165" s="112"/>
      <c r="F165" s="113">
        <v>6798.52</v>
      </c>
      <c r="G165" s="114">
        <v>6736.05</v>
      </c>
      <c r="H165" s="114">
        <v>6745.48</v>
      </c>
      <c r="I165" s="114">
        <v>6773.55</v>
      </c>
      <c r="J165" s="114">
        <v>6802.71</v>
      </c>
      <c r="K165" s="114">
        <v>0</v>
      </c>
      <c r="L165" s="114">
        <v>0</v>
      </c>
      <c r="M165" s="115">
        <v>8385.337890625</v>
      </c>
      <c r="N165" s="116">
        <v>8385.337890625</v>
      </c>
      <c r="O165" s="116">
        <v>8385.337890625</v>
      </c>
      <c r="P165" s="116">
        <v>8385.337890625</v>
      </c>
      <c r="Q165" s="116">
        <v>8385.337890625</v>
      </c>
      <c r="R165" s="117">
        <v>75782.999453124998</v>
      </c>
      <c r="S165" s="118">
        <v>75783</v>
      </c>
      <c r="T165" s="119">
        <v>5.4687500232830644E-4</v>
      </c>
      <c r="U165" s="118"/>
      <c r="V165" s="158">
        <v>75783.001406249998</v>
      </c>
      <c r="W165" s="159">
        <v>1.953125E-3</v>
      </c>
    </row>
    <row r="166" spans="1:23" ht="11.25" customHeight="1" x14ac:dyDescent="0.35">
      <c r="A166" s="111"/>
      <c r="B166" s="111"/>
      <c r="C166" s="111" t="s">
        <v>209</v>
      </c>
      <c r="D166" s="111"/>
      <c r="E166" s="112"/>
      <c r="F166" s="113">
        <v>5037.5</v>
      </c>
      <c r="G166" s="114">
        <v>4551.3900000000003</v>
      </c>
      <c r="H166" s="114">
        <v>4557.76</v>
      </c>
      <c r="I166" s="114">
        <v>4536.68</v>
      </c>
      <c r="J166" s="114">
        <v>4630.97</v>
      </c>
      <c r="K166" s="114">
        <v>4031.25</v>
      </c>
      <c r="L166" s="114">
        <v>900</v>
      </c>
      <c r="M166" s="115">
        <v>5723.69775390625</v>
      </c>
      <c r="N166" s="116">
        <v>5723.69775390625</v>
      </c>
      <c r="O166" s="116">
        <v>5723.69775390625</v>
      </c>
      <c r="P166" s="116">
        <v>5723.69775390625</v>
      </c>
      <c r="Q166" s="116">
        <v>5723.69775390625</v>
      </c>
      <c r="R166" s="117">
        <v>56864.038769531253</v>
      </c>
      <c r="S166" s="118">
        <v>56864.04</v>
      </c>
      <c r="T166" s="119">
        <v>1.2304687479627319E-3</v>
      </c>
      <c r="U166" s="118"/>
      <c r="V166" s="158">
        <v>56864.038769531253</v>
      </c>
      <c r="W166" s="159">
        <v>0</v>
      </c>
    </row>
    <row r="167" spans="1:23" ht="11.25" customHeight="1" x14ac:dyDescent="0.35">
      <c r="A167" s="111"/>
      <c r="B167" s="111"/>
      <c r="C167" s="111" t="s">
        <v>210</v>
      </c>
      <c r="D167" s="111"/>
      <c r="E167" s="112"/>
      <c r="F167" s="113">
        <v>1356</v>
      </c>
      <c r="G167" s="114">
        <v>456</v>
      </c>
      <c r="H167" s="114">
        <v>1368</v>
      </c>
      <c r="I167" s="114">
        <v>912</v>
      </c>
      <c r="J167" s="114">
        <v>969</v>
      </c>
      <c r="K167" s="114">
        <v>444</v>
      </c>
      <c r="L167" s="114">
        <v>1368</v>
      </c>
      <c r="M167" s="115">
        <v>4225.39208984375</v>
      </c>
      <c r="N167" s="116">
        <v>4225.39208984375</v>
      </c>
      <c r="O167" s="116">
        <v>4225.39208984375</v>
      </c>
      <c r="P167" s="116">
        <v>4225.39208984375</v>
      </c>
      <c r="Q167" s="116">
        <v>4225.39208984375</v>
      </c>
      <c r="R167" s="117">
        <v>27999.96044921875</v>
      </c>
      <c r="S167" s="118">
        <v>27999.96</v>
      </c>
      <c r="T167" s="119">
        <v>-4.4921875087311491E-4</v>
      </c>
      <c r="U167" s="118"/>
      <c r="V167" s="158">
        <v>27999.960693359375</v>
      </c>
      <c r="W167" s="159">
        <v>2.44140625E-4</v>
      </c>
    </row>
    <row r="168" spans="1:23" ht="11.25" customHeight="1" x14ac:dyDescent="0.35">
      <c r="A168" s="111"/>
      <c r="B168" s="111"/>
      <c r="C168" s="111" t="s">
        <v>211</v>
      </c>
      <c r="D168" s="111"/>
      <c r="E168" s="112"/>
      <c r="F168" s="113">
        <v>1320</v>
      </c>
      <c r="G168" s="114">
        <v>444</v>
      </c>
      <c r="H168" s="114">
        <v>1332</v>
      </c>
      <c r="I168" s="114">
        <v>888</v>
      </c>
      <c r="J168" s="114">
        <v>943.5</v>
      </c>
      <c r="K168" s="114">
        <v>6661.29</v>
      </c>
      <c r="L168" s="114">
        <v>6672.26</v>
      </c>
      <c r="M168" s="115">
        <v>3547.789794921875</v>
      </c>
      <c r="N168" s="116">
        <v>3547.789794921875</v>
      </c>
      <c r="O168" s="116">
        <v>3547.789794921875</v>
      </c>
      <c r="P168" s="116">
        <v>3547.789794921875</v>
      </c>
      <c r="Q168" s="116">
        <v>3547.789794921875</v>
      </c>
      <c r="R168" s="117">
        <v>35999.998974609378</v>
      </c>
      <c r="S168" s="118">
        <v>36000</v>
      </c>
      <c r="T168" s="119">
        <v>1.025390622089617E-3</v>
      </c>
      <c r="U168" s="118"/>
      <c r="V168" s="158">
        <v>36000.0009765625</v>
      </c>
      <c r="W168" s="159">
        <v>2.001953122089617E-3</v>
      </c>
    </row>
    <row r="169" spans="1:23" ht="11.25" customHeight="1" x14ac:dyDescent="0.35">
      <c r="A169" s="111"/>
      <c r="B169" s="111"/>
      <c r="C169" s="111" t="s">
        <v>212</v>
      </c>
      <c r="D169" s="111"/>
      <c r="E169" s="112"/>
      <c r="F169" s="113">
        <v>924</v>
      </c>
      <c r="G169" s="114">
        <v>300</v>
      </c>
      <c r="H169" s="114">
        <v>925</v>
      </c>
      <c r="I169" s="114">
        <v>600</v>
      </c>
      <c r="J169" s="114">
        <v>637.5</v>
      </c>
      <c r="K169" s="114">
        <v>324</v>
      </c>
      <c r="L169" s="114">
        <v>4038.75</v>
      </c>
      <c r="M169" s="115">
        <v>4316.15771484375</v>
      </c>
      <c r="N169" s="116">
        <v>4316.15771484375</v>
      </c>
      <c r="O169" s="116">
        <v>4316.15771484375</v>
      </c>
      <c r="P169" s="116">
        <v>4316.15771484375</v>
      </c>
      <c r="Q169" s="116">
        <v>4316.15771484375</v>
      </c>
      <c r="R169" s="117">
        <v>29330.03857421875</v>
      </c>
      <c r="S169" s="118">
        <v>29330.04</v>
      </c>
      <c r="T169" s="119">
        <v>1.4257812508731149E-3</v>
      </c>
      <c r="U169" s="118"/>
      <c r="V169" s="158">
        <v>29330.039794921875</v>
      </c>
      <c r="W169" s="159">
        <v>1.220703125E-3</v>
      </c>
    </row>
    <row r="170" spans="1:23" ht="11.25" customHeight="1" x14ac:dyDescent="0.35">
      <c r="A170" s="111"/>
      <c r="B170" s="111"/>
      <c r="C170" s="111" t="s">
        <v>213</v>
      </c>
      <c r="D170" s="111"/>
      <c r="E170" s="112"/>
      <c r="F170" s="113">
        <v>281.05</v>
      </c>
      <c r="G170" s="114">
        <v>7969.8</v>
      </c>
      <c r="H170" s="114">
        <v>25.75</v>
      </c>
      <c r="I170" s="114">
        <v>37.619999999999997</v>
      </c>
      <c r="J170" s="114">
        <v>267.72000000000003</v>
      </c>
      <c r="K170" s="114">
        <v>0</v>
      </c>
      <c r="L170" s="114">
        <v>5977.35</v>
      </c>
      <c r="M170" s="115">
        <v>2361.5419921875</v>
      </c>
      <c r="N170" s="116">
        <v>2361.5419921875</v>
      </c>
      <c r="O170" s="116">
        <v>2361.5419921875</v>
      </c>
      <c r="P170" s="116">
        <v>2361.5419921875</v>
      </c>
      <c r="Q170" s="116">
        <v>2361.5419921875</v>
      </c>
      <c r="R170" s="117">
        <v>26366.999960937501</v>
      </c>
      <c r="S170" s="118">
        <v>26367</v>
      </c>
      <c r="T170" s="119">
        <v>3.9062499126885086E-5</v>
      </c>
      <c r="U170" s="118"/>
      <c r="V170" s="158">
        <v>26366.998593750002</v>
      </c>
      <c r="W170" s="159">
        <v>-1.3671874985448085E-3</v>
      </c>
    </row>
    <row r="171" spans="1:23" ht="11.25" customHeight="1" x14ac:dyDescent="0.35">
      <c r="A171" s="111"/>
      <c r="B171" s="111"/>
      <c r="C171" s="111" t="s">
        <v>214</v>
      </c>
      <c r="D171" s="111"/>
      <c r="E171" s="112"/>
      <c r="F171" s="113">
        <v>123.8</v>
      </c>
      <c r="G171" s="114">
        <v>7754.4</v>
      </c>
      <c r="H171" s="114">
        <v>25.75</v>
      </c>
      <c r="I171" s="114">
        <v>36.630000000000003</v>
      </c>
      <c r="J171" s="114">
        <v>260.67</v>
      </c>
      <c r="K171" s="114">
        <v>432</v>
      </c>
      <c r="L171" s="114">
        <v>1332</v>
      </c>
      <c r="M171" s="115">
        <v>3230.35791015625</v>
      </c>
      <c r="N171" s="116">
        <v>3230.35791015625</v>
      </c>
      <c r="O171" s="116">
        <v>3230.35791015625</v>
      </c>
      <c r="P171" s="116">
        <v>3230.35791015625</v>
      </c>
      <c r="Q171" s="116">
        <v>3230.35791015625</v>
      </c>
      <c r="R171" s="117">
        <v>26117.03955078125</v>
      </c>
      <c r="S171" s="118">
        <v>26117.040000000001</v>
      </c>
      <c r="T171" s="119">
        <v>4.4921875087311491E-4</v>
      </c>
      <c r="U171" s="118"/>
      <c r="V171" s="158">
        <v>26117.0390625</v>
      </c>
      <c r="W171" s="159">
        <v>-4.8828125E-4</v>
      </c>
    </row>
    <row r="172" spans="1:23" ht="11.25" customHeight="1" x14ac:dyDescent="0.35">
      <c r="A172" s="111"/>
      <c r="B172" s="111"/>
      <c r="C172" s="111" t="s">
        <v>215</v>
      </c>
      <c r="D172" s="111"/>
      <c r="E172" s="112"/>
      <c r="F172" s="113">
        <v>13.07</v>
      </c>
      <c r="G172" s="114">
        <v>5815.8</v>
      </c>
      <c r="H172" s="114">
        <v>0</v>
      </c>
      <c r="I172" s="114">
        <v>24.75</v>
      </c>
      <c r="J172" s="114">
        <v>176.13</v>
      </c>
      <c r="K172" s="114">
        <v>0</v>
      </c>
      <c r="L172" s="114">
        <v>0</v>
      </c>
      <c r="M172" s="115">
        <v>3669.050048828125</v>
      </c>
      <c r="N172" s="116">
        <v>3669.050048828125</v>
      </c>
      <c r="O172" s="116">
        <v>3669.050048828125</v>
      </c>
      <c r="P172" s="116">
        <v>3669.050048828125</v>
      </c>
      <c r="Q172" s="116">
        <v>3669.050048828125</v>
      </c>
      <c r="R172" s="117">
        <v>24375.000244140625</v>
      </c>
      <c r="S172" s="118">
        <v>24375</v>
      </c>
      <c r="T172" s="119">
        <v>-2.44140625E-4</v>
      </c>
      <c r="U172" s="118"/>
      <c r="V172" s="158">
        <v>24375</v>
      </c>
      <c r="W172" s="159">
        <v>-2.44140625E-4</v>
      </c>
    </row>
    <row r="173" spans="1:23" ht="11.25" customHeight="1" x14ac:dyDescent="0.35">
      <c r="A173" s="111"/>
      <c r="B173" s="111"/>
      <c r="C173" s="111" t="s">
        <v>216</v>
      </c>
      <c r="D173" s="111"/>
      <c r="E173" s="112"/>
      <c r="F173" s="113">
        <v>98.6</v>
      </c>
      <c r="G173" s="114">
        <v>212.42</v>
      </c>
      <c r="H173" s="114">
        <v>0</v>
      </c>
      <c r="I173" s="114">
        <v>604.58000000000004</v>
      </c>
      <c r="J173" s="114">
        <v>267.63</v>
      </c>
      <c r="K173" s="114">
        <v>7030</v>
      </c>
      <c r="L173" s="114">
        <v>0</v>
      </c>
      <c r="M173" s="115">
        <v>-177.25410461425781</v>
      </c>
      <c r="N173" s="116">
        <v>-177.25410461425781</v>
      </c>
      <c r="O173" s="116">
        <v>-177.25410461425781</v>
      </c>
      <c r="P173" s="116">
        <v>-177.25410461425781</v>
      </c>
      <c r="Q173" s="116">
        <v>-177.25410461425781</v>
      </c>
      <c r="R173" s="117">
        <v>7326.9594769287105</v>
      </c>
      <c r="S173" s="118">
        <v>7326.96</v>
      </c>
      <c r="T173" s="119">
        <v>5.2307128953543724E-4</v>
      </c>
      <c r="U173" s="118"/>
      <c r="V173" s="158">
        <v>7326.9600415039058</v>
      </c>
      <c r="W173" s="159">
        <v>5.645751953125E-4</v>
      </c>
    </row>
    <row r="174" spans="1:23" ht="11.25" customHeight="1" x14ac:dyDescent="0.35">
      <c r="A174" s="111"/>
      <c r="B174" s="111"/>
      <c r="C174" s="111" t="s">
        <v>217</v>
      </c>
      <c r="D174" s="111"/>
      <c r="E174" s="112"/>
      <c r="F174" s="113">
        <v>85.06</v>
      </c>
      <c r="G174" s="114">
        <v>206.83</v>
      </c>
      <c r="H174" s="114">
        <v>0</v>
      </c>
      <c r="I174" s="114">
        <v>588.66999999999996</v>
      </c>
      <c r="J174" s="114">
        <v>230.87</v>
      </c>
      <c r="K174" s="114">
        <v>0</v>
      </c>
      <c r="L174" s="114">
        <v>6138.9</v>
      </c>
      <c r="M174" s="115">
        <v>-24.274023056030273</v>
      </c>
      <c r="N174" s="116">
        <v>-24.274023056030273</v>
      </c>
      <c r="O174" s="116">
        <v>-24.274023056030273</v>
      </c>
      <c r="P174" s="116">
        <v>-24.274023056030273</v>
      </c>
      <c r="Q174" s="116">
        <v>-24.274023056030273</v>
      </c>
      <c r="R174" s="117">
        <v>7128.9598847198486</v>
      </c>
      <c r="S174" s="118">
        <v>7128.96</v>
      </c>
      <c r="T174" s="119">
        <v>1.1528015147632686E-4</v>
      </c>
      <c r="U174" s="118"/>
      <c r="V174" s="158">
        <v>7128.9596630859378</v>
      </c>
      <c r="W174" s="159">
        <v>-2.2163391076901462E-4</v>
      </c>
    </row>
    <row r="175" spans="1:23" ht="11.25" customHeight="1" x14ac:dyDescent="0.35">
      <c r="A175" s="111"/>
      <c r="B175" s="111"/>
      <c r="C175" s="111" t="s">
        <v>218</v>
      </c>
      <c r="D175" s="111"/>
      <c r="E175" s="112"/>
      <c r="F175" s="113">
        <v>75.34</v>
      </c>
      <c r="G175" s="114">
        <v>139.75</v>
      </c>
      <c r="H175" s="114">
        <v>0</v>
      </c>
      <c r="I175" s="114">
        <v>397.75</v>
      </c>
      <c r="J175" s="114">
        <v>204.5</v>
      </c>
      <c r="K175" s="114">
        <v>0</v>
      </c>
      <c r="L175" s="114">
        <v>0</v>
      </c>
      <c r="M175" s="115">
        <v>945.5240478515625</v>
      </c>
      <c r="N175" s="116">
        <v>945.5240478515625</v>
      </c>
      <c r="O175" s="116">
        <v>945.5240478515625</v>
      </c>
      <c r="P175" s="116">
        <v>945.5240478515625</v>
      </c>
      <c r="Q175" s="116">
        <v>945.5240478515625</v>
      </c>
      <c r="R175" s="117">
        <v>5544.9602392578126</v>
      </c>
      <c r="S175" s="118">
        <v>5544.96</v>
      </c>
      <c r="T175" s="119">
        <v>-2.3925781260913936E-4</v>
      </c>
      <c r="U175" s="118"/>
      <c r="V175" s="158">
        <v>5544.9603002929689</v>
      </c>
      <c r="W175" s="159">
        <v>6.103515625E-5</v>
      </c>
    </row>
    <row r="176" spans="1:23" ht="11.25" customHeight="1" x14ac:dyDescent="0.35">
      <c r="A176" s="111"/>
      <c r="B176" s="111"/>
      <c r="C176" s="111" t="s">
        <v>219</v>
      </c>
      <c r="D176" s="111"/>
      <c r="E176" s="112"/>
      <c r="F176" s="113">
        <v>0</v>
      </c>
      <c r="G176" s="114">
        <v>0</v>
      </c>
      <c r="H176" s="114">
        <v>5700</v>
      </c>
      <c r="I176" s="114">
        <v>0</v>
      </c>
      <c r="J176" s="114">
        <v>4560</v>
      </c>
      <c r="K176" s="114">
        <v>0</v>
      </c>
      <c r="L176" s="114">
        <v>0</v>
      </c>
      <c r="M176" s="115">
        <v>1483.3922119140625</v>
      </c>
      <c r="N176" s="116">
        <v>1483.3922119140625</v>
      </c>
      <c r="O176" s="116">
        <v>1483.3922119140625</v>
      </c>
      <c r="P176" s="116">
        <v>1483.3922119140625</v>
      </c>
      <c r="Q176" s="116">
        <v>1483.3922119140625</v>
      </c>
      <c r="R176" s="117">
        <v>17676.961059570313</v>
      </c>
      <c r="S176" s="118">
        <v>17676.96</v>
      </c>
      <c r="T176" s="119">
        <v>-1.0595703133731149E-3</v>
      </c>
      <c r="U176" s="118"/>
      <c r="V176" s="158">
        <v>17676.960571289063</v>
      </c>
      <c r="W176" s="159">
        <v>-4.8828125E-4</v>
      </c>
    </row>
    <row r="177" spans="1:23" ht="11.25" customHeight="1" x14ac:dyDescent="0.35">
      <c r="A177" s="111"/>
      <c r="B177" s="111"/>
      <c r="C177" s="111" t="s">
        <v>220</v>
      </c>
      <c r="D177" s="111"/>
      <c r="E177" s="112"/>
      <c r="F177" s="113">
        <v>0</v>
      </c>
      <c r="G177" s="114">
        <v>0</v>
      </c>
      <c r="H177" s="114">
        <v>5550</v>
      </c>
      <c r="I177" s="114">
        <v>0</v>
      </c>
      <c r="J177" s="114">
        <v>4440</v>
      </c>
      <c r="K177" s="114">
        <v>6845</v>
      </c>
      <c r="L177" s="114">
        <v>0</v>
      </c>
      <c r="M177" s="115">
        <v>72.800003051757813</v>
      </c>
      <c r="N177" s="116">
        <v>72.800003051757813</v>
      </c>
      <c r="O177" s="116">
        <v>72.800003051757813</v>
      </c>
      <c r="P177" s="116">
        <v>72.800003051757813</v>
      </c>
      <c r="Q177" s="116">
        <v>72.800003051757813</v>
      </c>
      <c r="R177" s="117">
        <v>17199.000015258789</v>
      </c>
      <c r="S177" s="118">
        <v>17199</v>
      </c>
      <c r="T177" s="119">
        <v>-1.52587890625E-5</v>
      </c>
      <c r="U177" s="118"/>
      <c r="V177" s="158">
        <v>17199.000244140625</v>
      </c>
      <c r="W177" s="159">
        <v>2.288818359375E-4</v>
      </c>
    </row>
    <row r="178" spans="1:23" ht="11.25" customHeight="1" x14ac:dyDescent="0.35">
      <c r="A178" s="111"/>
      <c r="B178" s="111"/>
      <c r="C178" s="111" t="s">
        <v>221</v>
      </c>
      <c r="D178" s="111"/>
      <c r="E178" s="112"/>
      <c r="F178" s="113">
        <v>0</v>
      </c>
      <c r="G178" s="114">
        <v>0</v>
      </c>
      <c r="H178" s="114">
        <v>3750</v>
      </c>
      <c r="I178" s="114">
        <v>0</v>
      </c>
      <c r="J178" s="114">
        <v>3000</v>
      </c>
      <c r="K178" s="114">
        <v>4625</v>
      </c>
      <c r="L178" s="114">
        <v>0</v>
      </c>
      <c r="M178" s="115">
        <v>304.80801391601563</v>
      </c>
      <c r="N178" s="116">
        <v>304.80801391601563</v>
      </c>
      <c r="O178" s="116">
        <v>304.80801391601563</v>
      </c>
      <c r="P178" s="116">
        <v>304.80801391601563</v>
      </c>
      <c r="Q178" s="116">
        <v>304.80801391601563</v>
      </c>
      <c r="R178" s="117">
        <v>12899.040069580078</v>
      </c>
      <c r="S178" s="118">
        <v>12899.04</v>
      </c>
      <c r="T178" s="119">
        <v>-6.9580077251885086E-5</v>
      </c>
      <c r="U178" s="118"/>
      <c r="V178" s="158">
        <v>12899.039855957031</v>
      </c>
      <c r="W178" s="159">
        <v>-2.13623046875E-4</v>
      </c>
    </row>
    <row r="179" spans="1:23" ht="11.25" customHeight="1" x14ac:dyDescent="0.35">
      <c r="A179" s="111"/>
      <c r="B179" s="111"/>
      <c r="C179" s="111" t="s">
        <v>222</v>
      </c>
      <c r="D179" s="111"/>
      <c r="E179" s="112"/>
      <c r="F179" s="113">
        <v>0</v>
      </c>
      <c r="G179" s="114">
        <v>0</v>
      </c>
      <c r="H179" s="114">
        <v>0</v>
      </c>
      <c r="I179" s="114">
        <v>0</v>
      </c>
      <c r="J179" s="114">
        <v>0</v>
      </c>
      <c r="K179" s="114">
        <v>0</v>
      </c>
      <c r="L179" s="114">
        <v>0</v>
      </c>
      <c r="M179" s="115">
        <v>1000.0079956054688</v>
      </c>
      <c r="N179" s="116">
        <v>1000.0079956054688</v>
      </c>
      <c r="O179" s="116">
        <v>1000.0079956054688</v>
      </c>
      <c r="P179" s="116">
        <v>1000.0079956054688</v>
      </c>
      <c r="Q179" s="116">
        <v>1000.0079956054688</v>
      </c>
      <c r="R179" s="117">
        <v>5000.0399780273438</v>
      </c>
      <c r="S179" s="118">
        <v>5000.04</v>
      </c>
      <c r="T179" s="119">
        <v>2.1972656213620212E-5</v>
      </c>
      <c r="U179" s="118"/>
      <c r="V179" s="158">
        <v>5000.0401000976563</v>
      </c>
      <c r="W179" s="159">
        <v>1.220703125E-4</v>
      </c>
    </row>
    <row r="180" spans="1:23" ht="11.25" customHeight="1" x14ac:dyDescent="0.35">
      <c r="A180" s="111"/>
      <c r="B180" s="111"/>
      <c r="C180" s="111" t="s">
        <v>223</v>
      </c>
      <c r="D180" s="111"/>
      <c r="E180" s="112"/>
      <c r="F180" s="113">
        <v>0</v>
      </c>
      <c r="G180" s="114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0</v>
      </c>
      <c r="M180" s="115">
        <v>1000.0079956054688</v>
      </c>
      <c r="N180" s="116">
        <v>1000.0079956054688</v>
      </c>
      <c r="O180" s="116">
        <v>1000.0079956054688</v>
      </c>
      <c r="P180" s="116">
        <v>1000.0079956054688</v>
      </c>
      <c r="Q180" s="116">
        <v>1000.0079956054688</v>
      </c>
      <c r="R180" s="117">
        <v>5000.0399780273438</v>
      </c>
      <c r="S180" s="118">
        <v>5000.04</v>
      </c>
      <c r="T180" s="119">
        <v>2.1972656213620212E-5</v>
      </c>
      <c r="U180" s="118"/>
      <c r="V180" s="158">
        <v>5000.0401000976563</v>
      </c>
      <c r="W180" s="159">
        <v>1.220703125E-4</v>
      </c>
    </row>
    <row r="181" spans="1:23" ht="11.25" customHeight="1" x14ac:dyDescent="0.35">
      <c r="A181" s="111"/>
      <c r="B181" s="111"/>
      <c r="C181" s="111" t="s">
        <v>224</v>
      </c>
      <c r="D181" s="111"/>
      <c r="E181" s="112"/>
      <c r="F181" s="113">
        <v>0</v>
      </c>
      <c r="G181" s="114">
        <v>0</v>
      </c>
      <c r="H181" s="114">
        <v>0</v>
      </c>
      <c r="I181" s="114">
        <v>0</v>
      </c>
      <c r="J181" s="114">
        <v>0</v>
      </c>
      <c r="K181" s="114">
        <v>0</v>
      </c>
      <c r="L181" s="114">
        <v>0</v>
      </c>
      <c r="M181" s="115">
        <v>1000.0079956054688</v>
      </c>
      <c r="N181" s="116">
        <v>1000.0079956054688</v>
      </c>
      <c r="O181" s="116">
        <v>1000.0079956054688</v>
      </c>
      <c r="P181" s="116">
        <v>1000.0079956054688</v>
      </c>
      <c r="Q181" s="116">
        <v>1000.0079956054688</v>
      </c>
      <c r="R181" s="117">
        <v>5000.0399780273438</v>
      </c>
      <c r="S181" s="118">
        <v>5000.04</v>
      </c>
      <c r="T181" s="119">
        <v>2.1972656213620212E-5</v>
      </c>
      <c r="U181" s="118"/>
      <c r="V181" s="158">
        <v>5000.0401000976563</v>
      </c>
      <c r="W181" s="159">
        <v>1.220703125E-4</v>
      </c>
    </row>
    <row r="182" spans="1:23" ht="11.25" customHeight="1" x14ac:dyDescent="0.35">
      <c r="A182" s="111"/>
      <c r="B182" s="111"/>
      <c r="C182" s="111" t="s">
        <v>225</v>
      </c>
      <c r="D182" s="111"/>
      <c r="E182" s="112"/>
      <c r="F182" s="113">
        <v>17632.060000000001</v>
      </c>
      <c r="G182" s="114">
        <v>2134.64</v>
      </c>
      <c r="H182" s="114">
        <v>11529.37</v>
      </c>
      <c r="I182" s="114">
        <v>9979.5400000000009</v>
      </c>
      <c r="J182" s="114">
        <v>22506.23</v>
      </c>
      <c r="K182" s="114">
        <v>18.05</v>
      </c>
      <c r="L182" s="114">
        <v>10729.27</v>
      </c>
      <c r="M182" s="115">
        <v>9627.568359375</v>
      </c>
      <c r="N182" s="116">
        <v>9627.568359375</v>
      </c>
      <c r="O182" s="116">
        <v>9627.568359375</v>
      </c>
      <c r="P182" s="116">
        <v>9627.568359375</v>
      </c>
      <c r="Q182" s="116">
        <v>9627.568359375</v>
      </c>
      <c r="R182" s="117">
        <v>122667.001796875</v>
      </c>
      <c r="S182" s="118">
        <v>122667</v>
      </c>
      <c r="T182" s="119">
        <v>-1.7968750034924597E-3</v>
      </c>
      <c r="U182" s="118"/>
      <c r="V182" s="158">
        <v>122667.002109375</v>
      </c>
      <c r="W182" s="159">
        <v>3.1249999301508069E-4</v>
      </c>
    </row>
    <row r="183" spans="1:23" ht="11.25" customHeight="1" x14ac:dyDescent="0.35">
      <c r="A183" s="111"/>
      <c r="B183" s="111"/>
      <c r="C183" s="111" t="s">
        <v>226</v>
      </c>
      <c r="D183" s="111"/>
      <c r="E183" s="112"/>
      <c r="F183" s="113">
        <v>17557.27</v>
      </c>
      <c r="G183" s="114">
        <v>2132.08</v>
      </c>
      <c r="H183" s="114">
        <v>1686.25</v>
      </c>
      <c r="I183" s="114">
        <v>9977.1200000000008</v>
      </c>
      <c r="J183" s="114">
        <v>19774.98</v>
      </c>
      <c r="K183" s="114">
        <v>9267.58</v>
      </c>
      <c r="L183" s="114">
        <v>10967.26</v>
      </c>
      <c r="M183" s="115">
        <v>11257.2998046875</v>
      </c>
      <c r="N183" s="116">
        <v>11257.2998046875</v>
      </c>
      <c r="O183" s="116">
        <v>11257.2998046875</v>
      </c>
      <c r="P183" s="116">
        <v>11257.2998046875</v>
      </c>
      <c r="Q183" s="116">
        <v>11257.2998046875</v>
      </c>
      <c r="R183" s="117">
        <v>127649.03902343749</v>
      </c>
      <c r="S183" s="118">
        <v>127649.04</v>
      </c>
      <c r="T183" s="119">
        <v>9.765625E-4</v>
      </c>
      <c r="U183" s="118"/>
      <c r="V183" s="158">
        <v>127649.0408203125</v>
      </c>
      <c r="W183" s="159">
        <v>1.7968750034924597E-3</v>
      </c>
    </row>
    <row r="184" spans="1:23" ht="11.25" customHeight="1" x14ac:dyDescent="0.35">
      <c r="A184" s="111"/>
      <c r="B184" s="111"/>
      <c r="C184" s="111" t="s">
        <v>227</v>
      </c>
      <c r="D184" s="111"/>
      <c r="E184" s="112"/>
      <c r="F184" s="113">
        <v>14938.54</v>
      </c>
      <c r="G184" s="114">
        <v>52.24</v>
      </c>
      <c r="H184" s="114">
        <v>10996.86</v>
      </c>
      <c r="I184" s="114">
        <v>13.06</v>
      </c>
      <c r="J184" s="114">
        <v>22412.48</v>
      </c>
      <c r="K184" s="114">
        <v>0</v>
      </c>
      <c r="L184" s="114">
        <v>20520.41</v>
      </c>
      <c r="M184" s="115">
        <v>5817.68115234375</v>
      </c>
      <c r="N184" s="116">
        <v>5817.68115234375</v>
      </c>
      <c r="O184" s="116">
        <v>5817.68115234375</v>
      </c>
      <c r="P184" s="116">
        <v>5817.68115234375</v>
      </c>
      <c r="Q184" s="116">
        <v>5817.68115234375</v>
      </c>
      <c r="R184" s="117">
        <v>98021.995761718747</v>
      </c>
      <c r="S184" s="118">
        <v>98022</v>
      </c>
      <c r="T184" s="119">
        <v>4.2382812534924597E-3</v>
      </c>
      <c r="U184" s="118"/>
      <c r="V184" s="158">
        <v>98021.998847656243</v>
      </c>
      <c r="W184" s="159">
        <v>3.0859374965075403E-3</v>
      </c>
    </row>
    <row r="185" spans="1:23" ht="11.25" customHeight="1" x14ac:dyDescent="0.35">
      <c r="A185" s="111"/>
      <c r="B185" s="111"/>
      <c r="C185" s="120" t="s">
        <v>228</v>
      </c>
      <c r="D185" s="120"/>
      <c r="E185" s="121"/>
      <c r="F185" s="122">
        <v>72748.88</v>
      </c>
      <c r="G185" s="123">
        <v>88095.790000000008</v>
      </c>
      <c r="H185" s="123">
        <v>413680.51999999996</v>
      </c>
      <c r="I185" s="123">
        <v>67977.819999999992</v>
      </c>
      <c r="J185" s="123">
        <v>115967.21999999999</v>
      </c>
      <c r="K185" s="123">
        <v>124804.87999999999</v>
      </c>
      <c r="L185" s="123">
        <v>188753.52</v>
      </c>
      <c r="M185" s="124">
        <v>205830.94964027405</v>
      </c>
      <c r="N185" s="125">
        <v>205830.94964027405</v>
      </c>
      <c r="O185" s="125">
        <v>205830.94964027405</v>
      </c>
      <c r="P185" s="125">
        <v>205830.94964027405</v>
      </c>
      <c r="Q185" s="125">
        <v>205830.94964027405</v>
      </c>
      <c r="R185" s="126">
        <v>2101183.3782013701</v>
      </c>
      <c r="S185" s="127">
        <v>2073074.88</v>
      </c>
      <c r="T185" s="128">
        <v>-28108.498201370214</v>
      </c>
      <c r="U185" s="127"/>
      <c r="V185" s="160">
        <v>2105375.9041943364</v>
      </c>
      <c r="W185" s="129">
        <v>4192.5259929657204</v>
      </c>
    </row>
    <row r="186" spans="1:23" ht="11.25" customHeight="1" x14ac:dyDescent="0.35">
      <c r="A186" s="111"/>
      <c r="B186" s="111" t="s">
        <v>33</v>
      </c>
      <c r="C186" s="111"/>
      <c r="D186" s="111"/>
      <c r="E186" s="112"/>
      <c r="F186" s="113"/>
      <c r="G186" s="114"/>
      <c r="H186" s="114"/>
      <c r="I186" s="114"/>
      <c r="J186" s="114"/>
      <c r="K186" s="114"/>
      <c r="L186" s="114"/>
      <c r="M186" s="115"/>
      <c r="N186" s="116"/>
      <c r="O186" s="116"/>
      <c r="P186" s="116"/>
      <c r="Q186" s="116"/>
      <c r="R186" s="117"/>
      <c r="S186" s="118"/>
      <c r="T186" s="119"/>
      <c r="U186" s="118"/>
      <c r="V186" s="158"/>
      <c r="W186" s="159"/>
    </row>
    <row r="187" spans="1:23" ht="11.25" customHeight="1" x14ac:dyDescent="0.35">
      <c r="A187" s="111"/>
      <c r="B187" s="111"/>
      <c r="C187" s="111" t="s">
        <v>229</v>
      </c>
      <c r="D187" s="111"/>
      <c r="E187" s="112"/>
      <c r="F187" s="113">
        <v>4141.1000000000004</v>
      </c>
      <c r="G187" s="114">
        <v>0</v>
      </c>
      <c r="H187" s="114">
        <v>5924.41</v>
      </c>
      <c r="I187" s="114">
        <v>2070.5500000000002</v>
      </c>
      <c r="J187" s="114">
        <v>2070.5500000000002</v>
      </c>
      <c r="K187" s="114">
        <v>55</v>
      </c>
      <c r="L187" s="114">
        <v>55</v>
      </c>
      <c r="M187" s="115">
        <v>2035.1019287109375</v>
      </c>
      <c r="N187" s="116">
        <v>2035.1019287109375</v>
      </c>
      <c r="O187" s="116">
        <v>2035.1019287109375</v>
      </c>
      <c r="P187" s="116">
        <v>2035.1019287109375</v>
      </c>
      <c r="Q187" s="116">
        <v>2035.1019287109375</v>
      </c>
      <c r="R187" s="117">
        <v>24492.119643554688</v>
      </c>
      <c r="S187" s="118">
        <v>0</v>
      </c>
      <c r="T187" s="119">
        <v>-24492.119643554688</v>
      </c>
      <c r="U187" s="118"/>
      <c r="V187" s="158">
        <v>34095.862441406251</v>
      </c>
      <c r="W187" s="159">
        <v>9603.7427978515625</v>
      </c>
    </row>
    <row r="188" spans="1:23" ht="11.25" customHeight="1" x14ac:dyDescent="0.35">
      <c r="A188" s="111"/>
      <c r="B188" s="111"/>
      <c r="C188" s="111" t="s">
        <v>230</v>
      </c>
      <c r="D188" s="111"/>
      <c r="E188" s="112"/>
      <c r="F188" s="113">
        <v>2111.94</v>
      </c>
      <c r="G188" s="114">
        <v>0</v>
      </c>
      <c r="H188" s="114">
        <v>4223.88</v>
      </c>
      <c r="I188" s="114">
        <v>2111.94</v>
      </c>
      <c r="J188" s="114">
        <v>2111.94</v>
      </c>
      <c r="K188" s="114">
        <v>1094.6199999999999</v>
      </c>
      <c r="L188" s="114">
        <v>605.36</v>
      </c>
      <c r="M188" s="115">
        <v>2029.548095703125</v>
      </c>
      <c r="N188" s="116">
        <v>2029.548095703125</v>
      </c>
      <c r="O188" s="116">
        <v>2029.548095703125</v>
      </c>
      <c r="P188" s="116">
        <v>2029.548095703125</v>
      </c>
      <c r="Q188" s="116">
        <v>2029.548095703125</v>
      </c>
      <c r="R188" s="117">
        <v>22407.420478515625</v>
      </c>
      <c r="S188" s="118">
        <v>0</v>
      </c>
      <c r="T188" s="119">
        <v>-22407.420478515625</v>
      </c>
      <c r="U188" s="118"/>
      <c r="V188" s="158">
        <v>25343.279589843751</v>
      </c>
      <c r="W188" s="159">
        <v>2935.8591113281254</v>
      </c>
    </row>
    <row r="189" spans="1:23" ht="11.25" customHeight="1" x14ac:dyDescent="0.35">
      <c r="A189" s="111"/>
      <c r="B189" s="111"/>
      <c r="C189" s="111" t="s">
        <v>231</v>
      </c>
      <c r="D189" s="111"/>
      <c r="E189" s="112"/>
      <c r="F189" s="113">
        <v>1783.81</v>
      </c>
      <c r="G189" s="114">
        <v>0</v>
      </c>
      <c r="H189" s="114">
        <v>1784.32</v>
      </c>
      <c r="I189" s="114">
        <v>1783.81</v>
      </c>
      <c r="J189" s="114">
        <v>1783.81</v>
      </c>
      <c r="K189" s="114">
        <v>0</v>
      </c>
      <c r="L189" s="114">
        <v>0</v>
      </c>
      <c r="M189" s="115">
        <v>1070.387939453125</v>
      </c>
      <c r="N189" s="116">
        <v>1070.387939453125</v>
      </c>
      <c r="O189" s="116">
        <v>1070.387939453125</v>
      </c>
      <c r="P189" s="116">
        <v>1070.387939453125</v>
      </c>
      <c r="Q189" s="116">
        <v>1070.387939453125</v>
      </c>
      <c r="R189" s="117">
        <v>12487.689697265625</v>
      </c>
      <c r="S189" s="118">
        <v>0</v>
      </c>
      <c r="T189" s="119">
        <v>-12487.689697265625</v>
      </c>
      <c r="U189" s="118"/>
      <c r="V189" s="158">
        <v>17125.800170898438</v>
      </c>
      <c r="W189" s="159">
        <v>4638.1104736328125</v>
      </c>
    </row>
    <row r="190" spans="1:23" ht="11.25" customHeight="1" x14ac:dyDescent="0.35">
      <c r="A190" s="111"/>
      <c r="B190" s="111"/>
      <c r="C190" s="111" t="s">
        <v>232</v>
      </c>
      <c r="D190" s="111"/>
      <c r="E190" s="112"/>
      <c r="F190" s="113">
        <v>9224.5</v>
      </c>
      <c r="G190" s="114">
        <v>55</v>
      </c>
      <c r="H190" s="114">
        <v>253.45</v>
      </c>
      <c r="I190" s="114">
        <v>1119.29</v>
      </c>
      <c r="J190" s="114">
        <v>1587.94</v>
      </c>
      <c r="K190" s="114">
        <v>0</v>
      </c>
      <c r="L190" s="114">
        <v>578.27</v>
      </c>
      <c r="M190" s="115">
        <v>1648.502197265625</v>
      </c>
      <c r="N190" s="116">
        <v>1648.502197265625</v>
      </c>
      <c r="O190" s="116">
        <v>1648.502197265625</v>
      </c>
      <c r="P190" s="116">
        <v>1648.502197265625</v>
      </c>
      <c r="Q190" s="116">
        <v>1648.502197265625</v>
      </c>
      <c r="R190" s="117">
        <v>21060.960986328129</v>
      </c>
      <c r="S190" s="118">
        <v>21060.959999999999</v>
      </c>
      <c r="T190" s="119">
        <v>-9.8632813023868948E-4</v>
      </c>
      <c r="U190" s="118"/>
      <c r="V190" s="158">
        <v>21060.961005859375</v>
      </c>
      <c r="W190" s="159">
        <v>1.9531245925463736E-5</v>
      </c>
    </row>
    <row r="191" spans="1:23" ht="11.25" customHeight="1" x14ac:dyDescent="0.35">
      <c r="A191" s="111"/>
      <c r="B191" s="111"/>
      <c r="C191" s="111" t="s">
        <v>233</v>
      </c>
      <c r="D191" s="111"/>
      <c r="E191" s="112"/>
      <c r="F191" s="113">
        <v>125</v>
      </c>
      <c r="G191" s="114">
        <v>485</v>
      </c>
      <c r="H191" s="114">
        <v>335.6</v>
      </c>
      <c r="I191" s="114">
        <v>0</v>
      </c>
      <c r="J191" s="114">
        <v>180</v>
      </c>
      <c r="K191" s="114">
        <v>2668.28</v>
      </c>
      <c r="L191" s="114">
        <v>871.72</v>
      </c>
      <c r="M191" s="115">
        <v>-148.12802124023438</v>
      </c>
      <c r="N191" s="116">
        <v>-148.12802124023438</v>
      </c>
      <c r="O191" s="116">
        <v>-148.12802124023438</v>
      </c>
      <c r="P191" s="116">
        <v>-148.12802124023438</v>
      </c>
      <c r="Q191" s="116">
        <v>-148.12802124023438</v>
      </c>
      <c r="R191" s="117">
        <v>3924.9598937988285</v>
      </c>
      <c r="S191" s="118">
        <v>3924.96</v>
      </c>
      <c r="T191" s="119">
        <v>1.0620117154758191E-4</v>
      </c>
      <c r="U191" s="118"/>
      <c r="V191" s="158">
        <v>3924.9597717285155</v>
      </c>
      <c r="W191" s="159">
        <v>-1.2207031295474735E-4</v>
      </c>
    </row>
    <row r="192" spans="1:23" ht="11.25" customHeight="1" x14ac:dyDescent="0.35">
      <c r="A192" s="111"/>
      <c r="B192" s="111"/>
      <c r="C192" s="111" t="s">
        <v>234</v>
      </c>
      <c r="D192" s="111"/>
      <c r="E192" s="112"/>
      <c r="F192" s="113">
        <v>0</v>
      </c>
      <c r="G192" s="114">
        <v>6898.02</v>
      </c>
      <c r="H192" s="114">
        <v>1017.9</v>
      </c>
      <c r="I192" s="114">
        <v>19.8</v>
      </c>
      <c r="J192" s="114">
        <v>33.950000000000003</v>
      </c>
      <c r="K192" s="114">
        <v>33.950000000000003</v>
      </c>
      <c r="L192" s="114">
        <v>0</v>
      </c>
      <c r="M192" s="115">
        <v>652.8759765625</v>
      </c>
      <c r="N192" s="116">
        <v>652.8759765625</v>
      </c>
      <c r="O192" s="116">
        <v>652.8759765625</v>
      </c>
      <c r="P192" s="116">
        <v>652.8759765625</v>
      </c>
      <c r="Q192" s="116">
        <v>652.8759765625</v>
      </c>
      <c r="R192" s="117">
        <v>11267.999882812499</v>
      </c>
      <c r="S192" s="118">
        <v>11268</v>
      </c>
      <c r="T192" s="119">
        <v>1.1718750101863407E-4</v>
      </c>
      <c r="U192" s="118"/>
      <c r="V192" s="158">
        <v>11268.000017089844</v>
      </c>
      <c r="W192" s="159">
        <v>1.3427734484139364E-4</v>
      </c>
    </row>
    <row r="193" spans="1:23" ht="11.25" customHeight="1" x14ac:dyDescent="0.35">
      <c r="A193" s="111"/>
      <c r="B193" s="111"/>
      <c r="C193" s="111" t="s">
        <v>235</v>
      </c>
      <c r="D193" s="111"/>
      <c r="E193" s="112"/>
      <c r="F193" s="113">
        <v>0</v>
      </c>
      <c r="G193" s="114">
        <v>0</v>
      </c>
      <c r="H193" s="114">
        <v>1745.58</v>
      </c>
      <c r="I193" s="114">
        <v>1909.61</v>
      </c>
      <c r="J193" s="114">
        <v>0</v>
      </c>
      <c r="K193" s="114">
        <v>0</v>
      </c>
      <c r="L193" s="114">
        <v>1584.85</v>
      </c>
      <c r="M193" s="115">
        <v>515.59197998046875</v>
      </c>
      <c r="N193" s="116">
        <v>515.59197998046875</v>
      </c>
      <c r="O193" s="116">
        <v>515.59197998046875</v>
      </c>
      <c r="P193" s="116">
        <v>515.59197998046875</v>
      </c>
      <c r="Q193" s="116">
        <v>515.59197998046875</v>
      </c>
      <c r="R193" s="117">
        <v>7817.9998999023428</v>
      </c>
      <c r="S193" s="118">
        <v>7818</v>
      </c>
      <c r="T193" s="119">
        <v>1.0009765719587449E-4</v>
      </c>
      <c r="U193" s="118"/>
      <c r="V193" s="158">
        <v>7817.9999365234371</v>
      </c>
      <c r="W193" s="159">
        <v>3.6621094295696821E-5</v>
      </c>
    </row>
    <row r="194" spans="1:23" ht="11.25" customHeight="1" x14ac:dyDescent="0.35">
      <c r="A194" s="111"/>
      <c r="B194" s="111"/>
      <c r="C194" s="111" t="s">
        <v>236</v>
      </c>
      <c r="D194" s="111"/>
      <c r="E194" s="112"/>
      <c r="F194" s="113">
        <v>1726.91</v>
      </c>
      <c r="G194" s="114">
        <v>1147.17</v>
      </c>
      <c r="H194" s="114">
        <v>655.98</v>
      </c>
      <c r="I194" s="114">
        <v>966.8</v>
      </c>
      <c r="J194" s="114">
        <v>559.37</v>
      </c>
      <c r="K194" s="114">
        <v>0</v>
      </c>
      <c r="L194" s="114">
        <v>741.15</v>
      </c>
      <c r="M194" s="115">
        <v>0</v>
      </c>
      <c r="N194" s="116">
        <v>0</v>
      </c>
      <c r="O194" s="116">
        <v>0</v>
      </c>
      <c r="P194" s="116">
        <v>0</v>
      </c>
      <c r="Q194" s="116">
        <v>0</v>
      </c>
      <c r="R194" s="117">
        <v>5797.3799999999992</v>
      </c>
      <c r="S194" s="118">
        <v>975.96</v>
      </c>
      <c r="T194" s="119">
        <v>-4821.4199999999992</v>
      </c>
      <c r="U194" s="118"/>
      <c r="V194" s="158">
        <v>5056.2299999999996</v>
      </c>
      <c r="W194" s="159">
        <v>-741.14999999999964</v>
      </c>
    </row>
    <row r="195" spans="1:23" ht="11.25" customHeight="1" x14ac:dyDescent="0.35">
      <c r="A195" s="111"/>
      <c r="B195" s="111"/>
      <c r="C195" s="111" t="s">
        <v>237</v>
      </c>
      <c r="D195" s="111"/>
      <c r="E195" s="112"/>
      <c r="F195" s="113">
        <v>0</v>
      </c>
      <c r="G195" s="114">
        <v>326.52999999999997</v>
      </c>
      <c r="H195" s="114">
        <v>419.71</v>
      </c>
      <c r="I195" s="114">
        <v>1177.07</v>
      </c>
      <c r="J195" s="114">
        <v>342.31</v>
      </c>
      <c r="K195" s="114">
        <v>330.25</v>
      </c>
      <c r="L195" s="114">
        <v>0</v>
      </c>
      <c r="M195" s="115">
        <v>887.03399658203125</v>
      </c>
      <c r="N195" s="116">
        <v>887.03399658203125</v>
      </c>
      <c r="O195" s="116">
        <v>887.03399658203125</v>
      </c>
      <c r="P195" s="116">
        <v>887.03399658203125</v>
      </c>
      <c r="Q195" s="116">
        <v>887.03399658203125</v>
      </c>
      <c r="R195" s="117">
        <v>7031.0399829101561</v>
      </c>
      <c r="S195" s="118">
        <v>7031.04</v>
      </c>
      <c r="T195" s="119">
        <v>1.7089843822759576E-5</v>
      </c>
      <c r="U195" s="118"/>
      <c r="V195" s="158">
        <v>7031.0400439453124</v>
      </c>
      <c r="W195" s="159">
        <v>6.103515625E-5</v>
      </c>
    </row>
    <row r="196" spans="1:23" ht="11.25" customHeight="1" x14ac:dyDescent="0.35">
      <c r="A196" s="111"/>
      <c r="B196" s="111"/>
      <c r="C196" s="111" t="s">
        <v>238</v>
      </c>
      <c r="D196" s="111"/>
      <c r="E196" s="112"/>
      <c r="F196" s="113">
        <v>1873.18</v>
      </c>
      <c r="G196" s="114">
        <v>208.73</v>
      </c>
      <c r="H196" s="114">
        <v>2295.94</v>
      </c>
      <c r="I196" s="114">
        <v>0</v>
      </c>
      <c r="J196" s="114">
        <v>965.7</v>
      </c>
      <c r="K196" s="114">
        <v>1375</v>
      </c>
      <c r="L196" s="114">
        <v>1375</v>
      </c>
      <c r="M196" s="115">
        <v>789.09002685546875</v>
      </c>
      <c r="N196" s="116">
        <v>789.09002685546875</v>
      </c>
      <c r="O196" s="116">
        <v>789.09002685546875</v>
      </c>
      <c r="P196" s="116">
        <v>789.09002685546875</v>
      </c>
      <c r="Q196" s="116">
        <v>789.09002685546875</v>
      </c>
      <c r="R196" s="117">
        <v>12039.000134277343</v>
      </c>
      <c r="S196" s="118">
        <v>12039</v>
      </c>
      <c r="T196" s="119">
        <v>-1.3427734302240424E-4</v>
      </c>
      <c r="U196" s="118"/>
      <c r="V196" s="158">
        <v>12039.000012207031</v>
      </c>
      <c r="W196" s="159">
        <v>-1.220703125E-4</v>
      </c>
    </row>
    <row r="197" spans="1:23" ht="11.25" customHeight="1" x14ac:dyDescent="0.35">
      <c r="A197" s="111"/>
      <c r="B197" s="111"/>
      <c r="C197" s="111" t="s">
        <v>239</v>
      </c>
      <c r="D197" s="111"/>
      <c r="E197" s="112"/>
      <c r="F197" s="113">
        <v>2116.1799999999998</v>
      </c>
      <c r="G197" s="114">
        <v>4235.7</v>
      </c>
      <c r="H197" s="114">
        <v>4828.33</v>
      </c>
      <c r="I197" s="114">
        <v>2762.6</v>
      </c>
      <c r="J197" s="114">
        <v>3696.34</v>
      </c>
      <c r="K197" s="114">
        <v>6532.12</v>
      </c>
      <c r="L197" s="114">
        <v>3263.82</v>
      </c>
      <c r="M197" s="115">
        <v>4216.64208984375</v>
      </c>
      <c r="N197" s="116">
        <v>4216.64208984375</v>
      </c>
      <c r="O197" s="116">
        <v>4216.64208984375</v>
      </c>
      <c r="P197" s="116">
        <v>4216.64208984375</v>
      </c>
      <c r="Q197" s="116">
        <v>4216.64208984375</v>
      </c>
      <c r="R197" s="117">
        <v>48518.300449218747</v>
      </c>
      <c r="S197" s="118">
        <v>8211</v>
      </c>
      <c r="T197" s="119">
        <v>-40307.300449218747</v>
      </c>
      <c r="U197" s="118"/>
      <c r="V197" s="158">
        <v>42333.960546875001</v>
      </c>
      <c r="W197" s="159">
        <v>-6184.3399023437451</v>
      </c>
    </row>
    <row r="198" spans="1:23" ht="11.25" customHeight="1" x14ac:dyDescent="0.35">
      <c r="A198" s="111"/>
      <c r="B198" s="111"/>
      <c r="C198" s="111" t="s">
        <v>240</v>
      </c>
      <c r="D198" s="111"/>
      <c r="E198" s="112"/>
      <c r="F198" s="113">
        <v>511.27</v>
      </c>
      <c r="G198" s="114">
        <v>1097.8900000000001</v>
      </c>
      <c r="H198" s="114">
        <v>730.67</v>
      </c>
      <c r="I198" s="114">
        <v>385.54</v>
      </c>
      <c r="J198" s="114">
        <v>885.69</v>
      </c>
      <c r="K198" s="114">
        <v>1301.57</v>
      </c>
      <c r="L198" s="114">
        <v>0</v>
      </c>
      <c r="M198" s="115">
        <v>660.6939697265625</v>
      </c>
      <c r="N198" s="116">
        <v>660.6939697265625</v>
      </c>
      <c r="O198" s="116">
        <v>660.6939697265625</v>
      </c>
      <c r="P198" s="116">
        <v>660.6939697265625</v>
      </c>
      <c r="Q198" s="116">
        <v>660.6939697265625</v>
      </c>
      <c r="R198" s="117">
        <v>8216.0998486328135</v>
      </c>
      <c r="S198" s="118">
        <v>6690</v>
      </c>
      <c r="T198" s="119">
        <v>-1526.0998486328135</v>
      </c>
      <c r="U198" s="118"/>
      <c r="V198" s="158">
        <v>8666.544252929687</v>
      </c>
      <c r="W198" s="159">
        <v>450.44440429687347</v>
      </c>
    </row>
    <row r="199" spans="1:23" ht="11.25" customHeight="1" x14ac:dyDescent="0.35">
      <c r="A199" s="111"/>
      <c r="B199" s="111"/>
      <c r="C199" s="111" t="s">
        <v>241</v>
      </c>
      <c r="D199" s="111"/>
      <c r="E199" s="112"/>
      <c r="F199" s="113">
        <v>1205.49</v>
      </c>
      <c r="G199" s="114">
        <v>9270.8799999999992</v>
      </c>
      <c r="H199" s="114">
        <v>10312.39</v>
      </c>
      <c r="I199" s="114">
        <v>4181.49</v>
      </c>
      <c r="J199" s="114">
        <v>5627.24</v>
      </c>
      <c r="K199" s="114">
        <v>6807.82</v>
      </c>
      <c r="L199" s="114">
        <v>4766.67</v>
      </c>
      <c r="M199" s="115">
        <v>4345.7958984375</v>
      </c>
      <c r="N199" s="116">
        <v>4345.7958984375</v>
      </c>
      <c r="O199" s="116">
        <v>4345.7958984375</v>
      </c>
      <c r="P199" s="116">
        <v>4345.7958984375</v>
      </c>
      <c r="Q199" s="116">
        <v>4345.7958984375</v>
      </c>
      <c r="R199" s="117">
        <v>63900.959492187496</v>
      </c>
      <c r="S199" s="118">
        <v>63900.959999999999</v>
      </c>
      <c r="T199" s="119">
        <v>5.0781250320142135E-4</v>
      </c>
      <c r="U199" s="118"/>
      <c r="V199" s="158">
        <v>63900.957285156248</v>
      </c>
      <c r="W199" s="159">
        <v>-2.2070312479627319E-3</v>
      </c>
    </row>
    <row r="200" spans="1:23" ht="11.25" customHeight="1" x14ac:dyDescent="0.35">
      <c r="A200" s="111"/>
      <c r="B200" s="111"/>
      <c r="C200" s="111" t="s">
        <v>242</v>
      </c>
      <c r="D200" s="111"/>
      <c r="E200" s="112"/>
      <c r="F200" s="113">
        <v>6329.49</v>
      </c>
      <c r="G200" s="114">
        <v>12532.98</v>
      </c>
      <c r="H200" s="114">
        <v>9868.1299999999992</v>
      </c>
      <c r="I200" s="114">
        <v>5977.01</v>
      </c>
      <c r="J200" s="114">
        <v>6800.12</v>
      </c>
      <c r="K200" s="114">
        <v>0</v>
      </c>
      <c r="L200" s="114">
        <v>0</v>
      </c>
      <c r="M200" s="115">
        <v>5557.25390625</v>
      </c>
      <c r="N200" s="116">
        <v>5557.25390625</v>
      </c>
      <c r="O200" s="116">
        <v>5557.25390625</v>
      </c>
      <c r="P200" s="116">
        <v>5557.25390625</v>
      </c>
      <c r="Q200" s="116">
        <v>5557.25390625</v>
      </c>
      <c r="R200" s="117">
        <v>69293.99953125001</v>
      </c>
      <c r="S200" s="118">
        <v>69294</v>
      </c>
      <c r="T200" s="119">
        <v>4.6874998952262104E-4</v>
      </c>
      <c r="U200" s="118"/>
      <c r="V200" s="158">
        <v>69293.999287109385</v>
      </c>
      <c r="W200" s="159">
        <v>-2.44140625E-4</v>
      </c>
    </row>
    <row r="201" spans="1:23" ht="11.25" customHeight="1" x14ac:dyDescent="0.35">
      <c r="A201" s="111"/>
      <c r="B201" s="111"/>
      <c r="C201" s="111" t="s">
        <v>243</v>
      </c>
      <c r="D201" s="111"/>
      <c r="E201" s="112"/>
      <c r="F201" s="113">
        <v>1418.82</v>
      </c>
      <c r="G201" s="114">
        <v>2444.0500000000002</v>
      </c>
      <c r="H201" s="114">
        <v>5045.97</v>
      </c>
      <c r="I201" s="114">
        <v>8145.6</v>
      </c>
      <c r="J201" s="114">
        <v>3104.57</v>
      </c>
      <c r="K201" s="114">
        <v>3221</v>
      </c>
      <c r="L201" s="114">
        <v>0</v>
      </c>
      <c r="M201" s="115">
        <v>6340.59814453125</v>
      </c>
      <c r="N201" s="116">
        <v>6340.59814453125</v>
      </c>
      <c r="O201" s="116">
        <v>6340.59814453125</v>
      </c>
      <c r="P201" s="116">
        <v>6340.59814453125</v>
      </c>
      <c r="Q201" s="116">
        <v>6340.59814453125</v>
      </c>
      <c r="R201" s="117">
        <v>55083.000722656252</v>
      </c>
      <c r="S201" s="118">
        <v>55083</v>
      </c>
      <c r="T201" s="119">
        <v>-7.2265625203726813E-4</v>
      </c>
      <c r="U201" s="118"/>
      <c r="V201" s="158">
        <v>55083.001210937502</v>
      </c>
      <c r="W201" s="159">
        <v>4.8828125E-4</v>
      </c>
    </row>
    <row r="202" spans="1:23" ht="11.25" customHeight="1" x14ac:dyDescent="0.35">
      <c r="A202" s="111"/>
      <c r="B202" s="111"/>
      <c r="C202" s="111" t="s">
        <v>244</v>
      </c>
      <c r="D202" s="111"/>
      <c r="E202" s="112"/>
      <c r="F202" s="113">
        <v>0</v>
      </c>
      <c r="G202" s="114">
        <v>0</v>
      </c>
      <c r="H202" s="114">
        <v>0</v>
      </c>
      <c r="I202" s="114">
        <v>0</v>
      </c>
      <c r="J202" s="114">
        <v>3298.15</v>
      </c>
      <c r="K202" s="114">
        <v>0</v>
      </c>
      <c r="L202" s="114">
        <v>0</v>
      </c>
      <c r="M202" s="115">
        <v>0</v>
      </c>
      <c r="N202" s="116">
        <v>0</v>
      </c>
      <c r="O202" s="116">
        <v>0</v>
      </c>
      <c r="P202" s="116">
        <v>0</v>
      </c>
      <c r="Q202" s="116">
        <v>0</v>
      </c>
      <c r="R202" s="117">
        <v>3298.15</v>
      </c>
      <c r="S202" s="118">
        <v>0</v>
      </c>
      <c r="T202" s="119">
        <v>-3298.15</v>
      </c>
      <c r="U202" s="118"/>
      <c r="V202" s="158">
        <v>3298.15</v>
      </c>
      <c r="W202" s="159">
        <v>0</v>
      </c>
    </row>
    <row r="203" spans="1:23" ht="11.25" customHeight="1" x14ac:dyDescent="0.35">
      <c r="A203" s="111"/>
      <c r="B203" s="111"/>
      <c r="C203" s="111" t="s">
        <v>245</v>
      </c>
      <c r="D203" s="111"/>
      <c r="E203" s="112"/>
      <c r="F203" s="113">
        <v>25.98</v>
      </c>
      <c r="G203" s="114">
        <v>1562.92</v>
      </c>
      <c r="H203" s="114">
        <v>260.79000000000002</v>
      </c>
      <c r="I203" s="114">
        <v>4530.72</v>
      </c>
      <c r="J203" s="114">
        <v>1629.41</v>
      </c>
      <c r="K203" s="114">
        <v>0</v>
      </c>
      <c r="L203" s="114">
        <v>3289.36</v>
      </c>
      <c r="M203" s="115">
        <v>2154.171875</v>
      </c>
      <c r="N203" s="116">
        <v>2154.171875</v>
      </c>
      <c r="O203" s="116">
        <v>2154.171875</v>
      </c>
      <c r="P203" s="116">
        <v>2154.171875</v>
      </c>
      <c r="Q203" s="116">
        <v>2154.171875</v>
      </c>
      <c r="R203" s="117">
        <v>22070.039375</v>
      </c>
      <c r="S203" s="118">
        <v>22070.04</v>
      </c>
      <c r="T203" s="119">
        <v>6.2500000058207661E-4</v>
      </c>
      <c r="U203" s="118"/>
      <c r="V203" s="158">
        <v>22070.038627929687</v>
      </c>
      <c r="W203" s="159">
        <v>-7.4707031308207661E-4</v>
      </c>
    </row>
    <row r="204" spans="1:23" ht="11.25" customHeight="1" x14ac:dyDescent="0.35">
      <c r="A204" s="111"/>
      <c r="B204" s="111"/>
      <c r="C204" s="111" t="s">
        <v>246</v>
      </c>
      <c r="D204" s="111"/>
      <c r="E204" s="112"/>
      <c r="F204" s="113">
        <v>3100.03</v>
      </c>
      <c r="G204" s="114">
        <v>1560.75</v>
      </c>
      <c r="H204" s="114">
        <v>0</v>
      </c>
      <c r="I204" s="114">
        <v>1562.91</v>
      </c>
      <c r="J204" s="114">
        <v>1536.93</v>
      </c>
      <c r="K204" s="114">
        <v>1601.76</v>
      </c>
      <c r="L204" s="114">
        <v>0</v>
      </c>
      <c r="M204" s="115">
        <v>1273.5159912109375</v>
      </c>
      <c r="N204" s="116">
        <v>1273.5159912109375</v>
      </c>
      <c r="O204" s="116">
        <v>1273.5159912109375</v>
      </c>
      <c r="P204" s="116">
        <v>1273.5159912109375</v>
      </c>
      <c r="Q204" s="116">
        <v>1273.5159912109375</v>
      </c>
      <c r="R204" s="117">
        <v>15729.959956054689</v>
      </c>
      <c r="S204" s="118">
        <v>15729.96</v>
      </c>
      <c r="T204" s="119">
        <v>4.394531060825102E-5</v>
      </c>
      <c r="U204" s="118"/>
      <c r="V204" s="158">
        <v>15729.960209960938</v>
      </c>
      <c r="W204" s="159">
        <v>2.5390624978172127E-4</v>
      </c>
    </row>
    <row r="205" spans="1:23" ht="11.25" customHeight="1" x14ac:dyDescent="0.35">
      <c r="A205" s="111"/>
      <c r="B205" s="111"/>
      <c r="C205" s="111" t="s">
        <v>247</v>
      </c>
      <c r="D205" s="111"/>
      <c r="E205" s="112"/>
      <c r="F205" s="113">
        <v>1350.33</v>
      </c>
      <c r="G205" s="114">
        <v>1352.51</v>
      </c>
      <c r="H205" s="114">
        <v>1347.03</v>
      </c>
      <c r="I205" s="114">
        <v>2758.33</v>
      </c>
      <c r="J205" s="114">
        <v>1426.07</v>
      </c>
      <c r="K205" s="114">
        <v>0</v>
      </c>
      <c r="L205" s="114">
        <v>0</v>
      </c>
      <c r="M205" s="115">
        <v>3054.14599609375</v>
      </c>
      <c r="N205" s="116">
        <v>3054.14599609375</v>
      </c>
      <c r="O205" s="116">
        <v>3054.14599609375</v>
      </c>
      <c r="P205" s="116">
        <v>3054.14599609375</v>
      </c>
      <c r="Q205" s="116">
        <v>3054.14599609375</v>
      </c>
      <c r="R205" s="117">
        <v>23504.99998046875</v>
      </c>
      <c r="S205" s="118">
        <v>23505</v>
      </c>
      <c r="T205" s="119">
        <v>1.9531249563442543E-5</v>
      </c>
      <c r="U205" s="118"/>
      <c r="V205" s="158">
        <v>23505.000712890625</v>
      </c>
      <c r="W205" s="159">
        <v>7.32421875E-4</v>
      </c>
    </row>
    <row r="206" spans="1:23" ht="11.25" customHeight="1" x14ac:dyDescent="0.35">
      <c r="A206" s="111"/>
      <c r="B206" s="111"/>
      <c r="C206" s="120" t="s">
        <v>248</v>
      </c>
      <c r="D206" s="120"/>
      <c r="E206" s="121"/>
      <c r="F206" s="122">
        <v>37044.030000000006</v>
      </c>
      <c r="G206" s="123">
        <v>43178.13</v>
      </c>
      <c r="H206" s="123">
        <v>51050.079999999994</v>
      </c>
      <c r="I206" s="123">
        <v>41463.070000000007</v>
      </c>
      <c r="J206" s="123">
        <v>37640.090000000004</v>
      </c>
      <c r="K206" s="123">
        <v>25021.37</v>
      </c>
      <c r="L206" s="123">
        <v>17131.2</v>
      </c>
      <c r="M206" s="124">
        <v>37082.821990966797</v>
      </c>
      <c r="N206" s="125">
        <v>37082.821990966797</v>
      </c>
      <c r="O206" s="125">
        <v>37082.821990966797</v>
      </c>
      <c r="P206" s="125">
        <v>37082.821990966797</v>
      </c>
      <c r="Q206" s="125">
        <v>37082.821990966797</v>
      </c>
      <c r="R206" s="126">
        <v>437942.07995483401</v>
      </c>
      <c r="S206" s="127">
        <v>328601.88</v>
      </c>
      <c r="T206" s="128">
        <v>-109340.199954834</v>
      </c>
      <c r="U206" s="127"/>
      <c r="V206" s="160">
        <v>448644.74512329104</v>
      </c>
      <c r="W206" s="129">
        <v>10702.665168457032</v>
      </c>
    </row>
    <row r="207" spans="1:23" ht="11.25" customHeight="1" x14ac:dyDescent="0.35">
      <c r="A207" s="111"/>
      <c r="B207" s="111" t="s">
        <v>34</v>
      </c>
      <c r="C207" s="111"/>
      <c r="D207" s="111"/>
      <c r="E207" s="112"/>
      <c r="F207" s="113"/>
      <c r="G207" s="114"/>
      <c r="H207" s="114"/>
      <c r="I207" s="114"/>
      <c r="J207" s="114"/>
      <c r="K207" s="114"/>
      <c r="L207" s="114"/>
      <c r="M207" s="115"/>
      <c r="N207" s="116"/>
      <c r="O207" s="116"/>
      <c r="P207" s="116"/>
      <c r="Q207" s="116"/>
      <c r="R207" s="117"/>
      <c r="S207" s="118"/>
      <c r="T207" s="119"/>
      <c r="U207" s="118"/>
      <c r="V207" s="158"/>
      <c r="W207" s="159"/>
    </row>
    <row r="208" spans="1:23" ht="11.25" customHeight="1" x14ac:dyDescent="0.35">
      <c r="A208" s="111"/>
      <c r="B208" s="111"/>
      <c r="C208" s="111" t="s">
        <v>249</v>
      </c>
      <c r="D208" s="111"/>
      <c r="E208" s="112"/>
      <c r="F208" s="113">
        <v>0</v>
      </c>
      <c r="G208" s="114">
        <v>0</v>
      </c>
      <c r="H208" s="114">
        <v>0</v>
      </c>
      <c r="I208" s="114">
        <v>0</v>
      </c>
      <c r="J208" s="114">
        <v>0</v>
      </c>
      <c r="K208" s="114">
        <v>0</v>
      </c>
      <c r="L208" s="114">
        <v>0</v>
      </c>
      <c r="M208" s="115">
        <v>5620.9921875</v>
      </c>
      <c r="N208" s="116">
        <v>5620.9921875</v>
      </c>
      <c r="O208" s="116">
        <v>5620.9921875</v>
      </c>
      <c r="P208" s="116">
        <v>5620.9921875</v>
      </c>
      <c r="Q208" s="116">
        <v>5620.9921875</v>
      </c>
      <c r="R208" s="117">
        <v>28104.9609375</v>
      </c>
      <c r="S208" s="118">
        <v>28104.959999999999</v>
      </c>
      <c r="T208" s="119">
        <v>-9.3750000087311491E-4</v>
      </c>
      <c r="U208" s="118"/>
      <c r="V208" s="158">
        <v>28104.960693359375</v>
      </c>
      <c r="W208" s="159">
        <v>-2.44140625E-4</v>
      </c>
    </row>
    <row r="209" spans="1:23" ht="11.25" customHeight="1" x14ac:dyDescent="0.35">
      <c r="A209" s="111"/>
      <c r="B209" s="111"/>
      <c r="C209" s="111" t="s">
        <v>250</v>
      </c>
      <c r="D209" s="111"/>
      <c r="E209" s="112"/>
      <c r="F209" s="113">
        <v>0</v>
      </c>
      <c r="G209" s="114">
        <v>0</v>
      </c>
      <c r="H209" s="114">
        <v>0</v>
      </c>
      <c r="I209" s="114">
        <v>0</v>
      </c>
      <c r="J209" s="114">
        <v>0</v>
      </c>
      <c r="K209" s="114">
        <v>0</v>
      </c>
      <c r="L209" s="114">
        <v>0</v>
      </c>
      <c r="M209" s="115">
        <v>5497.9921875</v>
      </c>
      <c r="N209" s="116">
        <v>5497.9921875</v>
      </c>
      <c r="O209" s="116">
        <v>5497.9921875</v>
      </c>
      <c r="P209" s="116">
        <v>5497.9921875</v>
      </c>
      <c r="Q209" s="116">
        <v>5497.9921875</v>
      </c>
      <c r="R209" s="117">
        <v>27489.9609375</v>
      </c>
      <c r="S209" s="118">
        <v>27489.96</v>
      </c>
      <c r="T209" s="119">
        <v>-9.3750000087311491E-4</v>
      </c>
      <c r="U209" s="118"/>
      <c r="V209" s="158">
        <v>27489.96044921875</v>
      </c>
      <c r="W209" s="159">
        <v>-4.8828125E-4</v>
      </c>
    </row>
    <row r="210" spans="1:23" ht="11.25" customHeight="1" x14ac:dyDescent="0.35">
      <c r="A210" s="111"/>
      <c r="B210" s="111"/>
      <c r="C210" s="111" t="s">
        <v>251</v>
      </c>
      <c r="D210" s="111"/>
      <c r="E210" s="112"/>
      <c r="F210" s="113">
        <v>0</v>
      </c>
      <c r="G210" s="114">
        <v>0</v>
      </c>
      <c r="H210" s="114">
        <v>0</v>
      </c>
      <c r="I210" s="114">
        <v>0</v>
      </c>
      <c r="J210" s="114">
        <v>0</v>
      </c>
      <c r="K210" s="114">
        <v>0</v>
      </c>
      <c r="L210" s="114">
        <v>0</v>
      </c>
      <c r="M210" s="115">
        <v>3361.60791015625</v>
      </c>
      <c r="N210" s="116">
        <v>3361.60791015625</v>
      </c>
      <c r="O210" s="116">
        <v>3361.60791015625</v>
      </c>
      <c r="P210" s="116">
        <v>3361.60791015625</v>
      </c>
      <c r="Q210" s="116">
        <v>3361.60791015625</v>
      </c>
      <c r="R210" s="117">
        <v>16808.03955078125</v>
      </c>
      <c r="S210" s="118">
        <v>16808.04</v>
      </c>
      <c r="T210" s="119">
        <v>4.4921875087311491E-4</v>
      </c>
      <c r="U210" s="118"/>
      <c r="V210" s="158">
        <v>16808.0390625</v>
      </c>
      <c r="W210" s="159">
        <v>-4.8828125E-4</v>
      </c>
    </row>
    <row r="211" spans="1:23" ht="11.25" customHeight="1" x14ac:dyDescent="0.35">
      <c r="A211" s="111"/>
      <c r="B211" s="111"/>
      <c r="C211" s="111" t="s">
        <v>252</v>
      </c>
      <c r="D211" s="111"/>
      <c r="E211" s="112"/>
      <c r="F211" s="113">
        <v>12360.69</v>
      </c>
      <c r="G211" s="114">
        <v>0</v>
      </c>
      <c r="H211" s="114">
        <v>57337.59</v>
      </c>
      <c r="I211" s="114">
        <v>27904.03</v>
      </c>
      <c r="J211" s="114">
        <v>24358.68</v>
      </c>
      <c r="K211" s="114">
        <v>20547.509999999998</v>
      </c>
      <c r="L211" s="114">
        <v>5.12</v>
      </c>
      <c r="M211" s="115">
        <v>30692.26953125</v>
      </c>
      <c r="N211" s="116">
        <v>30692.26953125</v>
      </c>
      <c r="O211" s="116">
        <v>30692.26953125</v>
      </c>
      <c r="P211" s="116">
        <v>30692.26953125</v>
      </c>
      <c r="Q211" s="116">
        <v>30692.26953125</v>
      </c>
      <c r="R211" s="117">
        <v>295974.96765625</v>
      </c>
      <c r="S211" s="118">
        <v>295974.96000000002</v>
      </c>
      <c r="T211" s="119">
        <v>-7.6562499743886292E-3</v>
      </c>
      <c r="U211" s="118"/>
      <c r="V211" s="158">
        <v>295974.96070312499</v>
      </c>
      <c r="W211" s="159">
        <v>-6.9531250046566129E-3</v>
      </c>
    </row>
    <row r="212" spans="1:23" ht="11.25" customHeight="1" x14ac:dyDescent="0.35">
      <c r="A212" s="111"/>
      <c r="B212" s="111"/>
      <c r="C212" s="111" t="s">
        <v>253</v>
      </c>
      <c r="D212" s="111"/>
      <c r="E212" s="112"/>
      <c r="F212" s="113">
        <v>12354.28</v>
      </c>
      <c r="G212" s="114">
        <v>0</v>
      </c>
      <c r="H212" s="114">
        <v>57471.6</v>
      </c>
      <c r="I212" s="114">
        <v>27887.52</v>
      </c>
      <c r="J212" s="114">
        <v>23382.03</v>
      </c>
      <c r="K212" s="114">
        <v>8.3800000000000008</v>
      </c>
      <c r="L212" s="114">
        <v>22937.25</v>
      </c>
      <c r="M212" s="115">
        <v>34917.59375</v>
      </c>
      <c r="N212" s="116">
        <v>34917.59375</v>
      </c>
      <c r="O212" s="116">
        <v>34917.59375</v>
      </c>
      <c r="P212" s="116">
        <v>34917.59375</v>
      </c>
      <c r="Q212" s="116">
        <v>34917.59375</v>
      </c>
      <c r="R212" s="117">
        <v>318629.02875</v>
      </c>
      <c r="S212" s="118">
        <v>318629.03999999998</v>
      </c>
      <c r="T212" s="119">
        <v>1.1249999981373549E-2</v>
      </c>
      <c r="U212" s="118"/>
      <c r="V212" s="158">
        <v>318629.01789062499</v>
      </c>
      <c r="W212" s="159">
        <v>-1.0859375004656613E-2</v>
      </c>
    </row>
    <row r="213" spans="1:23" ht="11.25" customHeight="1" x14ac:dyDescent="0.35">
      <c r="A213" s="111"/>
      <c r="B213" s="111"/>
      <c r="C213" s="111" t="s">
        <v>254</v>
      </c>
      <c r="D213" s="111"/>
      <c r="E213" s="112"/>
      <c r="F213" s="113">
        <v>6416.13</v>
      </c>
      <c r="G213" s="114">
        <v>0</v>
      </c>
      <c r="H213" s="114">
        <v>30509.37</v>
      </c>
      <c r="I213" s="114">
        <v>14461.14</v>
      </c>
      <c r="J213" s="114">
        <v>12559.95</v>
      </c>
      <c r="K213" s="114">
        <v>690.22</v>
      </c>
      <c r="L213" s="114">
        <v>0</v>
      </c>
      <c r="M213" s="115">
        <v>45854.4453125</v>
      </c>
      <c r="N213" s="116">
        <v>45854.4453125</v>
      </c>
      <c r="O213" s="116">
        <v>45854.4453125</v>
      </c>
      <c r="P213" s="116">
        <v>45854.4453125</v>
      </c>
      <c r="Q213" s="116">
        <v>45854.4453125</v>
      </c>
      <c r="R213" s="117">
        <v>293909.0365625</v>
      </c>
      <c r="S213" s="118">
        <v>293909.03999999998</v>
      </c>
      <c r="T213" s="119">
        <v>3.4374999813735485E-3</v>
      </c>
      <c r="U213" s="118"/>
      <c r="V213" s="158">
        <v>293909.03140624997</v>
      </c>
      <c r="W213" s="159">
        <v>-5.1562500302679837E-3</v>
      </c>
    </row>
    <row r="214" spans="1:23" ht="11.25" customHeight="1" x14ac:dyDescent="0.35">
      <c r="A214" s="111"/>
      <c r="B214" s="111"/>
      <c r="C214" s="111" t="s">
        <v>255</v>
      </c>
      <c r="D214" s="111"/>
      <c r="E214" s="112"/>
      <c r="F214" s="113">
        <v>12303.26</v>
      </c>
      <c r="G214" s="114">
        <v>4167.92</v>
      </c>
      <c r="H214" s="114">
        <v>2545.92</v>
      </c>
      <c r="I214" s="114">
        <v>4885.92</v>
      </c>
      <c r="J214" s="114">
        <v>2545.92</v>
      </c>
      <c r="K214" s="114">
        <v>2923</v>
      </c>
      <c r="L214" s="114">
        <v>0</v>
      </c>
      <c r="M214" s="115">
        <v>1822.9732666015625</v>
      </c>
      <c r="N214" s="116">
        <v>1822.9732666015625</v>
      </c>
      <c r="O214" s="116">
        <v>1822.9732666015625</v>
      </c>
      <c r="P214" s="116">
        <v>1822.9732666015625</v>
      </c>
      <c r="Q214" s="116">
        <v>1822.9732666015625</v>
      </c>
      <c r="R214" s="117">
        <v>38486.806333007808</v>
      </c>
      <c r="S214" s="118">
        <v>22001.040000000001</v>
      </c>
      <c r="T214" s="119">
        <v>-16485.766333007807</v>
      </c>
      <c r="U214" s="118"/>
      <c r="V214" s="158">
        <v>49730.379453124995</v>
      </c>
      <c r="W214" s="159">
        <v>11243.573120117188</v>
      </c>
    </row>
    <row r="215" spans="1:23" ht="11.25" customHeight="1" x14ac:dyDescent="0.35">
      <c r="A215" s="111"/>
      <c r="B215" s="111"/>
      <c r="C215" s="111" t="s">
        <v>256</v>
      </c>
      <c r="D215" s="111"/>
      <c r="E215" s="112"/>
      <c r="F215" s="113">
        <v>11189.83</v>
      </c>
      <c r="G215" s="114">
        <v>3553.92</v>
      </c>
      <c r="H215" s="114">
        <v>2478.92</v>
      </c>
      <c r="I215" s="114">
        <v>2478.92</v>
      </c>
      <c r="J215" s="114">
        <v>2478.92</v>
      </c>
      <c r="K215" s="114">
        <v>0</v>
      </c>
      <c r="L215" s="114">
        <v>0</v>
      </c>
      <c r="M215" s="115">
        <v>826.306640625</v>
      </c>
      <c r="N215" s="116">
        <v>826.306640625</v>
      </c>
      <c r="O215" s="116">
        <v>826.306640625</v>
      </c>
      <c r="P215" s="116">
        <v>826.306640625</v>
      </c>
      <c r="Q215" s="116">
        <v>826.306640625</v>
      </c>
      <c r="R215" s="117">
        <v>26312.043203124995</v>
      </c>
      <c r="S215" s="118">
        <v>18456.96</v>
      </c>
      <c r="T215" s="119">
        <v>-7855.0832031249956</v>
      </c>
      <c r="U215" s="118"/>
      <c r="V215" s="158">
        <v>39532.949453124995</v>
      </c>
      <c r="W215" s="159">
        <v>13220.90625</v>
      </c>
    </row>
    <row r="216" spans="1:23" ht="11.25" customHeight="1" x14ac:dyDescent="0.35">
      <c r="A216" s="111"/>
      <c r="B216" s="111"/>
      <c r="C216" s="111" t="s">
        <v>257</v>
      </c>
      <c r="D216" s="111"/>
      <c r="E216" s="112"/>
      <c r="F216" s="113">
        <v>7560.69</v>
      </c>
      <c r="G216" s="114">
        <v>1674.94</v>
      </c>
      <c r="H216" s="114">
        <v>1674.94</v>
      </c>
      <c r="I216" s="114">
        <v>2738.94</v>
      </c>
      <c r="J216" s="114">
        <v>1674.94</v>
      </c>
      <c r="K216" s="114">
        <v>0</v>
      </c>
      <c r="L216" s="114">
        <v>0</v>
      </c>
      <c r="M216" s="115">
        <v>4203.51025390625</v>
      </c>
      <c r="N216" s="116">
        <v>4203.51025390625</v>
      </c>
      <c r="O216" s="116">
        <v>4203.51025390625</v>
      </c>
      <c r="P216" s="116">
        <v>4203.51025390625</v>
      </c>
      <c r="Q216" s="116">
        <v>4203.51025390625</v>
      </c>
      <c r="R216" s="117">
        <v>36342.001269531247</v>
      </c>
      <c r="S216" s="118">
        <v>36342</v>
      </c>
      <c r="T216" s="119">
        <v>-1.269531247089617E-3</v>
      </c>
      <c r="U216" s="118"/>
      <c r="V216" s="158">
        <v>36342.001269531247</v>
      </c>
      <c r="W216" s="159">
        <v>0</v>
      </c>
    </row>
    <row r="217" spans="1:23" ht="11.25" customHeight="1" x14ac:dyDescent="0.35">
      <c r="A217" s="111"/>
      <c r="B217" s="111"/>
      <c r="C217" s="111" t="s">
        <v>258</v>
      </c>
      <c r="D217" s="111"/>
      <c r="E217" s="112"/>
      <c r="F217" s="113">
        <v>0</v>
      </c>
      <c r="G217" s="114">
        <v>0</v>
      </c>
      <c r="H217" s="114">
        <v>0</v>
      </c>
      <c r="I217" s="114">
        <v>0</v>
      </c>
      <c r="J217" s="114">
        <v>0</v>
      </c>
      <c r="K217" s="114">
        <v>0</v>
      </c>
      <c r="L217" s="114">
        <v>0</v>
      </c>
      <c r="M217" s="115">
        <v>0</v>
      </c>
      <c r="N217" s="116">
        <v>0</v>
      </c>
      <c r="O217" s="116">
        <v>0</v>
      </c>
      <c r="P217" s="116">
        <v>0</v>
      </c>
      <c r="Q217" s="116">
        <v>0</v>
      </c>
      <c r="R217" s="117">
        <v>0</v>
      </c>
      <c r="S217" s="118">
        <v>4743.96</v>
      </c>
      <c r="T217" s="119">
        <v>4743.96</v>
      </c>
      <c r="U217" s="118"/>
      <c r="V217" s="158">
        <v>0</v>
      </c>
      <c r="W217" s="159">
        <v>0</v>
      </c>
    </row>
    <row r="218" spans="1:23" ht="11.25" customHeight="1" x14ac:dyDescent="0.35">
      <c r="A218" s="111"/>
      <c r="B218" s="111"/>
      <c r="C218" s="111" t="s">
        <v>259</v>
      </c>
      <c r="D218" s="111"/>
      <c r="E218" s="112"/>
      <c r="F218" s="113">
        <v>29460.74</v>
      </c>
      <c r="G218" s="114">
        <v>3196.72</v>
      </c>
      <c r="H218" s="114">
        <v>5155.9799999999996</v>
      </c>
      <c r="I218" s="114">
        <v>1507.21</v>
      </c>
      <c r="J218" s="114">
        <v>823.77</v>
      </c>
      <c r="K218" s="114">
        <v>510.91</v>
      </c>
      <c r="L218" s="114">
        <v>3269.48</v>
      </c>
      <c r="M218" s="115">
        <v>1890.1949462890625</v>
      </c>
      <c r="N218" s="116">
        <v>1890.1949462890625</v>
      </c>
      <c r="O218" s="116">
        <v>1890.1949462890625</v>
      </c>
      <c r="P218" s="116">
        <v>1890.1949462890625</v>
      </c>
      <c r="Q218" s="116">
        <v>1890.1949462890625</v>
      </c>
      <c r="R218" s="117">
        <v>53375.784731445317</v>
      </c>
      <c r="S218" s="118">
        <v>21531</v>
      </c>
      <c r="T218" s="119">
        <v>-31844.784731445317</v>
      </c>
      <c r="U218" s="118"/>
      <c r="V218" s="158">
        <v>48302.849931640623</v>
      </c>
      <c r="W218" s="159">
        <v>-5072.9347998046942</v>
      </c>
    </row>
    <row r="219" spans="1:23" ht="11.25" customHeight="1" x14ac:dyDescent="0.35">
      <c r="A219" s="111"/>
      <c r="B219" s="111"/>
      <c r="C219" s="111" t="s">
        <v>260</v>
      </c>
      <c r="D219" s="111"/>
      <c r="E219" s="112"/>
      <c r="F219" s="113">
        <v>25306.52</v>
      </c>
      <c r="G219" s="114">
        <v>4839.2700000000004</v>
      </c>
      <c r="H219" s="114">
        <v>10158.049999999999</v>
      </c>
      <c r="I219" s="114">
        <v>782.42</v>
      </c>
      <c r="J219" s="114">
        <v>1528.05</v>
      </c>
      <c r="K219" s="114">
        <v>3259.27</v>
      </c>
      <c r="L219" s="114">
        <v>803.53</v>
      </c>
      <c r="M219" s="115">
        <v>2031.4000244140625</v>
      </c>
      <c r="N219" s="116">
        <v>2031.4000244140625</v>
      </c>
      <c r="O219" s="116">
        <v>2031.4000244140625</v>
      </c>
      <c r="P219" s="116">
        <v>2031.4000244140625</v>
      </c>
      <c r="Q219" s="116">
        <v>2031.4000244140625</v>
      </c>
      <c r="R219" s="117">
        <v>56834.110122070306</v>
      </c>
      <c r="S219" s="118">
        <v>19863.96</v>
      </c>
      <c r="T219" s="119">
        <v>-36970.150122070307</v>
      </c>
      <c r="U219" s="118"/>
      <c r="V219" s="158">
        <v>50700.954897460935</v>
      </c>
      <c r="W219" s="159">
        <v>-6133.1552246093706</v>
      </c>
    </row>
    <row r="220" spans="1:23" ht="11.25" customHeight="1" x14ac:dyDescent="0.35">
      <c r="A220" s="111"/>
      <c r="B220" s="111"/>
      <c r="C220" s="111" t="s">
        <v>261</v>
      </c>
      <c r="D220" s="111"/>
      <c r="E220" s="112"/>
      <c r="F220" s="113">
        <v>19970.669999999998</v>
      </c>
      <c r="G220" s="114">
        <v>4331.33</v>
      </c>
      <c r="H220" s="114">
        <v>4730.18</v>
      </c>
      <c r="I220" s="114">
        <v>71.099999999999994</v>
      </c>
      <c r="J220" s="114">
        <v>1499.48</v>
      </c>
      <c r="K220" s="114">
        <v>3498.04</v>
      </c>
      <c r="L220" s="114">
        <v>0</v>
      </c>
      <c r="M220" s="115">
        <v>1185.4476318359375</v>
      </c>
      <c r="N220" s="116">
        <v>1185.4476318359375</v>
      </c>
      <c r="O220" s="116">
        <v>1185.4476318359375</v>
      </c>
      <c r="P220" s="116">
        <v>1185.4476318359375</v>
      </c>
      <c r="Q220" s="116">
        <v>1185.4476318359375</v>
      </c>
      <c r="R220" s="117">
        <v>40028.038159179683</v>
      </c>
      <c r="S220" s="118">
        <v>40028.04</v>
      </c>
      <c r="T220" s="119">
        <v>1.8408203177386895E-3</v>
      </c>
      <c r="U220" s="118"/>
      <c r="V220" s="158">
        <v>40028.03954101562</v>
      </c>
      <c r="W220" s="159">
        <v>1.3818359366268851E-3</v>
      </c>
    </row>
    <row r="221" spans="1:23" ht="11.25" customHeight="1" x14ac:dyDescent="0.35">
      <c r="A221" s="111"/>
      <c r="B221" s="111"/>
      <c r="C221" s="111" t="s">
        <v>262</v>
      </c>
      <c r="D221" s="111"/>
      <c r="E221" s="112"/>
      <c r="F221" s="113">
        <v>1250</v>
      </c>
      <c r="G221" s="114">
        <v>9947.0400000000009</v>
      </c>
      <c r="H221" s="114">
        <v>11477.69</v>
      </c>
      <c r="I221" s="114">
        <v>17339.080000000002</v>
      </c>
      <c r="J221" s="114">
        <v>6871.89</v>
      </c>
      <c r="K221" s="114">
        <v>16244.9</v>
      </c>
      <c r="L221" s="114">
        <v>26680.01</v>
      </c>
      <c r="M221" s="115">
        <v>20282.88671875</v>
      </c>
      <c r="N221" s="116">
        <v>20282.88671875</v>
      </c>
      <c r="O221" s="116">
        <v>20282.88671875</v>
      </c>
      <c r="P221" s="116">
        <v>20282.88671875</v>
      </c>
      <c r="Q221" s="116">
        <v>20282.88671875</v>
      </c>
      <c r="R221" s="117">
        <v>191225.04359374999</v>
      </c>
      <c r="S221" s="118">
        <v>191225.04</v>
      </c>
      <c r="T221" s="119">
        <v>-3.5937499778810889E-3</v>
      </c>
      <c r="U221" s="118"/>
      <c r="V221" s="158">
        <v>191225.04375000001</v>
      </c>
      <c r="W221" s="159">
        <v>1.562500256113708E-4</v>
      </c>
    </row>
    <row r="222" spans="1:23" ht="11.25" customHeight="1" x14ac:dyDescent="0.35">
      <c r="A222" s="111"/>
      <c r="B222" s="111"/>
      <c r="C222" s="111" t="s">
        <v>263</v>
      </c>
      <c r="D222" s="111"/>
      <c r="E222" s="112"/>
      <c r="F222" s="113">
        <v>1250</v>
      </c>
      <c r="G222" s="114">
        <v>10522.65</v>
      </c>
      <c r="H222" s="114">
        <v>11175.65</v>
      </c>
      <c r="I222" s="114">
        <v>14186.17</v>
      </c>
      <c r="J222" s="114">
        <v>7453.12</v>
      </c>
      <c r="K222" s="114">
        <v>25518.27</v>
      </c>
      <c r="L222" s="114">
        <v>11703.89</v>
      </c>
      <c r="M222" s="115">
        <v>20120.44921875</v>
      </c>
      <c r="N222" s="116">
        <v>20120.44921875</v>
      </c>
      <c r="O222" s="116">
        <v>20120.44921875</v>
      </c>
      <c r="P222" s="116">
        <v>20120.44921875</v>
      </c>
      <c r="Q222" s="116">
        <v>20120.44921875</v>
      </c>
      <c r="R222" s="117">
        <v>182411.99609375</v>
      </c>
      <c r="S222" s="118">
        <v>182412</v>
      </c>
      <c r="T222" s="119">
        <v>3.90625E-3</v>
      </c>
      <c r="U222" s="118"/>
      <c r="V222" s="158">
        <v>182411.998203125</v>
      </c>
      <c r="W222" s="159">
        <v>2.1093749965075403E-3</v>
      </c>
    </row>
    <row r="223" spans="1:23" ht="11.25" customHeight="1" x14ac:dyDescent="0.35">
      <c r="A223" s="111"/>
      <c r="B223" s="111"/>
      <c r="C223" s="111" t="s">
        <v>264</v>
      </c>
      <c r="D223" s="111"/>
      <c r="E223" s="112"/>
      <c r="F223" s="113">
        <v>6119</v>
      </c>
      <c r="G223" s="114">
        <v>7551.12</v>
      </c>
      <c r="H223" s="114">
        <v>7551.12</v>
      </c>
      <c r="I223" s="114">
        <v>5030.4399999999996</v>
      </c>
      <c r="J223" s="114">
        <v>2915.15</v>
      </c>
      <c r="K223" s="114">
        <v>9824.19</v>
      </c>
      <c r="L223" s="114">
        <v>0</v>
      </c>
      <c r="M223" s="115">
        <v>42199.796875</v>
      </c>
      <c r="N223" s="116">
        <v>42199.796875</v>
      </c>
      <c r="O223" s="116">
        <v>42199.796875</v>
      </c>
      <c r="P223" s="116">
        <v>42199.796875</v>
      </c>
      <c r="Q223" s="116">
        <v>42199.796875</v>
      </c>
      <c r="R223" s="117">
        <v>249990.00437499999</v>
      </c>
      <c r="S223" s="118">
        <v>249990</v>
      </c>
      <c r="T223" s="119">
        <v>-4.374999989522621E-3</v>
      </c>
      <c r="U223" s="118"/>
      <c r="V223" s="158">
        <v>249990.00578125002</v>
      </c>
      <c r="W223" s="159">
        <v>1.406250026775524E-3</v>
      </c>
    </row>
    <row r="224" spans="1:23" ht="11.25" customHeight="1" x14ac:dyDescent="0.35">
      <c r="A224" s="111"/>
      <c r="B224" s="111"/>
      <c r="C224" s="111" t="s">
        <v>265</v>
      </c>
      <c r="D224" s="111"/>
      <c r="E224" s="112"/>
      <c r="F224" s="113">
        <v>0</v>
      </c>
      <c r="G224" s="114">
        <v>659.8</v>
      </c>
      <c r="H224" s="114">
        <v>0</v>
      </c>
      <c r="I224" s="114">
        <v>505.8</v>
      </c>
      <c r="J224" s="114">
        <v>0</v>
      </c>
      <c r="K224" s="114">
        <v>40240</v>
      </c>
      <c r="L224" s="114">
        <v>29954.61</v>
      </c>
      <c r="M224" s="115">
        <v>-12272.0498046875</v>
      </c>
      <c r="N224" s="116">
        <v>-12272.0498046875</v>
      </c>
      <c r="O224" s="116">
        <v>-12272.0498046875</v>
      </c>
      <c r="P224" s="116">
        <v>-12272.0498046875</v>
      </c>
      <c r="Q224" s="116">
        <v>-12272.0498046875</v>
      </c>
      <c r="R224" s="117">
        <v>9999.9609765624919</v>
      </c>
      <c r="S224" s="118">
        <v>9999.9599999999991</v>
      </c>
      <c r="T224" s="119">
        <v>-9.7656249272404239E-4</v>
      </c>
      <c r="U224" s="118"/>
      <c r="V224" s="158">
        <v>9999.9605957031254</v>
      </c>
      <c r="W224" s="159">
        <v>-3.8085936648712959E-4</v>
      </c>
    </row>
    <row r="225" spans="1:23" ht="11.25" customHeight="1" x14ac:dyDescent="0.35">
      <c r="A225" s="111"/>
      <c r="B225" s="111"/>
      <c r="C225" s="111" t="s">
        <v>266</v>
      </c>
      <c r="D225" s="111"/>
      <c r="E225" s="112"/>
      <c r="F225" s="113">
        <v>0</v>
      </c>
      <c r="G225" s="114">
        <v>148</v>
      </c>
      <c r="H225" s="114">
        <v>0</v>
      </c>
      <c r="I225" s="114">
        <v>0</v>
      </c>
      <c r="J225" s="114">
        <v>0</v>
      </c>
      <c r="K225" s="114">
        <v>0</v>
      </c>
      <c r="L225" s="114">
        <v>0</v>
      </c>
      <c r="M225" s="115">
        <v>1970.3919677734375</v>
      </c>
      <c r="N225" s="116">
        <v>1970.3919677734375</v>
      </c>
      <c r="O225" s="116">
        <v>1970.3919677734375</v>
      </c>
      <c r="P225" s="116">
        <v>1970.3919677734375</v>
      </c>
      <c r="Q225" s="116">
        <v>1970.3919677734375</v>
      </c>
      <c r="R225" s="117">
        <v>9999.9598388671875</v>
      </c>
      <c r="S225" s="118">
        <v>9999.9599999999991</v>
      </c>
      <c r="T225" s="119">
        <v>1.6113281162688509E-4</v>
      </c>
      <c r="U225" s="118"/>
      <c r="V225" s="158">
        <v>9999.9599609375</v>
      </c>
      <c r="W225" s="159">
        <v>1.220703125E-4</v>
      </c>
    </row>
    <row r="226" spans="1:23" ht="11.25" customHeight="1" x14ac:dyDescent="0.35">
      <c r="A226" s="111"/>
      <c r="B226" s="111"/>
      <c r="C226" s="111" t="s">
        <v>267</v>
      </c>
      <c r="D226" s="111"/>
      <c r="E226" s="112"/>
      <c r="F226" s="113">
        <v>0</v>
      </c>
      <c r="G226" s="114">
        <v>100</v>
      </c>
      <c r="H226" s="114">
        <v>0</v>
      </c>
      <c r="I226" s="114">
        <v>0</v>
      </c>
      <c r="J226" s="114">
        <v>0</v>
      </c>
      <c r="K226" s="114">
        <v>0</v>
      </c>
      <c r="L226" s="114">
        <v>0</v>
      </c>
      <c r="M226" s="115">
        <v>1979.991943359375</v>
      </c>
      <c r="N226" s="116">
        <v>1979.991943359375</v>
      </c>
      <c r="O226" s="116">
        <v>1979.991943359375</v>
      </c>
      <c r="P226" s="116">
        <v>1979.991943359375</v>
      </c>
      <c r="Q226" s="116">
        <v>1979.991943359375</v>
      </c>
      <c r="R226" s="117">
        <v>9999.959716796875</v>
      </c>
      <c r="S226" s="118">
        <v>9999.9599999999991</v>
      </c>
      <c r="T226" s="119">
        <v>2.8320312412688509E-4</v>
      </c>
      <c r="U226" s="118"/>
      <c r="V226" s="158">
        <v>9999.960205078125</v>
      </c>
      <c r="W226" s="159">
        <v>4.8828125E-4</v>
      </c>
    </row>
    <row r="227" spans="1:23" ht="11.25" customHeight="1" x14ac:dyDescent="0.35">
      <c r="A227" s="111"/>
      <c r="B227" s="111"/>
      <c r="C227" s="111" t="s">
        <v>268</v>
      </c>
      <c r="D227" s="111"/>
      <c r="E227" s="112"/>
      <c r="F227" s="113">
        <v>310.60000000000002</v>
      </c>
      <c r="G227" s="114">
        <v>0</v>
      </c>
      <c r="H227" s="114">
        <v>0</v>
      </c>
      <c r="I227" s="114">
        <v>0</v>
      </c>
      <c r="J227" s="114">
        <v>0</v>
      </c>
      <c r="K227" s="114">
        <v>0</v>
      </c>
      <c r="L227" s="114">
        <v>0</v>
      </c>
      <c r="M227" s="115">
        <v>937.88800048828125</v>
      </c>
      <c r="N227" s="116">
        <v>937.88800048828125</v>
      </c>
      <c r="O227" s="116">
        <v>937.88800048828125</v>
      </c>
      <c r="P227" s="116">
        <v>937.88800048828125</v>
      </c>
      <c r="Q227" s="116">
        <v>937.88800048828125</v>
      </c>
      <c r="R227" s="117">
        <v>5000.0400024414066</v>
      </c>
      <c r="S227" s="118">
        <v>5000.04</v>
      </c>
      <c r="T227" s="119">
        <v>-2.4414066501776688E-6</v>
      </c>
      <c r="U227" s="118"/>
      <c r="V227" s="158">
        <v>5000.0398803710941</v>
      </c>
      <c r="W227" s="159">
        <v>-1.220703125E-4</v>
      </c>
    </row>
    <row r="228" spans="1:23" ht="11.25" customHeight="1" x14ac:dyDescent="0.35">
      <c r="A228" s="111"/>
      <c r="B228" s="111"/>
      <c r="C228" s="111" t="s">
        <v>269</v>
      </c>
      <c r="D228" s="111"/>
      <c r="E228" s="112"/>
      <c r="F228" s="113">
        <v>302.27</v>
      </c>
      <c r="G228" s="114">
        <v>0</v>
      </c>
      <c r="H228" s="114">
        <v>0</v>
      </c>
      <c r="I228" s="114">
        <v>0</v>
      </c>
      <c r="J228" s="114">
        <v>0</v>
      </c>
      <c r="K228" s="114">
        <v>0</v>
      </c>
      <c r="L228" s="114">
        <v>0</v>
      </c>
      <c r="M228" s="115">
        <v>939.55401611328125</v>
      </c>
      <c r="N228" s="116">
        <v>939.55401611328125</v>
      </c>
      <c r="O228" s="116">
        <v>939.55401611328125</v>
      </c>
      <c r="P228" s="116">
        <v>939.55401611328125</v>
      </c>
      <c r="Q228" s="116">
        <v>939.55401611328125</v>
      </c>
      <c r="R228" s="117">
        <v>5000.0400805664067</v>
      </c>
      <c r="S228" s="118">
        <v>5000.04</v>
      </c>
      <c r="T228" s="119">
        <v>-8.0566406722937245E-5</v>
      </c>
      <c r="U228" s="118"/>
      <c r="V228" s="158">
        <v>5000.0398974609379</v>
      </c>
      <c r="W228" s="159">
        <v>-1.8310546875E-4</v>
      </c>
    </row>
    <row r="229" spans="1:23" ht="11.25" customHeight="1" x14ac:dyDescent="0.35">
      <c r="A229" s="111"/>
      <c r="B229" s="111"/>
      <c r="C229" s="111" t="s">
        <v>270</v>
      </c>
      <c r="D229" s="111"/>
      <c r="E229" s="112"/>
      <c r="F229" s="113">
        <v>264.99</v>
      </c>
      <c r="G229" s="114">
        <v>0</v>
      </c>
      <c r="H229" s="114">
        <v>0</v>
      </c>
      <c r="I229" s="114">
        <v>0</v>
      </c>
      <c r="J229" s="114">
        <v>0</v>
      </c>
      <c r="K229" s="114">
        <v>0</v>
      </c>
      <c r="L229" s="114">
        <v>0</v>
      </c>
      <c r="M229" s="115">
        <v>947.00994873046875</v>
      </c>
      <c r="N229" s="116">
        <v>947.00994873046875</v>
      </c>
      <c r="O229" s="116">
        <v>947.00994873046875</v>
      </c>
      <c r="P229" s="116">
        <v>947.00994873046875</v>
      </c>
      <c r="Q229" s="116">
        <v>947.00994873046875</v>
      </c>
      <c r="R229" s="117">
        <v>5000.0397436523435</v>
      </c>
      <c r="S229" s="118">
        <v>5000.04</v>
      </c>
      <c r="T229" s="119">
        <v>2.5634765643189894E-4</v>
      </c>
      <c r="U229" s="118"/>
      <c r="V229" s="158">
        <v>5000.0396826171873</v>
      </c>
      <c r="W229" s="159">
        <v>-6.103515625E-5</v>
      </c>
    </row>
    <row r="230" spans="1:23" ht="11.25" customHeight="1" x14ac:dyDescent="0.35">
      <c r="A230" s="111"/>
      <c r="B230" s="111"/>
      <c r="C230" s="120" t="s">
        <v>271</v>
      </c>
      <c r="D230" s="120"/>
      <c r="E230" s="121"/>
      <c r="F230" s="122">
        <v>146419.66999999998</v>
      </c>
      <c r="G230" s="123">
        <v>50692.710000000006</v>
      </c>
      <c r="H230" s="123">
        <v>202267.01</v>
      </c>
      <c r="I230" s="123">
        <v>119778.69000000002</v>
      </c>
      <c r="J230" s="123">
        <v>88091.9</v>
      </c>
      <c r="K230" s="123">
        <v>123264.69</v>
      </c>
      <c r="L230" s="123">
        <v>95353.89</v>
      </c>
      <c r="M230" s="124">
        <v>215010.65252685547</v>
      </c>
      <c r="N230" s="125">
        <v>215010.65252685547</v>
      </c>
      <c r="O230" s="125">
        <v>215010.65252685547</v>
      </c>
      <c r="P230" s="125">
        <v>215010.65252685547</v>
      </c>
      <c r="Q230" s="125">
        <v>215010.65252685547</v>
      </c>
      <c r="R230" s="126">
        <v>1900921.8226342776</v>
      </c>
      <c r="S230" s="127">
        <v>1812510</v>
      </c>
      <c r="T230" s="128">
        <v>-88411.822634277312</v>
      </c>
      <c r="U230" s="127"/>
      <c r="V230" s="160">
        <v>1914180.1927075195</v>
      </c>
      <c r="W230" s="129">
        <v>13258.370073242202</v>
      </c>
    </row>
    <row r="231" spans="1:23" ht="11.25" customHeight="1" x14ac:dyDescent="0.35">
      <c r="A231" s="111"/>
      <c r="B231" s="111" t="s">
        <v>35</v>
      </c>
      <c r="C231" s="111"/>
      <c r="D231" s="111"/>
      <c r="E231" s="112"/>
      <c r="F231" s="113"/>
      <c r="G231" s="114"/>
      <c r="H231" s="114"/>
      <c r="I231" s="114"/>
      <c r="J231" s="114"/>
      <c r="K231" s="114"/>
      <c r="L231" s="114"/>
      <c r="M231" s="115"/>
      <c r="N231" s="116"/>
      <c r="O231" s="116"/>
      <c r="P231" s="116"/>
      <c r="Q231" s="116"/>
      <c r="R231" s="117"/>
      <c r="S231" s="118"/>
      <c r="T231" s="119"/>
      <c r="U231" s="118"/>
      <c r="V231" s="158"/>
      <c r="W231" s="159"/>
    </row>
    <row r="232" spans="1:23" ht="11.25" customHeight="1" x14ac:dyDescent="0.35">
      <c r="A232" s="111"/>
      <c r="B232" s="111"/>
      <c r="C232" s="111" t="s">
        <v>272</v>
      </c>
      <c r="D232" s="111"/>
      <c r="E232" s="112"/>
      <c r="F232" s="113">
        <v>0</v>
      </c>
      <c r="G232" s="114">
        <v>0</v>
      </c>
      <c r="H232" s="114">
        <v>0</v>
      </c>
      <c r="I232" s="114">
        <v>0</v>
      </c>
      <c r="J232" s="114">
        <v>0</v>
      </c>
      <c r="K232" s="114">
        <v>1573.62</v>
      </c>
      <c r="L232" s="114">
        <v>2568.79</v>
      </c>
      <c r="M232" s="115">
        <v>0</v>
      </c>
      <c r="N232" s="116">
        <v>0</v>
      </c>
      <c r="O232" s="116">
        <v>0</v>
      </c>
      <c r="P232" s="116">
        <v>0</v>
      </c>
      <c r="Q232" s="116">
        <v>0</v>
      </c>
      <c r="R232" s="117">
        <v>4142.41</v>
      </c>
      <c r="S232" s="118">
        <v>0</v>
      </c>
      <c r="T232" s="119">
        <v>-4142.41</v>
      </c>
      <c r="U232" s="118"/>
      <c r="V232" s="158">
        <v>0</v>
      </c>
      <c r="W232" s="159">
        <v>-4142.41</v>
      </c>
    </row>
    <row r="233" spans="1:23" ht="11.25" customHeight="1" x14ac:dyDescent="0.35">
      <c r="A233" s="111"/>
      <c r="B233" s="111"/>
      <c r="C233" s="111" t="s">
        <v>273</v>
      </c>
      <c r="D233" s="111"/>
      <c r="E233" s="112"/>
      <c r="F233" s="113">
        <v>7881.54</v>
      </c>
      <c r="G233" s="114">
        <v>5116.09</v>
      </c>
      <c r="H233" s="114">
        <v>4332.8100000000004</v>
      </c>
      <c r="I233" s="114">
        <v>5310.46</v>
      </c>
      <c r="J233" s="114">
        <v>19056.080000000002</v>
      </c>
      <c r="K233" s="114">
        <v>1195.22</v>
      </c>
      <c r="L233" s="114">
        <v>143.72</v>
      </c>
      <c r="M233" s="115">
        <v>9394.2080078125</v>
      </c>
      <c r="N233" s="116">
        <v>9394.2080078125</v>
      </c>
      <c r="O233" s="116">
        <v>9394.2080078125</v>
      </c>
      <c r="P233" s="116">
        <v>9394.2080078125</v>
      </c>
      <c r="Q233" s="116">
        <v>9394.2080078125</v>
      </c>
      <c r="R233" s="117">
        <v>90006.960039062513</v>
      </c>
      <c r="S233" s="118">
        <v>90006.96</v>
      </c>
      <c r="T233" s="119">
        <v>-3.90625064028427E-5</v>
      </c>
      <c r="U233" s="118"/>
      <c r="V233" s="158">
        <v>90006.96046875001</v>
      </c>
      <c r="W233" s="159">
        <v>4.2968749767169356E-4</v>
      </c>
    </row>
    <row r="234" spans="1:23" ht="11.25" customHeight="1" x14ac:dyDescent="0.35">
      <c r="A234" s="111"/>
      <c r="B234" s="111"/>
      <c r="C234" s="111" t="s">
        <v>274</v>
      </c>
      <c r="D234" s="111"/>
      <c r="E234" s="112"/>
      <c r="F234" s="113">
        <v>20186.78</v>
      </c>
      <c r="G234" s="114">
        <v>7395.28</v>
      </c>
      <c r="H234" s="114">
        <v>5246.15</v>
      </c>
      <c r="I234" s="114">
        <v>7268.45</v>
      </c>
      <c r="J234" s="114">
        <v>18207.16</v>
      </c>
      <c r="K234" s="114">
        <v>5108.33</v>
      </c>
      <c r="L234" s="114">
        <v>7842.41</v>
      </c>
      <c r="M234" s="115">
        <v>614.0875244140625</v>
      </c>
      <c r="N234" s="116">
        <v>614.0875244140625</v>
      </c>
      <c r="O234" s="116">
        <v>614.0875244140625</v>
      </c>
      <c r="P234" s="116">
        <v>614.0875244140625</v>
      </c>
      <c r="Q234" s="116">
        <v>614.0875244140625</v>
      </c>
      <c r="R234" s="117">
        <v>74324.99762207031</v>
      </c>
      <c r="S234" s="118">
        <v>74325</v>
      </c>
      <c r="T234" s="119">
        <v>2.3779296898283064E-3</v>
      </c>
      <c r="U234" s="118"/>
      <c r="V234" s="158">
        <v>74324.999931640617</v>
      </c>
      <c r="W234" s="159">
        <v>2.3095703072613105E-3</v>
      </c>
    </row>
    <row r="235" spans="1:23" ht="11.25" customHeight="1" x14ac:dyDescent="0.35">
      <c r="A235" s="111"/>
      <c r="B235" s="111"/>
      <c r="C235" s="111" t="s">
        <v>275</v>
      </c>
      <c r="D235" s="111"/>
      <c r="E235" s="112"/>
      <c r="F235" s="113">
        <v>5242.97</v>
      </c>
      <c r="G235" s="114">
        <v>7239.8</v>
      </c>
      <c r="H235" s="114">
        <v>1236.1600000000001</v>
      </c>
      <c r="I235" s="114">
        <v>3995.66</v>
      </c>
      <c r="J235" s="114">
        <v>17627.439999999999</v>
      </c>
      <c r="K235" s="114">
        <v>2174.1999999999998</v>
      </c>
      <c r="L235" s="114">
        <v>3805.85</v>
      </c>
      <c r="M235" s="115">
        <v>5368.9765625</v>
      </c>
      <c r="N235" s="116">
        <v>5368.9765625</v>
      </c>
      <c r="O235" s="116">
        <v>5368.9765625</v>
      </c>
      <c r="P235" s="116">
        <v>5368.9765625</v>
      </c>
      <c r="Q235" s="116">
        <v>5368.9765625</v>
      </c>
      <c r="R235" s="117">
        <v>68166.962812499987</v>
      </c>
      <c r="S235" s="118">
        <v>68166.960000000006</v>
      </c>
      <c r="T235" s="119">
        <v>-2.8124999807914719E-3</v>
      </c>
      <c r="U235" s="118"/>
      <c r="V235" s="158">
        <v>68166.961152343749</v>
      </c>
      <c r="W235" s="159">
        <v>-1.6601562383584678E-3</v>
      </c>
    </row>
    <row r="236" spans="1:23" ht="11.25" customHeight="1" x14ac:dyDescent="0.35">
      <c r="A236" s="111"/>
      <c r="B236" s="111"/>
      <c r="C236" s="111" t="s">
        <v>276</v>
      </c>
      <c r="D236" s="111"/>
      <c r="E236" s="112"/>
      <c r="F236" s="113">
        <v>0</v>
      </c>
      <c r="G236" s="114">
        <v>0</v>
      </c>
      <c r="H236" s="114">
        <v>0</v>
      </c>
      <c r="I236" s="114">
        <v>0</v>
      </c>
      <c r="J236" s="114">
        <v>0</v>
      </c>
      <c r="K236" s="114">
        <v>0</v>
      </c>
      <c r="L236" s="114">
        <v>0</v>
      </c>
      <c r="M236" s="115">
        <v>700.00799560546875</v>
      </c>
      <c r="N236" s="116">
        <v>700.00799560546875</v>
      </c>
      <c r="O236" s="116">
        <v>700.00799560546875</v>
      </c>
      <c r="P236" s="116">
        <v>700.00799560546875</v>
      </c>
      <c r="Q236" s="116">
        <v>700.00799560546875</v>
      </c>
      <c r="R236" s="117">
        <v>3500.0399780273438</v>
      </c>
      <c r="S236" s="118">
        <v>3500.04</v>
      </c>
      <c r="T236" s="119">
        <v>2.1972656213620212E-5</v>
      </c>
      <c r="U236" s="118"/>
      <c r="V236" s="158">
        <v>3500.0399475097656</v>
      </c>
      <c r="W236" s="159">
        <v>-3.0517578125E-5</v>
      </c>
    </row>
    <row r="237" spans="1:23" ht="11.25" customHeight="1" x14ac:dyDescent="0.35">
      <c r="A237" s="111"/>
      <c r="B237" s="111"/>
      <c r="C237" s="111" t="s">
        <v>277</v>
      </c>
      <c r="D237" s="111"/>
      <c r="E237" s="112"/>
      <c r="F237" s="113">
        <v>0</v>
      </c>
      <c r="G237" s="114">
        <v>0</v>
      </c>
      <c r="H237" s="114">
        <v>0</v>
      </c>
      <c r="I237" s="114">
        <v>0</v>
      </c>
      <c r="J237" s="114">
        <v>0</v>
      </c>
      <c r="K237" s="114">
        <v>0</v>
      </c>
      <c r="L237" s="114">
        <v>0</v>
      </c>
      <c r="M237" s="115">
        <v>700.00799560546875</v>
      </c>
      <c r="N237" s="116">
        <v>700.00799560546875</v>
      </c>
      <c r="O237" s="116">
        <v>700.00799560546875</v>
      </c>
      <c r="P237" s="116">
        <v>700.00799560546875</v>
      </c>
      <c r="Q237" s="116">
        <v>700.00799560546875</v>
      </c>
      <c r="R237" s="117">
        <v>3500.0399780273438</v>
      </c>
      <c r="S237" s="118">
        <v>3500.04</v>
      </c>
      <c r="T237" s="119">
        <v>2.1972656213620212E-5</v>
      </c>
      <c r="U237" s="118"/>
      <c r="V237" s="158">
        <v>3500.0399475097656</v>
      </c>
      <c r="W237" s="159">
        <v>-3.0517578125E-5</v>
      </c>
    </row>
    <row r="238" spans="1:23" ht="11.25" customHeight="1" x14ac:dyDescent="0.35">
      <c r="A238" s="111"/>
      <c r="B238" s="111"/>
      <c r="C238" s="111" t="s">
        <v>278</v>
      </c>
      <c r="D238" s="111"/>
      <c r="E238" s="112"/>
      <c r="F238" s="113">
        <v>0</v>
      </c>
      <c r="G238" s="114">
        <v>0</v>
      </c>
      <c r="H238" s="114">
        <v>0</v>
      </c>
      <c r="I238" s="114">
        <v>0</v>
      </c>
      <c r="J238" s="114">
        <v>0</v>
      </c>
      <c r="K238" s="114">
        <v>0</v>
      </c>
      <c r="L238" s="114">
        <v>0</v>
      </c>
      <c r="M238" s="115">
        <v>700.00799560546875</v>
      </c>
      <c r="N238" s="116">
        <v>700.00799560546875</v>
      </c>
      <c r="O238" s="116">
        <v>700.00799560546875</v>
      </c>
      <c r="P238" s="116">
        <v>700.00799560546875</v>
      </c>
      <c r="Q238" s="116">
        <v>700.00799560546875</v>
      </c>
      <c r="R238" s="117">
        <v>3500.0399780273438</v>
      </c>
      <c r="S238" s="118">
        <v>3500.04</v>
      </c>
      <c r="T238" s="119">
        <v>2.1972656213620212E-5</v>
      </c>
      <c r="U238" s="118"/>
      <c r="V238" s="158">
        <v>3500.0399475097656</v>
      </c>
      <c r="W238" s="159">
        <v>-3.0517578125E-5</v>
      </c>
    </row>
    <row r="239" spans="1:23" ht="11.25" customHeight="1" x14ac:dyDescent="0.35">
      <c r="A239" s="111"/>
      <c r="B239" s="111"/>
      <c r="C239" s="111" t="s">
        <v>279</v>
      </c>
      <c r="D239" s="111"/>
      <c r="E239" s="112"/>
      <c r="F239" s="113">
        <v>0</v>
      </c>
      <c r="G239" s="114">
        <v>0</v>
      </c>
      <c r="H239" s="114">
        <v>0</v>
      </c>
      <c r="I239" s="114">
        <v>0</v>
      </c>
      <c r="J239" s="114">
        <v>0</v>
      </c>
      <c r="K239" s="114">
        <v>0</v>
      </c>
      <c r="L239" s="114">
        <v>0</v>
      </c>
      <c r="M239" s="115">
        <v>1000.0079956054688</v>
      </c>
      <c r="N239" s="116">
        <v>1000.0079956054688</v>
      </c>
      <c r="O239" s="116">
        <v>1000.0079956054688</v>
      </c>
      <c r="P239" s="116">
        <v>1000.0079956054688</v>
      </c>
      <c r="Q239" s="116">
        <v>1000.0079956054688</v>
      </c>
      <c r="R239" s="117">
        <v>5000.0399780273438</v>
      </c>
      <c r="S239" s="118">
        <v>5000.04</v>
      </c>
      <c r="T239" s="119">
        <v>2.1972656213620212E-5</v>
      </c>
      <c r="U239" s="118"/>
      <c r="V239" s="158">
        <v>5000.0401000976563</v>
      </c>
      <c r="W239" s="159">
        <v>1.220703125E-4</v>
      </c>
    </row>
    <row r="240" spans="1:23" ht="11.25" customHeight="1" x14ac:dyDescent="0.35">
      <c r="A240" s="111"/>
      <c r="B240" s="111"/>
      <c r="C240" s="111" t="s">
        <v>280</v>
      </c>
      <c r="D240" s="111"/>
      <c r="E240" s="112"/>
      <c r="F240" s="113">
        <v>0</v>
      </c>
      <c r="G240" s="114">
        <v>0</v>
      </c>
      <c r="H240" s="114">
        <v>0</v>
      </c>
      <c r="I240" s="114">
        <v>0</v>
      </c>
      <c r="J240" s="114">
        <v>0</v>
      </c>
      <c r="K240" s="114">
        <v>0</v>
      </c>
      <c r="L240" s="114">
        <v>0</v>
      </c>
      <c r="M240" s="115">
        <v>1000.0079956054688</v>
      </c>
      <c r="N240" s="116">
        <v>1000.0079956054688</v>
      </c>
      <c r="O240" s="116">
        <v>1000.0079956054688</v>
      </c>
      <c r="P240" s="116">
        <v>1000.0079956054688</v>
      </c>
      <c r="Q240" s="116">
        <v>1000.0079956054688</v>
      </c>
      <c r="R240" s="117">
        <v>5000.0399780273438</v>
      </c>
      <c r="S240" s="118">
        <v>5000.04</v>
      </c>
      <c r="T240" s="119">
        <v>2.1972656213620212E-5</v>
      </c>
      <c r="U240" s="118"/>
      <c r="V240" s="158">
        <v>5000.0401000976563</v>
      </c>
      <c r="W240" s="159">
        <v>1.220703125E-4</v>
      </c>
    </row>
    <row r="241" spans="1:23" ht="11.25" customHeight="1" x14ac:dyDescent="0.35">
      <c r="A241" s="111"/>
      <c r="B241" s="111"/>
      <c r="C241" s="111" t="s">
        <v>281</v>
      </c>
      <c r="D241" s="111"/>
      <c r="E241" s="112"/>
      <c r="F241" s="113">
        <v>0</v>
      </c>
      <c r="G241" s="114">
        <v>0</v>
      </c>
      <c r="H241" s="114">
        <v>0</v>
      </c>
      <c r="I241" s="114">
        <v>0</v>
      </c>
      <c r="J241" s="114">
        <v>0</v>
      </c>
      <c r="K241" s="114">
        <v>0</v>
      </c>
      <c r="L241" s="114">
        <v>0</v>
      </c>
      <c r="M241" s="115">
        <v>1999.991943359375</v>
      </c>
      <c r="N241" s="116">
        <v>1999.991943359375</v>
      </c>
      <c r="O241" s="116">
        <v>1999.991943359375</v>
      </c>
      <c r="P241" s="116">
        <v>1999.991943359375</v>
      </c>
      <c r="Q241" s="116">
        <v>1999.991943359375</v>
      </c>
      <c r="R241" s="117">
        <v>9999.959716796875</v>
      </c>
      <c r="S241" s="118">
        <v>9999.9599999999991</v>
      </c>
      <c r="T241" s="119">
        <v>2.8320312412688509E-4</v>
      </c>
      <c r="U241" s="118"/>
      <c r="V241" s="158">
        <v>9999.959716796875</v>
      </c>
      <c r="W241" s="159">
        <v>0</v>
      </c>
    </row>
    <row r="242" spans="1:23" ht="11.25" customHeight="1" x14ac:dyDescent="0.35">
      <c r="A242" s="111"/>
      <c r="B242" s="111"/>
      <c r="C242" s="111" t="s">
        <v>282</v>
      </c>
      <c r="D242" s="111"/>
      <c r="E242" s="112"/>
      <c r="F242" s="113">
        <v>11353.26</v>
      </c>
      <c r="G242" s="114">
        <v>0</v>
      </c>
      <c r="H242" s="114">
        <v>0</v>
      </c>
      <c r="I242" s="114">
        <v>2360.41</v>
      </c>
      <c r="J242" s="114">
        <v>27.01</v>
      </c>
      <c r="K242" s="114">
        <v>248.28</v>
      </c>
      <c r="L242" s="114">
        <v>2739.92</v>
      </c>
      <c r="M242" s="115">
        <v>937.8160400390625</v>
      </c>
      <c r="N242" s="116">
        <v>937.8160400390625</v>
      </c>
      <c r="O242" s="116">
        <v>937.8160400390625</v>
      </c>
      <c r="P242" s="116">
        <v>937.8160400390625</v>
      </c>
      <c r="Q242" s="116">
        <v>937.8160400390625</v>
      </c>
      <c r="R242" s="117">
        <v>21417.960200195314</v>
      </c>
      <c r="S242" s="118">
        <v>21417.96</v>
      </c>
      <c r="T242" s="119">
        <v>-2.0019531439174898E-4</v>
      </c>
      <c r="U242" s="118"/>
      <c r="V242" s="158">
        <v>21417.961616210938</v>
      </c>
      <c r="W242" s="159">
        <v>1.4160156242724042E-3</v>
      </c>
    </row>
    <row r="243" spans="1:23" ht="11.25" customHeight="1" x14ac:dyDescent="0.35">
      <c r="A243" s="111"/>
      <c r="B243" s="111"/>
      <c r="C243" s="111" t="s">
        <v>283</v>
      </c>
      <c r="D243" s="111"/>
      <c r="E243" s="112"/>
      <c r="F243" s="113">
        <v>10155.44</v>
      </c>
      <c r="G243" s="114">
        <v>0</v>
      </c>
      <c r="H243" s="114">
        <v>0</v>
      </c>
      <c r="I243" s="114">
        <v>2312.48</v>
      </c>
      <c r="J243" s="114">
        <v>26.3</v>
      </c>
      <c r="K243" s="114">
        <v>139.94</v>
      </c>
      <c r="L243" s="114">
        <v>3250</v>
      </c>
      <c r="M243" s="115">
        <v>994.36798095703125</v>
      </c>
      <c r="N243" s="116">
        <v>994.36798095703125</v>
      </c>
      <c r="O243" s="116">
        <v>994.36798095703125</v>
      </c>
      <c r="P243" s="116">
        <v>994.36798095703125</v>
      </c>
      <c r="Q243" s="116">
        <v>994.36798095703125</v>
      </c>
      <c r="R243" s="117">
        <v>20855.999904785156</v>
      </c>
      <c r="S243" s="118">
        <v>20856</v>
      </c>
      <c r="T243" s="119">
        <v>9.5214843895519152E-5</v>
      </c>
      <c r="U243" s="118"/>
      <c r="V243" s="158">
        <v>20856.000273437501</v>
      </c>
      <c r="W243" s="159">
        <v>3.6865234505967237E-4</v>
      </c>
    </row>
    <row r="244" spans="1:23" ht="11.25" customHeight="1" x14ac:dyDescent="0.35">
      <c r="A244" s="111"/>
      <c r="B244" s="111"/>
      <c r="C244" s="111" t="s">
        <v>284</v>
      </c>
      <c r="D244" s="111"/>
      <c r="E244" s="112"/>
      <c r="F244" s="113">
        <v>8549.92</v>
      </c>
      <c r="G244" s="114">
        <v>0</v>
      </c>
      <c r="H244" s="114">
        <v>0</v>
      </c>
      <c r="I244" s="114">
        <v>1647.38</v>
      </c>
      <c r="J244" s="114">
        <v>17.760000000000002</v>
      </c>
      <c r="K244" s="114">
        <v>786.34</v>
      </c>
      <c r="L244" s="114">
        <v>94.56</v>
      </c>
      <c r="M244" s="115">
        <v>5385.2080078125</v>
      </c>
      <c r="N244" s="116">
        <v>5385.2080078125</v>
      </c>
      <c r="O244" s="116">
        <v>5385.2080078125</v>
      </c>
      <c r="P244" s="116">
        <v>5385.2080078125</v>
      </c>
      <c r="Q244" s="116">
        <v>5385.2080078125</v>
      </c>
      <c r="R244" s="117">
        <v>38022.000039062499</v>
      </c>
      <c r="S244" s="118">
        <v>38022</v>
      </c>
      <c r="T244" s="119">
        <v>-3.9062499126885086E-5</v>
      </c>
      <c r="U244" s="118"/>
      <c r="V244" s="158">
        <v>38022.001162109373</v>
      </c>
      <c r="W244" s="159">
        <v>1.1230468735448085E-3</v>
      </c>
    </row>
    <row r="245" spans="1:23" ht="11.25" customHeight="1" x14ac:dyDescent="0.35">
      <c r="A245" s="111"/>
      <c r="B245" s="111"/>
      <c r="C245" s="111" t="s">
        <v>285</v>
      </c>
      <c r="D245" s="111"/>
      <c r="E245" s="112"/>
      <c r="F245" s="113">
        <v>3812.79</v>
      </c>
      <c r="G245" s="114">
        <v>374.81</v>
      </c>
      <c r="H245" s="114">
        <v>133.87</v>
      </c>
      <c r="I245" s="114">
        <v>7.3</v>
      </c>
      <c r="J245" s="114">
        <v>141.01</v>
      </c>
      <c r="K245" s="114">
        <v>315.89</v>
      </c>
      <c r="L245" s="114">
        <v>967.76</v>
      </c>
      <c r="M245" s="115">
        <v>1523.513916015625</v>
      </c>
      <c r="N245" s="116">
        <v>1523.513916015625</v>
      </c>
      <c r="O245" s="116">
        <v>1523.513916015625</v>
      </c>
      <c r="P245" s="116">
        <v>1523.513916015625</v>
      </c>
      <c r="Q245" s="116">
        <v>1523.513916015625</v>
      </c>
      <c r="R245" s="117">
        <v>13370.999580078125</v>
      </c>
      <c r="S245" s="118">
        <v>13371</v>
      </c>
      <c r="T245" s="119">
        <v>4.199218747089617E-4</v>
      </c>
      <c r="U245" s="118"/>
      <c r="V245" s="158">
        <v>13371.000336914063</v>
      </c>
      <c r="W245" s="159">
        <v>7.5683593786379788E-4</v>
      </c>
    </row>
    <row r="246" spans="1:23" ht="11.25" customHeight="1" x14ac:dyDescent="0.35">
      <c r="A246" s="111"/>
      <c r="B246" s="111"/>
      <c r="C246" s="111" t="s">
        <v>286</v>
      </c>
      <c r="D246" s="111"/>
      <c r="E246" s="112"/>
      <c r="F246" s="113">
        <v>0</v>
      </c>
      <c r="G246" s="114">
        <v>0</v>
      </c>
      <c r="H246" s="114">
        <v>0</v>
      </c>
      <c r="I246" s="114">
        <v>0</v>
      </c>
      <c r="J246" s="114">
        <v>0</v>
      </c>
      <c r="K246" s="114">
        <v>0</v>
      </c>
      <c r="L246" s="114">
        <v>0</v>
      </c>
      <c r="M246" s="115">
        <v>3490.800048828125</v>
      </c>
      <c r="N246" s="116">
        <v>3490.800048828125</v>
      </c>
      <c r="O246" s="116">
        <v>3490.800048828125</v>
      </c>
      <c r="P246" s="116">
        <v>3490.800048828125</v>
      </c>
      <c r="Q246" s="116">
        <v>3490.800048828125</v>
      </c>
      <c r="R246" s="117">
        <v>17454.000244140625</v>
      </c>
      <c r="S246" s="118">
        <v>17454</v>
      </c>
      <c r="T246" s="119">
        <v>-2.44140625E-4</v>
      </c>
      <c r="U246" s="118"/>
      <c r="V246" s="158">
        <v>17453.999267578125</v>
      </c>
      <c r="W246" s="159">
        <v>-9.765625E-4</v>
      </c>
    </row>
    <row r="247" spans="1:23" ht="11.25" customHeight="1" x14ac:dyDescent="0.35">
      <c r="A247" s="111"/>
      <c r="B247" s="111"/>
      <c r="C247" s="111" t="s">
        <v>287</v>
      </c>
      <c r="D247" s="111"/>
      <c r="E247" s="112"/>
      <c r="F247" s="113">
        <v>1294.99</v>
      </c>
      <c r="G247" s="114">
        <v>128.58000000000001</v>
      </c>
      <c r="H247" s="114">
        <v>57.05</v>
      </c>
      <c r="I247" s="114">
        <v>4015.74</v>
      </c>
      <c r="J247" s="114">
        <v>231.21</v>
      </c>
      <c r="K247" s="114">
        <v>9588.85</v>
      </c>
      <c r="L247" s="114">
        <v>2832.74</v>
      </c>
      <c r="M247" s="115">
        <v>3345.117919921875</v>
      </c>
      <c r="N247" s="116">
        <v>3345.117919921875</v>
      </c>
      <c r="O247" s="116">
        <v>3345.117919921875</v>
      </c>
      <c r="P247" s="116">
        <v>3345.117919921875</v>
      </c>
      <c r="Q247" s="116">
        <v>3345.117919921875</v>
      </c>
      <c r="R247" s="117">
        <v>34874.749599609378</v>
      </c>
      <c r="S247" s="118">
        <v>4931.04</v>
      </c>
      <c r="T247" s="119">
        <v>-29943.709599609378</v>
      </c>
      <c r="U247" s="118"/>
      <c r="V247" s="158">
        <v>13746.167412109375</v>
      </c>
      <c r="W247" s="159">
        <v>-21128.582187500004</v>
      </c>
    </row>
    <row r="248" spans="1:23" ht="11.25" customHeight="1" x14ac:dyDescent="0.35">
      <c r="A248" s="111"/>
      <c r="B248" s="111"/>
      <c r="C248" s="111" t="s">
        <v>288</v>
      </c>
      <c r="D248" s="111"/>
      <c r="E248" s="112"/>
      <c r="F248" s="113">
        <v>7635.9</v>
      </c>
      <c r="G248" s="114">
        <v>440.24</v>
      </c>
      <c r="H248" s="114">
        <v>127.94</v>
      </c>
      <c r="I248" s="114">
        <v>450.03</v>
      </c>
      <c r="J248" s="114">
        <v>3794.85</v>
      </c>
      <c r="K248" s="114">
        <v>0</v>
      </c>
      <c r="L248" s="114">
        <v>0</v>
      </c>
      <c r="M248" s="115">
        <v>3700.60009765625</v>
      </c>
      <c r="N248" s="116">
        <v>3700.60009765625</v>
      </c>
      <c r="O248" s="116">
        <v>3700.60009765625</v>
      </c>
      <c r="P248" s="116">
        <v>3700.60009765625</v>
      </c>
      <c r="Q248" s="116">
        <v>3700.60009765625</v>
      </c>
      <c r="R248" s="117">
        <v>30951.960488281249</v>
      </c>
      <c r="S248" s="118">
        <v>30951.96</v>
      </c>
      <c r="T248" s="119">
        <v>-4.8828125E-4</v>
      </c>
      <c r="U248" s="118"/>
      <c r="V248" s="158">
        <v>30951.959511718749</v>
      </c>
      <c r="W248" s="159">
        <v>-9.765625E-4</v>
      </c>
    </row>
    <row r="249" spans="1:23" ht="11.25" customHeight="1" x14ac:dyDescent="0.35">
      <c r="A249" s="111"/>
      <c r="B249" s="111"/>
      <c r="C249" s="111" t="s">
        <v>289</v>
      </c>
      <c r="D249" s="111"/>
      <c r="E249" s="112"/>
      <c r="F249" s="113">
        <v>1787.09</v>
      </c>
      <c r="G249" s="114">
        <v>789.78</v>
      </c>
      <c r="H249" s="114">
        <v>55.47</v>
      </c>
      <c r="I249" s="114">
        <v>86.66</v>
      </c>
      <c r="J249" s="114">
        <v>106.16</v>
      </c>
      <c r="K249" s="114">
        <v>1249.4100000000001</v>
      </c>
      <c r="L249" s="114">
        <v>0</v>
      </c>
      <c r="M249" s="115">
        <v>4504.8779296875</v>
      </c>
      <c r="N249" s="116">
        <v>4504.8779296875</v>
      </c>
      <c r="O249" s="116">
        <v>4504.8779296875</v>
      </c>
      <c r="P249" s="116">
        <v>4504.8779296875</v>
      </c>
      <c r="Q249" s="116">
        <v>4504.8779296875</v>
      </c>
      <c r="R249" s="117">
        <v>26598.9596484375</v>
      </c>
      <c r="S249" s="118">
        <v>26598.959999999999</v>
      </c>
      <c r="T249" s="119">
        <v>3.5156249941792339E-4</v>
      </c>
      <c r="U249" s="118"/>
      <c r="V249" s="158">
        <v>26598.96126953125</v>
      </c>
      <c r="W249" s="159">
        <v>1.6210937501455192E-3</v>
      </c>
    </row>
    <row r="250" spans="1:23" ht="11.25" customHeight="1" x14ac:dyDescent="0.35">
      <c r="A250" s="111"/>
      <c r="B250" s="111"/>
      <c r="C250" s="111" t="s">
        <v>290</v>
      </c>
      <c r="D250" s="111"/>
      <c r="E250" s="112"/>
      <c r="F250" s="113">
        <v>941.95</v>
      </c>
      <c r="G250" s="114">
        <v>305.93</v>
      </c>
      <c r="H250" s="114">
        <v>151.86000000000001</v>
      </c>
      <c r="I250" s="114">
        <v>1301.68</v>
      </c>
      <c r="J250" s="114">
        <v>166.21</v>
      </c>
      <c r="K250" s="114">
        <v>241.18</v>
      </c>
      <c r="L250" s="114">
        <v>831.88</v>
      </c>
      <c r="M250" s="115">
        <v>4134.669921875</v>
      </c>
      <c r="N250" s="116">
        <v>4134.669921875</v>
      </c>
      <c r="O250" s="116">
        <v>4134.669921875</v>
      </c>
      <c r="P250" s="116">
        <v>4134.669921875</v>
      </c>
      <c r="Q250" s="116">
        <v>4134.669921875</v>
      </c>
      <c r="R250" s="117">
        <v>24614.039609375002</v>
      </c>
      <c r="S250" s="118">
        <v>24614.04</v>
      </c>
      <c r="T250" s="119">
        <v>3.9062499854480848E-4</v>
      </c>
      <c r="U250" s="118"/>
      <c r="V250" s="158">
        <v>24614.040888671876</v>
      </c>
      <c r="W250" s="159">
        <v>1.2792968736903276E-3</v>
      </c>
    </row>
    <row r="251" spans="1:23" ht="11.25" customHeight="1" x14ac:dyDescent="0.35">
      <c r="A251" s="111"/>
      <c r="B251" s="111"/>
      <c r="C251" s="111" t="s">
        <v>291</v>
      </c>
      <c r="D251" s="111"/>
      <c r="E251" s="112"/>
      <c r="F251" s="113">
        <v>206.16</v>
      </c>
      <c r="G251" s="114">
        <v>4525.91</v>
      </c>
      <c r="H251" s="114">
        <v>818.36</v>
      </c>
      <c r="I251" s="114">
        <v>1772.8</v>
      </c>
      <c r="J251" s="114">
        <v>657.73</v>
      </c>
      <c r="K251" s="114">
        <v>5621.29</v>
      </c>
      <c r="L251" s="114">
        <v>7131.67</v>
      </c>
      <c r="M251" s="115">
        <v>5153.2158203125</v>
      </c>
      <c r="N251" s="116">
        <v>5153.2158203125</v>
      </c>
      <c r="O251" s="116">
        <v>5153.2158203125</v>
      </c>
      <c r="P251" s="116">
        <v>5153.2158203125</v>
      </c>
      <c r="Q251" s="116">
        <v>5153.2158203125</v>
      </c>
      <c r="R251" s="117">
        <v>46499.999101562498</v>
      </c>
      <c r="S251" s="118">
        <v>46500</v>
      </c>
      <c r="T251" s="119">
        <v>8.9843750174622983E-4</v>
      </c>
      <c r="U251" s="118"/>
      <c r="V251" s="158">
        <v>46499.998085937499</v>
      </c>
      <c r="W251" s="159">
        <v>-1.0156249991268851E-3</v>
      </c>
    </row>
    <row r="252" spans="1:23" ht="11.25" customHeight="1" x14ac:dyDescent="0.35">
      <c r="A252" s="111"/>
      <c r="B252" s="111"/>
      <c r="C252" s="111" t="s">
        <v>292</v>
      </c>
      <c r="D252" s="111"/>
      <c r="E252" s="112"/>
      <c r="F252" s="113">
        <v>184.2</v>
      </c>
      <c r="G252" s="114">
        <v>890.36</v>
      </c>
      <c r="H252" s="114">
        <v>603.62</v>
      </c>
      <c r="I252" s="114">
        <v>1134.02</v>
      </c>
      <c r="J252" s="114">
        <v>451.81</v>
      </c>
      <c r="K252" s="114">
        <v>0</v>
      </c>
      <c r="L252" s="114">
        <v>0</v>
      </c>
      <c r="M252" s="115">
        <v>3047.205810546875</v>
      </c>
      <c r="N252" s="116">
        <v>3047.205810546875</v>
      </c>
      <c r="O252" s="116">
        <v>3047.205810546875</v>
      </c>
      <c r="P252" s="116">
        <v>3047.205810546875</v>
      </c>
      <c r="Q252" s="116">
        <v>3047.205810546875</v>
      </c>
      <c r="R252" s="117">
        <v>18500.039052734377</v>
      </c>
      <c r="S252" s="118">
        <v>18500.04</v>
      </c>
      <c r="T252" s="119">
        <v>9.4726562383584678E-4</v>
      </c>
      <c r="U252" s="118"/>
      <c r="V252" s="158">
        <v>18500.039785156252</v>
      </c>
      <c r="W252" s="159">
        <v>7.32421875E-4</v>
      </c>
    </row>
    <row r="253" spans="1:23" ht="11.25" customHeight="1" x14ac:dyDescent="0.35">
      <c r="A253" s="111"/>
      <c r="B253" s="111"/>
      <c r="C253" s="111" t="s">
        <v>293</v>
      </c>
      <c r="D253" s="111"/>
      <c r="E253" s="112"/>
      <c r="F253" s="113">
        <v>122.11</v>
      </c>
      <c r="G253" s="114">
        <v>768.07</v>
      </c>
      <c r="H253" s="114">
        <v>711.77</v>
      </c>
      <c r="I253" s="114">
        <v>1019.31</v>
      </c>
      <c r="J253" s="114">
        <v>973.12</v>
      </c>
      <c r="K253" s="114">
        <v>7.01</v>
      </c>
      <c r="L253" s="114">
        <v>148.16</v>
      </c>
      <c r="M253" s="115">
        <v>2950.097900390625</v>
      </c>
      <c r="N253" s="116">
        <v>2950.097900390625</v>
      </c>
      <c r="O253" s="116">
        <v>2950.097900390625</v>
      </c>
      <c r="P253" s="116">
        <v>2950.097900390625</v>
      </c>
      <c r="Q253" s="116">
        <v>2950.097900390625</v>
      </c>
      <c r="R253" s="117">
        <v>18500.039501953124</v>
      </c>
      <c r="S253" s="118">
        <v>18500.04</v>
      </c>
      <c r="T253" s="119">
        <v>4.9804687660071068E-4</v>
      </c>
      <c r="U253" s="118"/>
      <c r="V253" s="158">
        <v>18500.039179687501</v>
      </c>
      <c r="W253" s="159">
        <v>-3.2226562325377017E-4</v>
      </c>
    </row>
    <row r="254" spans="1:23" ht="11.25" customHeight="1" x14ac:dyDescent="0.35">
      <c r="A254" s="111"/>
      <c r="B254" s="111"/>
      <c r="C254" s="111" t="s">
        <v>294</v>
      </c>
      <c r="D254" s="111"/>
      <c r="E254" s="112"/>
      <c r="F254" s="113">
        <v>111.96</v>
      </c>
      <c r="G254" s="114">
        <v>190.16</v>
      </c>
      <c r="H254" s="114">
        <v>0</v>
      </c>
      <c r="I254" s="114">
        <v>50.5</v>
      </c>
      <c r="J254" s="114">
        <v>138.1</v>
      </c>
      <c r="K254" s="114">
        <v>0</v>
      </c>
      <c r="L254" s="114">
        <v>0</v>
      </c>
      <c r="M254" s="115">
        <v>0</v>
      </c>
      <c r="N254" s="116">
        <v>0</v>
      </c>
      <c r="O254" s="116">
        <v>0</v>
      </c>
      <c r="P254" s="116">
        <v>0</v>
      </c>
      <c r="Q254" s="116">
        <v>0</v>
      </c>
      <c r="R254" s="117">
        <v>490.72</v>
      </c>
      <c r="S254" s="118">
        <v>0</v>
      </c>
      <c r="T254" s="119">
        <v>-490.72</v>
      </c>
      <c r="U254" s="118"/>
      <c r="V254" s="158">
        <v>490.72</v>
      </c>
      <c r="W254" s="159">
        <v>0</v>
      </c>
    </row>
    <row r="255" spans="1:23" ht="11.25" customHeight="1" x14ac:dyDescent="0.35">
      <c r="A255" s="111"/>
      <c r="B255" s="111"/>
      <c r="C255" s="111" t="s">
        <v>295</v>
      </c>
      <c r="D255" s="111"/>
      <c r="E255" s="112"/>
      <c r="F255" s="113">
        <v>6722.41</v>
      </c>
      <c r="G255" s="114">
        <v>3758.68</v>
      </c>
      <c r="H255" s="114">
        <v>11652.45</v>
      </c>
      <c r="I255" s="114">
        <v>6350.8</v>
      </c>
      <c r="J255" s="114">
        <v>6327.34</v>
      </c>
      <c r="K255" s="114">
        <v>0</v>
      </c>
      <c r="L255" s="114">
        <v>4620</v>
      </c>
      <c r="M255" s="115">
        <v>11697.8564453125</v>
      </c>
      <c r="N255" s="116">
        <v>11697.8564453125</v>
      </c>
      <c r="O255" s="116">
        <v>11697.8564453125</v>
      </c>
      <c r="P255" s="116">
        <v>11697.8564453125</v>
      </c>
      <c r="Q255" s="116">
        <v>11697.8564453125</v>
      </c>
      <c r="R255" s="117">
        <v>97920.962226562493</v>
      </c>
      <c r="S255" s="118">
        <v>97920.960000000006</v>
      </c>
      <c r="T255" s="119">
        <v>-2.226562486612238E-3</v>
      </c>
      <c r="U255" s="118"/>
      <c r="V255" s="158">
        <v>97920.959296874993</v>
      </c>
      <c r="W255" s="159">
        <v>-2.9296875E-3</v>
      </c>
    </row>
    <row r="256" spans="1:23" ht="11.25" customHeight="1" x14ac:dyDescent="0.35">
      <c r="A256" s="111"/>
      <c r="B256" s="111"/>
      <c r="C256" s="111" t="s">
        <v>296</v>
      </c>
      <c r="D256" s="111"/>
      <c r="E256" s="112"/>
      <c r="F256" s="113">
        <v>4950.82</v>
      </c>
      <c r="G256" s="114">
        <v>6000.53</v>
      </c>
      <c r="H256" s="114">
        <v>5949.54</v>
      </c>
      <c r="I256" s="114">
        <v>4742.2</v>
      </c>
      <c r="J256" s="114">
        <v>4237.37</v>
      </c>
      <c r="K256" s="114">
        <v>0</v>
      </c>
      <c r="L256" s="114">
        <v>0</v>
      </c>
      <c r="M256" s="115">
        <v>8093.5078125</v>
      </c>
      <c r="N256" s="116">
        <v>8093.5078125</v>
      </c>
      <c r="O256" s="116">
        <v>8093.5078125</v>
      </c>
      <c r="P256" s="116">
        <v>8093.5078125</v>
      </c>
      <c r="Q256" s="116">
        <v>8093.5078125</v>
      </c>
      <c r="R256" s="117">
        <v>66347.999062499992</v>
      </c>
      <c r="S256" s="118">
        <v>66348</v>
      </c>
      <c r="T256" s="119">
        <v>9.3750000814907253E-4</v>
      </c>
      <c r="U256" s="118"/>
      <c r="V256" s="158">
        <v>66348.000039062492</v>
      </c>
      <c r="W256" s="159">
        <v>9.765625E-4</v>
      </c>
    </row>
    <row r="257" spans="1:23" ht="11.25" customHeight="1" x14ac:dyDescent="0.35">
      <c r="A257" s="111"/>
      <c r="B257" s="111"/>
      <c r="C257" s="111" t="s">
        <v>297</v>
      </c>
      <c r="D257" s="111"/>
      <c r="E257" s="112"/>
      <c r="F257" s="113">
        <v>6070.81</v>
      </c>
      <c r="G257" s="114">
        <v>6175.29</v>
      </c>
      <c r="H257" s="114">
        <v>5276.58</v>
      </c>
      <c r="I257" s="114">
        <v>4234.05</v>
      </c>
      <c r="J257" s="114">
        <v>3245.54</v>
      </c>
      <c r="K257" s="114">
        <v>0</v>
      </c>
      <c r="L257" s="114">
        <v>6427.88</v>
      </c>
      <c r="M257" s="115">
        <v>6785.7626953125</v>
      </c>
      <c r="N257" s="116">
        <v>6785.7626953125</v>
      </c>
      <c r="O257" s="116">
        <v>6785.7626953125</v>
      </c>
      <c r="P257" s="116">
        <v>6785.7626953125</v>
      </c>
      <c r="Q257" s="116">
        <v>6785.7626953125</v>
      </c>
      <c r="R257" s="117">
        <v>65358.963476562501</v>
      </c>
      <c r="S257" s="118">
        <v>65358.96</v>
      </c>
      <c r="T257" s="119">
        <v>-3.4765625023283064E-3</v>
      </c>
      <c r="U257" s="118"/>
      <c r="V257" s="158">
        <v>65358.961894531254</v>
      </c>
      <c r="W257" s="159">
        <v>-1.5820312473806553E-3</v>
      </c>
    </row>
    <row r="258" spans="1:23" ht="11.25" customHeight="1" x14ac:dyDescent="0.35">
      <c r="A258" s="111"/>
      <c r="B258" s="111"/>
      <c r="C258" s="111" t="s">
        <v>298</v>
      </c>
      <c r="D258" s="111"/>
      <c r="E258" s="112"/>
      <c r="F258" s="113">
        <v>0</v>
      </c>
      <c r="G258" s="114">
        <v>412.25</v>
      </c>
      <c r="H258" s="114">
        <v>373.13</v>
      </c>
      <c r="I258" s="114">
        <v>0</v>
      </c>
      <c r="J258" s="114">
        <v>0</v>
      </c>
      <c r="K258" s="114">
        <v>0</v>
      </c>
      <c r="L258" s="114">
        <v>0</v>
      </c>
      <c r="M258" s="115">
        <v>8696.5244140625</v>
      </c>
      <c r="N258" s="116">
        <v>8696.5244140625</v>
      </c>
      <c r="O258" s="116">
        <v>8696.5244140625</v>
      </c>
      <c r="P258" s="116">
        <v>8696.5244140625</v>
      </c>
      <c r="Q258" s="116">
        <v>8696.5244140625</v>
      </c>
      <c r="R258" s="117">
        <v>44268.002070312497</v>
      </c>
      <c r="S258" s="118">
        <v>44268</v>
      </c>
      <c r="T258" s="119">
        <v>-2.0703124973806553E-3</v>
      </c>
      <c r="U258" s="118"/>
      <c r="V258" s="158">
        <v>44268.002558593755</v>
      </c>
      <c r="W258" s="159">
        <v>4.8828125727595761E-4</v>
      </c>
    </row>
    <row r="259" spans="1:23" ht="11.25" customHeight="1" x14ac:dyDescent="0.35">
      <c r="A259" s="111"/>
      <c r="B259" s="111"/>
      <c r="C259" s="111" t="s">
        <v>299</v>
      </c>
      <c r="D259" s="111"/>
      <c r="E259" s="112"/>
      <c r="F259" s="113">
        <v>0</v>
      </c>
      <c r="G259" s="114">
        <v>0</v>
      </c>
      <c r="H259" s="114">
        <v>373.13</v>
      </c>
      <c r="I259" s="114">
        <v>0</v>
      </c>
      <c r="J259" s="114">
        <v>0</v>
      </c>
      <c r="K259" s="114">
        <v>0</v>
      </c>
      <c r="L259" s="114">
        <v>0</v>
      </c>
      <c r="M259" s="115">
        <v>8861.7744140625</v>
      </c>
      <c r="N259" s="116">
        <v>8861.7744140625</v>
      </c>
      <c r="O259" s="116">
        <v>8861.7744140625</v>
      </c>
      <c r="P259" s="116">
        <v>8861.7744140625</v>
      </c>
      <c r="Q259" s="116">
        <v>8861.7744140625</v>
      </c>
      <c r="R259" s="117">
        <v>44682.002070312497</v>
      </c>
      <c r="S259" s="118">
        <v>44682</v>
      </c>
      <c r="T259" s="119">
        <v>-2.0703124973806553E-3</v>
      </c>
      <c r="U259" s="118"/>
      <c r="V259" s="158">
        <v>44682.002070312505</v>
      </c>
      <c r="W259" s="159">
        <v>7.2759576141834259E-12</v>
      </c>
    </row>
    <row r="260" spans="1:23" ht="11.25" customHeight="1" x14ac:dyDescent="0.35">
      <c r="A260" s="111"/>
      <c r="B260" s="111"/>
      <c r="C260" s="111" t="s">
        <v>300</v>
      </c>
      <c r="D260" s="111"/>
      <c r="E260" s="112"/>
      <c r="F260" s="113">
        <v>0</v>
      </c>
      <c r="G260" s="114">
        <v>0</v>
      </c>
      <c r="H260" s="114">
        <v>369.25</v>
      </c>
      <c r="I260" s="114">
        <v>0</v>
      </c>
      <c r="J260" s="114">
        <v>0</v>
      </c>
      <c r="K260" s="114">
        <v>0</v>
      </c>
      <c r="L260" s="114">
        <v>0</v>
      </c>
      <c r="M260" s="115">
        <v>5846.15771484375</v>
      </c>
      <c r="N260" s="116">
        <v>5846.15771484375</v>
      </c>
      <c r="O260" s="116">
        <v>5846.15771484375</v>
      </c>
      <c r="P260" s="116">
        <v>5846.15771484375</v>
      </c>
      <c r="Q260" s="116">
        <v>5846.15771484375</v>
      </c>
      <c r="R260" s="117">
        <v>29600.03857421875</v>
      </c>
      <c r="S260" s="118">
        <v>29600.04</v>
      </c>
      <c r="T260" s="119">
        <v>1.4257812508731149E-3</v>
      </c>
      <c r="U260" s="118"/>
      <c r="V260" s="158">
        <v>29600.0400390625</v>
      </c>
      <c r="W260" s="159">
        <v>1.46484375E-3</v>
      </c>
    </row>
    <row r="261" spans="1:23" ht="11.25" customHeight="1" x14ac:dyDescent="0.35">
      <c r="A261" s="111"/>
      <c r="B261" s="111"/>
      <c r="C261" s="120" t="s">
        <v>301</v>
      </c>
      <c r="D261" s="120"/>
      <c r="E261" s="121"/>
      <c r="F261" s="122">
        <v>97211.1</v>
      </c>
      <c r="G261" s="123">
        <v>44511.76</v>
      </c>
      <c r="H261" s="123">
        <v>37469.14</v>
      </c>
      <c r="I261" s="123">
        <v>48059.93</v>
      </c>
      <c r="J261" s="123">
        <v>75432.200000000012</v>
      </c>
      <c r="K261" s="123">
        <v>28249.559999999998</v>
      </c>
      <c r="L261" s="123">
        <v>43405.340000000004</v>
      </c>
      <c r="M261" s="124">
        <v>110626.37890625</v>
      </c>
      <c r="N261" s="125">
        <v>110626.37890625</v>
      </c>
      <c r="O261" s="125">
        <v>110626.37890625</v>
      </c>
      <c r="P261" s="125">
        <v>110626.37890625</v>
      </c>
      <c r="Q261" s="125">
        <v>110626.37890625</v>
      </c>
      <c r="R261" s="126">
        <v>927470.92453124991</v>
      </c>
      <c r="S261" s="127">
        <v>892894.08000000007</v>
      </c>
      <c r="T261" s="128">
        <v>-34576.844531249961</v>
      </c>
      <c r="U261" s="127"/>
      <c r="V261" s="160">
        <v>902199.93599975575</v>
      </c>
      <c r="W261" s="129">
        <v>-25270.98853149412</v>
      </c>
    </row>
    <row r="262" spans="1:23" ht="11.25" customHeight="1" x14ac:dyDescent="0.35">
      <c r="A262" s="111"/>
      <c r="B262" s="111" t="s">
        <v>37</v>
      </c>
      <c r="C262" s="111"/>
      <c r="D262" s="111"/>
      <c r="E262" s="112"/>
      <c r="F262" s="113"/>
      <c r="G262" s="114"/>
      <c r="H262" s="114"/>
      <c r="I262" s="114"/>
      <c r="J262" s="114"/>
      <c r="K262" s="114"/>
      <c r="L262" s="114"/>
      <c r="M262" s="115"/>
      <c r="N262" s="116"/>
      <c r="O262" s="116"/>
      <c r="P262" s="116"/>
      <c r="Q262" s="116"/>
      <c r="R262" s="117"/>
      <c r="S262" s="118"/>
      <c r="T262" s="119"/>
      <c r="U262" s="118"/>
      <c r="V262" s="158"/>
      <c r="W262" s="159"/>
    </row>
    <row r="263" spans="1:23" ht="11.25" customHeight="1" x14ac:dyDescent="0.35">
      <c r="A263" s="111"/>
      <c r="B263" s="111"/>
      <c r="C263" s="111" t="s">
        <v>302</v>
      </c>
      <c r="D263" s="111"/>
      <c r="E263" s="112"/>
      <c r="F263" s="113">
        <v>49.96</v>
      </c>
      <c r="G263" s="114">
        <v>300.07</v>
      </c>
      <c r="H263" s="114">
        <v>2165</v>
      </c>
      <c r="I263" s="114">
        <v>142.94999999999999</v>
      </c>
      <c r="J263" s="114">
        <v>75</v>
      </c>
      <c r="K263" s="114">
        <v>336.96</v>
      </c>
      <c r="L263" s="114">
        <v>43.26</v>
      </c>
      <c r="M263" s="115">
        <v>3476.04</v>
      </c>
      <c r="N263" s="116">
        <v>3476.04</v>
      </c>
      <c r="O263" s="116">
        <v>3476.04</v>
      </c>
      <c r="P263" s="116">
        <v>3476.04</v>
      </c>
      <c r="Q263" s="116">
        <v>3476.04</v>
      </c>
      <c r="R263" s="117">
        <v>20493.400000000001</v>
      </c>
      <c r="S263" s="118">
        <v>48711</v>
      </c>
      <c r="T263" s="119">
        <v>28217.599999999999</v>
      </c>
      <c r="U263" s="118"/>
      <c r="V263" s="158">
        <v>27065.260000000002</v>
      </c>
      <c r="W263" s="159">
        <v>6571.8600000000006</v>
      </c>
    </row>
    <row r="264" spans="1:23" ht="11.25" customHeight="1" x14ac:dyDescent="0.35">
      <c r="A264" s="111"/>
      <c r="B264" s="111"/>
      <c r="C264" s="111" t="s">
        <v>303</v>
      </c>
      <c r="D264" s="111"/>
      <c r="E264" s="112"/>
      <c r="F264" s="113">
        <v>48.64</v>
      </c>
      <c r="G264" s="114">
        <v>367.21</v>
      </c>
      <c r="H264" s="114">
        <v>2478.56</v>
      </c>
      <c r="I264" s="114">
        <v>0</v>
      </c>
      <c r="J264" s="114">
        <v>0</v>
      </c>
      <c r="K264" s="114">
        <v>42.12</v>
      </c>
      <c r="L264" s="114">
        <v>166.5</v>
      </c>
      <c r="M264" s="115">
        <v>3350.4</v>
      </c>
      <c r="N264" s="116">
        <v>3350.4</v>
      </c>
      <c r="O264" s="116">
        <v>3350.4</v>
      </c>
      <c r="P264" s="116">
        <v>3350.4</v>
      </c>
      <c r="Q264" s="116">
        <v>3350.4</v>
      </c>
      <c r="R264" s="117">
        <v>19855.030000000002</v>
      </c>
      <c r="S264" s="118">
        <v>48640.2</v>
      </c>
      <c r="T264" s="119">
        <v>28785.169999999995</v>
      </c>
      <c r="U264" s="118"/>
      <c r="V264" s="158">
        <v>26347.210000000003</v>
      </c>
      <c r="W264" s="159">
        <v>6492.18</v>
      </c>
    </row>
    <row r="265" spans="1:23" ht="11.25" customHeight="1" x14ac:dyDescent="0.35">
      <c r="A265" s="111"/>
      <c r="B265" s="111"/>
      <c r="C265" s="111" t="s">
        <v>304</v>
      </c>
      <c r="D265" s="111"/>
      <c r="E265" s="112"/>
      <c r="F265" s="113">
        <v>32.869999999999997</v>
      </c>
      <c r="G265" s="114">
        <v>197.43</v>
      </c>
      <c r="H265" s="114">
        <v>1375</v>
      </c>
      <c r="I265" s="114">
        <v>0</v>
      </c>
      <c r="J265" s="114">
        <v>775</v>
      </c>
      <c r="K265" s="114">
        <v>0</v>
      </c>
      <c r="L265" s="114">
        <v>0</v>
      </c>
      <c r="M265" s="115">
        <v>1319.22</v>
      </c>
      <c r="N265" s="116">
        <v>1319.22</v>
      </c>
      <c r="O265" s="116">
        <v>1319.22</v>
      </c>
      <c r="P265" s="116">
        <v>1319.22</v>
      </c>
      <c r="Q265" s="116">
        <v>1319.22</v>
      </c>
      <c r="R265" s="117">
        <v>8976.4000000000015</v>
      </c>
      <c r="S265" s="118">
        <v>20738.52</v>
      </c>
      <c r="T265" s="119">
        <v>11762.119999999999</v>
      </c>
      <c r="U265" s="118"/>
      <c r="V265" s="158">
        <v>11614.84</v>
      </c>
      <c r="W265" s="159">
        <v>2638.4399999999987</v>
      </c>
    </row>
    <row r="266" spans="1:23" ht="11.25" customHeight="1" x14ac:dyDescent="0.35">
      <c r="A266" s="111"/>
      <c r="B266" s="111"/>
      <c r="C266" s="120" t="s">
        <v>305</v>
      </c>
      <c r="D266" s="120"/>
      <c r="E266" s="121"/>
      <c r="F266" s="122">
        <v>131.47</v>
      </c>
      <c r="G266" s="123">
        <v>864.71</v>
      </c>
      <c r="H266" s="123">
        <v>6018.5599999999995</v>
      </c>
      <c r="I266" s="123">
        <v>142.94999999999999</v>
      </c>
      <c r="J266" s="123">
        <v>850</v>
      </c>
      <c r="K266" s="123">
        <v>379.08</v>
      </c>
      <c r="L266" s="123">
        <v>209.76</v>
      </c>
      <c r="M266" s="124">
        <v>8145.6600000000008</v>
      </c>
      <c r="N266" s="125">
        <v>8145.6600000000008</v>
      </c>
      <c r="O266" s="125">
        <v>8145.6600000000008</v>
      </c>
      <c r="P266" s="125">
        <v>8145.6600000000008</v>
      </c>
      <c r="Q266" s="125">
        <v>8145.6600000000008</v>
      </c>
      <c r="R266" s="126">
        <v>49324.830000000009</v>
      </c>
      <c r="S266" s="127">
        <v>118089.72</v>
      </c>
      <c r="T266" s="128">
        <v>68764.889999999985</v>
      </c>
      <c r="U266" s="127"/>
      <c r="V266" s="160">
        <v>65027.31</v>
      </c>
      <c r="W266" s="129">
        <v>15702.48</v>
      </c>
    </row>
    <row r="267" spans="1:23" ht="11.25" customHeight="1" x14ac:dyDescent="0.35">
      <c r="A267" s="111"/>
      <c r="B267" s="120" t="s">
        <v>45</v>
      </c>
      <c r="C267" s="120"/>
      <c r="D267" s="120"/>
      <c r="E267" s="121"/>
      <c r="F267" s="122">
        <v>838337.84</v>
      </c>
      <c r="G267" s="123">
        <v>673446.5399999998</v>
      </c>
      <c r="H267" s="123">
        <v>1305986.94</v>
      </c>
      <c r="I267" s="123">
        <v>728806.83000000007</v>
      </c>
      <c r="J267" s="123">
        <v>873173.05999999982</v>
      </c>
      <c r="K267" s="123">
        <v>770428.93999999983</v>
      </c>
      <c r="L267" s="123">
        <v>860802.28999999992</v>
      </c>
      <c r="M267" s="124">
        <v>1251819.0252820586</v>
      </c>
      <c r="N267" s="125">
        <v>1251819.0252820586</v>
      </c>
      <c r="O267" s="125">
        <v>1251819.0252820586</v>
      </c>
      <c r="P267" s="125">
        <v>1251819.0252820586</v>
      </c>
      <c r="Q267" s="125">
        <v>1251819.0252820586</v>
      </c>
      <c r="R267" s="126">
        <v>12310077.566410292</v>
      </c>
      <c r="S267" s="127">
        <v>12067488.24</v>
      </c>
      <c r="T267" s="128">
        <v>-242589.32641029338</v>
      </c>
      <c r="U267" s="127"/>
      <c r="V267" s="160">
        <v>12312995.905256348</v>
      </c>
      <c r="W267" s="129">
        <v>2918.3388460542155</v>
      </c>
    </row>
    <row r="268" spans="1:23" ht="11.25" customHeight="1" x14ac:dyDescent="0.35">
      <c r="A268" s="120" t="s">
        <v>46</v>
      </c>
      <c r="B268" s="120"/>
      <c r="C268" s="120"/>
      <c r="D268" s="120"/>
      <c r="E268" s="121"/>
      <c r="F268" s="122">
        <v>-366273.20999999996</v>
      </c>
      <c r="G268" s="123">
        <v>39077.8400000002</v>
      </c>
      <c r="H268" s="123">
        <v>-796667.66999999993</v>
      </c>
      <c r="I268" s="123">
        <v>-268745.32000000007</v>
      </c>
      <c r="J268" s="123">
        <v>-217601.22999999986</v>
      </c>
      <c r="K268" s="123">
        <v>-281787.42999999982</v>
      </c>
      <c r="L268" s="123">
        <v>-404847.28999999992</v>
      </c>
      <c r="M268" s="124">
        <v>694088.39122184692</v>
      </c>
      <c r="N268" s="125">
        <v>694088.39122184692</v>
      </c>
      <c r="O268" s="125">
        <v>408680.05788851413</v>
      </c>
      <c r="P268" s="125">
        <v>694088.39122184692</v>
      </c>
      <c r="Q268" s="125">
        <v>694088.39122184692</v>
      </c>
      <c r="R268" s="126">
        <v>888189.31277590431</v>
      </c>
      <c r="S268" s="127">
        <v>711199.88999999873</v>
      </c>
      <c r="T268" s="128">
        <v>176989.42277590558</v>
      </c>
      <c r="U268" s="127"/>
      <c r="V268" s="160">
        <v>188574.84408731759</v>
      </c>
      <c r="W268" s="129">
        <v>699614.46868858673</v>
      </c>
    </row>
    <row r="269" spans="1:23" ht="11.25" customHeight="1" x14ac:dyDescent="0.35">
      <c r="A269" s="111"/>
      <c r="B269" s="111"/>
      <c r="C269" s="111"/>
      <c r="D269" s="111"/>
      <c r="E269" s="112"/>
      <c r="F269" s="113"/>
      <c r="G269" s="114"/>
      <c r="H269" s="114"/>
      <c r="I269" s="114"/>
      <c r="J269" s="114"/>
      <c r="K269" s="114"/>
      <c r="L269" s="114"/>
      <c r="M269" s="115"/>
      <c r="N269" s="116"/>
      <c r="O269" s="116"/>
      <c r="P269" s="116"/>
      <c r="Q269" s="116"/>
      <c r="R269" s="117"/>
      <c r="S269" s="118"/>
      <c r="T269" s="119"/>
      <c r="U269" s="118"/>
      <c r="V269" s="158"/>
      <c r="W269" s="159"/>
    </row>
    <row r="270" spans="1:23" ht="11.25" customHeight="1" x14ac:dyDescent="0.35">
      <c r="A270" s="130" t="s">
        <v>306</v>
      </c>
      <c r="B270" s="130"/>
      <c r="C270" s="131"/>
      <c r="D270" s="131"/>
      <c r="E270" s="132" t="s">
        <v>336</v>
      </c>
      <c r="F270" s="133" t="s">
        <v>337</v>
      </c>
      <c r="G270" s="134" t="s">
        <v>338</v>
      </c>
      <c r="H270" s="134" t="s">
        <v>339</v>
      </c>
      <c r="I270" s="134" t="s">
        <v>340</v>
      </c>
      <c r="J270" s="134" t="s">
        <v>341</v>
      </c>
      <c r="K270" s="134" t="s">
        <v>342</v>
      </c>
      <c r="L270" s="134" t="s">
        <v>343</v>
      </c>
      <c r="M270" s="135" t="s">
        <v>344</v>
      </c>
      <c r="N270" s="136" t="s">
        <v>345</v>
      </c>
      <c r="O270" s="136" t="s">
        <v>346</v>
      </c>
      <c r="P270" s="136" t="s">
        <v>347</v>
      </c>
      <c r="Q270" s="136" t="s">
        <v>336</v>
      </c>
      <c r="R270" s="137" t="s">
        <v>335</v>
      </c>
      <c r="S270" s="138" t="s">
        <v>19</v>
      </c>
      <c r="T270" s="139" t="s">
        <v>20</v>
      </c>
      <c r="U270" s="140" t="s">
        <v>52</v>
      </c>
      <c r="V270" s="161" t="s">
        <v>53</v>
      </c>
      <c r="W270" s="141" t="s">
        <v>54</v>
      </c>
    </row>
    <row r="271" spans="1:23" ht="11.25" customHeight="1" x14ac:dyDescent="0.35">
      <c r="A271" s="111" t="s">
        <v>46</v>
      </c>
      <c r="B271" s="111"/>
      <c r="C271" s="111"/>
      <c r="D271" s="111"/>
      <c r="E271" s="112"/>
      <c r="F271" s="113">
        <v>-366273.20999999996</v>
      </c>
      <c r="G271" s="114">
        <v>39077.8400000002</v>
      </c>
      <c r="H271" s="114">
        <v>-796667.66999999993</v>
      </c>
      <c r="I271" s="114">
        <v>-268745.32000000007</v>
      </c>
      <c r="J271" s="114">
        <v>-217601.22999999986</v>
      </c>
      <c r="K271" s="114">
        <v>-281787.42999999982</v>
      </c>
      <c r="L271" s="114">
        <v>-404847.28999999992</v>
      </c>
      <c r="M271" s="115">
        <v>694088.39122184692</v>
      </c>
      <c r="N271" s="116">
        <v>694088.39122184692</v>
      </c>
      <c r="O271" s="116">
        <v>408680.05788851413</v>
      </c>
      <c r="P271" s="116">
        <v>694088.39122184692</v>
      </c>
      <c r="Q271" s="116">
        <v>694088.39122184692</v>
      </c>
      <c r="R271" s="117">
        <v>888189.31277590431</v>
      </c>
      <c r="S271" s="118">
        <v>711199.88999999873</v>
      </c>
      <c r="T271" s="119">
        <v>176989.42277590558</v>
      </c>
      <c r="U271" s="118"/>
      <c r="V271" s="158">
        <v>188574.84408731759</v>
      </c>
      <c r="W271" s="159">
        <v>699614.46868858673</v>
      </c>
    </row>
    <row r="272" spans="1:23" ht="11.25" customHeight="1" x14ac:dyDescent="0.35">
      <c r="A272" s="120" t="s">
        <v>47</v>
      </c>
      <c r="B272" s="120"/>
      <c r="C272" s="120"/>
      <c r="D272" s="120"/>
      <c r="E272" s="121"/>
      <c r="F272" s="122"/>
      <c r="G272" s="123"/>
      <c r="H272" s="123"/>
      <c r="I272" s="123"/>
      <c r="J272" s="123"/>
      <c r="K272" s="123"/>
      <c r="L272" s="123"/>
      <c r="M272" s="124"/>
      <c r="N272" s="125"/>
      <c r="O272" s="125"/>
      <c r="P272" s="125"/>
      <c r="Q272" s="125"/>
      <c r="R272" s="126"/>
      <c r="S272" s="127"/>
      <c r="T272" s="128"/>
      <c r="U272" s="127"/>
      <c r="V272" s="160"/>
      <c r="W272" s="129"/>
    </row>
    <row r="273" spans="1:23" ht="11.25" customHeight="1" x14ac:dyDescent="0.35">
      <c r="A273" s="111"/>
      <c r="B273" s="111" t="s">
        <v>307</v>
      </c>
      <c r="C273" s="111"/>
      <c r="D273" s="111"/>
      <c r="E273" s="112"/>
      <c r="F273" s="113"/>
      <c r="G273" s="114"/>
      <c r="H273" s="114"/>
      <c r="I273" s="114"/>
      <c r="J273" s="114"/>
      <c r="K273" s="114"/>
      <c r="L273" s="114"/>
      <c r="M273" s="115"/>
      <c r="N273" s="116"/>
      <c r="O273" s="116"/>
      <c r="P273" s="116"/>
      <c r="Q273" s="116"/>
      <c r="R273" s="117"/>
      <c r="S273" s="118"/>
      <c r="T273" s="119"/>
      <c r="U273" s="118"/>
      <c r="V273" s="158"/>
      <c r="W273" s="159"/>
    </row>
    <row r="274" spans="1:23" ht="11.25" customHeight="1" x14ac:dyDescent="0.35">
      <c r="A274" s="111"/>
      <c r="B274" s="111"/>
      <c r="C274" s="111" t="s">
        <v>308</v>
      </c>
      <c r="D274" s="111"/>
      <c r="E274" s="112"/>
      <c r="F274" s="113">
        <v>3607015.67</v>
      </c>
      <c r="G274" s="114">
        <v>12519.03</v>
      </c>
      <c r="H274" s="114">
        <v>-42308.37</v>
      </c>
      <c r="I274" s="114">
        <v>16372.71</v>
      </c>
      <c r="J274" s="114">
        <v>28464.75</v>
      </c>
      <c r="K274" s="114">
        <v>56592</v>
      </c>
      <c r="L274" s="114">
        <v>0</v>
      </c>
      <c r="M274" s="115">
        <v>-95731.1484375</v>
      </c>
      <c r="N274" s="116">
        <v>-95731.1484375</v>
      </c>
      <c r="O274" s="116">
        <v>-95731.1484375</v>
      </c>
      <c r="P274" s="116">
        <v>-95731.1484375</v>
      </c>
      <c r="Q274" s="116">
        <v>-95731.1484375</v>
      </c>
      <c r="R274" s="117">
        <v>3200000.0478124996</v>
      </c>
      <c r="S274" s="118">
        <v>-1110099.99</v>
      </c>
      <c r="T274" s="119">
        <v>4310100.0378124993</v>
      </c>
      <c r="U274" s="118" t="s">
        <v>309</v>
      </c>
      <c r="V274" s="158">
        <v>3200000.0478124996</v>
      </c>
      <c r="W274" s="159">
        <v>0</v>
      </c>
    </row>
    <row r="275" spans="1:23" ht="11.25" customHeight="1" x14ac:dyDescent="0.35">
      <c r="A275" s="111"/>
      <c r="B275" s="111"/>
      <c r="C275" s="120" t="s">
        <v>310</v>
      </c>
      <c r="D275" s="120"/>
      <c r="E275" s="121"/>
      <c r="F275" s="122">
        <v>3607015.67</v>
      </c>
      <c r="G275" s="123">
        <v>12519.03</v>
      </c>
      <c r="H275" s="123">
        <v>-42308.37</v>
      </c>
      <c r="I275" s="123">
        <v>16372.71</v>
      </c>
      <c r="J275" s="123">
        <v>28464.75</v>
      </c>
      <c r="K275" s="123">
        <v>56592</v>
      </c>
      <c r="L275" s="123">
        <v>0</v>
      </c>
      <c r="M275" s="124">
        <v>-95731.1484375</v>
      </c>
      <c r="N275" s="125">
        <v>-95731.1484375</v>
      </c>
      <c r="O275" s="125">
        <v>-95731.1484375</v>
      </c>
      <c r="P275" s="125">
        <v>-95731.1484375</v>
      </c>
      <c r="Q275" s="125">
        <v>-95731.1484375</v>
      </c>
      <c r="R275" s="126">
        <v>3200000.0478124996</v>
      </c>
      <c r="S275" s="127">
        <v>-1110099.99</v>
      </c>
      <c r="T275" s="128">
        <v>4310100.0378124993</v>
      </c>
      <c r="U275" s="127"/>
      <c r="V275" s="160">
        <v>3200000.0478124996</v>
      </c>
      <c r="W275" s="129">
        <v>0</v>
      </c>
    </row>
    <row r="276" spans="1:23" ht="11.25" customHeight="1" x14ac:dyDescent="0.35">
      <c r="A276" s="111"/>
      <c r="B276" s="111" t="s">
        <v>311</v>
      </c>
      <c r="C276" s="111"/>
      <c r="D276" s="111"/>
      <c r="E276" s="112"/>
      <c r="F276" s="113"/>
      <c r="G276" s="114"/>
      <c r="H276" s="114"/>
      <c r="I276" s="114"/>
      <c r="J276" s="114"/>
      <c r="K276" s="114"/>
      <c r="L276" s="114"/>
      <c r="M276" s="115"/>
      <c r="N276" s="116"/>
      <c r="O276" s="116"/>
      <c r="P276" s="116"/>
      <c r="Q276" s="116"/>
      <c r="R276" s="117"/>
      <c r="S276" s="118"/>
      <c r="T276" s="119"/>
      <c r="U276" s="118"/>
      <c r="V276" s="158"/>
      <c r="W276" s="159"/>
    </row>
    <row r="277" spans="1:23" ht="11.25" customHeight="1" x14ac:dyDescent="0.35">
      <c r="A277" s="111"/>
      <c r="B277" s="111"/>
      <c r="C277" s="111" t="s">
        <v>312</v>
      </c>
      <c r="D277" s="111"/>
      <c r="E277" s="112"/>
      <c r="F277" s="113">
        <v>128981.74</v>
      </c>
      <c r="G277" s="114">
        <v>6699.78</v>
      </c>
      <c r="H277" s="114">
        <v>6699.78</v>
      </c>
      <c r="I277" s="114">
        <v>6699.78</v>
      </c>
      <c r="J277" s="114">
        <v>6699.78</v>
      </c>
      <c r="K277" s="114">
        <v>0</v>
      </c>
      <c r="L277" s="114">
        <v>0</v>
      </c>
      <c r="M277" s="115">
        <v>-31156.171875</v>
      </c>
      <c r="N277" s="116">
        <v>-31156.171875</v>
      </c>
      <c r="O277" s="116">
        <v>-31156.171875</v>
      </c>
      <c r="P277" s="116">
        <v>-31156.171875</v>
      </c>
      <c r="Q277" s="116">
        <v>-31156.171875</v>
      </c>
      <c r="R277" s="117">
        <v>6.2500001513399184E-4</v>
      </c>
      <c r="S277" s="118">
        <v>-26603.01</v>
      </c>
      <c r="T277" s="119">
        <v>26603.010625000014</v>
      </c>
      <c r="U277" s="118"/>
      <c r="V277" s="158">
        <v>2.5781250151339918E-3</v>
      </c>
      <c r="W277" s="159">
        <v>-1.953125E-3</v>
      </c>
    </row>
    <row r="278" spans="1:23" ht="11.25" customHeight="1" x14ac:dyDescent="0.35">
      <c r="A278" s="111"/>
      <c r="B278" s="111"/>
      <c r="C278" s="120" t="s">
        <v>313</v>
      </c>
      <c r="D278" s="120"/>
      <c r="E278" s="121"/>
      <c r="F278" s="122">
        <v>128981.74</v>
      </c>
      <c r="G278" s="123">
        <v>6699.78</v>
      </c>
      <c r="H278" s="123">
        <v>6699.78</v>
      </c>
      <c r="I278" s="123">
        <v>6699.78</v>
      </c>
      <c r="J278" s="123">
        <v>6699.78</v>
      </c>
      <c r="K278" s="123">
        <v>0</v>
      </c>
      <c r="L278" s="123">
        <v>0</v>
      </c>
      <c r="M278" s="124">
        <v>-31156.171875</v>
      </c>
      <c r="N278" s="125">
        <v>-31156.171875</v>
      </c>
      <c r="O278" s="125">
        <v>-31156.171875</v>
      </c>
      <c r="P278" s="125">
        <v>-31156.171875</v>
      </c>
      <c r="Q278" s="125">
        <v>-31156.171875</v>
      </c>
      <c r="R278" s="126">
        <v>6.2500001513399184E-4</v>
      </c>
      <c r="S278" s="127">
        <v>-26603.01</v>
      </c>
      <c r="T278" s="128">
        <v>26603.010625000014</v>
      </c>
      <c r="U278" s="127"/>
      <c r="V278" s="160">
        <v>2.5781250151339918E-3</v>
      </c>
      <c r="W278" s="129">
        <v>-1.953125E-3</v>
      </c>
    </row>
    <row r="279" spans="1:23" ht="11.25" customHeight="1" x14ac:dyDescent="0.35">
      <c r="A279" s="111"/>
      <c r="B279" s="111" t="s">
        <v>314</v>
      </c>
      <c r="C279" s="111"/>
      <c r="D279" s="111"/>
      <c r="E279" s="112"/>
      <c r="F279" s="113"/>
      <c r="G279" s="114"/>
      <c r="H279" s="114"/>
      <c r="I279" s="114"/>
      <c r="J279" s="114"/>
      <c r="K279" s="114"/>
      <c r="L279" s="114"/>
      <c r="M279" s="115"/>
      <c r="N279" s="116"/>
      <c r="O279" s="116"/>
      <c r="P279" s="116"/>
      <c r="Q279" s="116"/>
      <c r="R279" s="117"/>
      <c r="S279" s="118"/>
      <c r="T279" s="119"/>
      <c r="U279" s="118"/>
      <c r="V279" s="158"/>
      <c r="W279" s="159"/>
    </row>
    <row r="280" spans="1:23" ht="11.25" customHeight="1" x14ac:dyDescent="0.35">
      <c r="A280" s="111"/>
      <c r="B280" s="111"/>
      <c r="C280" s="111" t="s">
        <v>315</v>
      </c>
      <c r="D280" s="111"/>
      <c r="E280" s="112"/>
      <c r="F280" s="113">
        <v>11315.83</v>
      </c>
      <c r="G280" s="114">
        <v>-155349.35999999999</v>
      </c>
      <c r="H280" s="114">
        <v>127605.66</v>
      </c>
      <c r="I280" s="114">
        <v>-150134.16</v>
      </c>
      <c r="J280" s="114">
        <v>59630.25</v>
      </c>
      <c r="K280" s="114">
        <v>-123067.41</v>
      </c>
      <c r="L280" s="114">
        <v>0</v>
      </c>
      <c r="M280" s="115">
        <v>45999.8359375</v>
      </c>
      <c r="N280" s="116">
        <v>45999.8359375</v>
      </c>
      <c r="O280" s="116">
        <v>45999.8359375</v>
      </c>
      <c r="P280" s="116">
        <v>45999.8359375</v>
      </c>
      <c r="Q280" s="116">
        <v>45999.8359375</v>
      </c>
      <c r="R280" s="117">
        <v>-1.0312500002328306E-2</v>
      </c>
      <c r="S280" s="118">
        <v>-8180.01</v>
      </c>
      <c r="T280" s="119">
        <v>8179.9996874999979</v>
      </c>
      <c r="U280" s="118"/>
      <c r="V280" s="158">
        <v>1.2500000011641532E-3</v>
      </c>
      <c r="W280" s="159">
        <v>-1.156250000349246E-2</v>
      </c>
    </row>
    <row r="281" spans="1:23" ht="11.25" customHeight="1" x14ac:dyDescent="0.35">
      <c r="A281" s="111"/>
      <c r="B281" s="111"/>
      <c r="C281" s="111" t="s">
        <v>316</v>
      </c>
      <c r="D281" s="111"/>
      <c r="E281" s="112"/>
      <c r="F281" s="113">
        <v>-263294.69</v>
      </c>
      <c r="G281" s="114">
        <v>-46902.38</v>
      </c>
      <c r="H281" s="114">
        <v>84390.62</v>
      </c>
      <c r="I281" s="114">
        <v>0</v>
      </c>
      <c r="J281" s="114">
        <v>0</v>
      </c>
      <c r="K281" s="114">
        <v>0</v>
      </c>
      <c r="L281" s="114">
        <v>0</v>
      </c>
      <c r="M281" s="115">
        <v>45161.2890625</v>
      </c>
      <c r="N281" s="116">
        <v>45161.2890625</v>
      </c>
      <c r="O281" s="116">
        <v>45161.2890625</v>
      </c>
      <c r="P281" s="116">
        <v>45161.2890625</v>
      </c>
      <c r="Q281" s="116">
        <v>45161.2890625</v>
      </c>
      <c r="R281" s="117">
        <v>-4.6875000116415322E-3</v>
      </c>
      <c r="S281" s="118">
        <v>-249349</v>
      </c>
      <c r="T281" s="119">
        <v>249348.99531249999</v>
      </c>
      <c r="U281" s="118"/>
      <c r="V281" s="158">
        <v>1.1718749883584678E-3</v>
      </c>
      <c r="W281" s="159">
        <v>-5.859375E-3</v>
      </c>
    </row>
    <row r="282" spans="1:23" ht="11.25" customHeight="1" x14ac:dyDescent="0.35">
      <c r="A282" s="111"/>
      <c r="B282" s="111"/>
      <c r="C282" s="111" t="s">
        <v>317</v>
      </c>
      <c r="D282" s="111"/>
      <c r="E282" s="112"/>
      <c r="F282" s="113">
        <v>-3525</v>
      </c>
      <c r="G282" s="114">
        <v>-3534</v>
      </c>
      <c r="H282" s="114">
        <v>-3554</v>
      </c>
      <c r="I282" s="114">
        <v>0</v>
      </c>
      <c r="J282" s="114">
        <v>0</v>
      </c>
      <c r="K282" s="114">
        <v>0</v>
      </c>
      <c r="L282" s="114">
        <v>0</v>
      </c>
      <c r="M282" s="115">
        <v>0</v>
      </c>
      <c r="N282" s="116">
        <v>0</v>
      </c>
      <c r="O282" s="116">
        <v>0</v>
      </c>
      <c r="P282" s="116">
        <v>0</v>
      </c>
      <c r="Q282" s="116">
        <v>0</v>
      </c>
      <c r="R282" s="117">
        <v>-10613</v>
      </c>
      <c r="S282" s="118">
        <v>0</v>
      </c>
      <c r="T282" s="119">
        <v>-10613</v>
      </c>
      <c r="U282" s="118"/>
      <c r="V282" s="158">
        <v>-10613</v>
      </c>
      <c r="W282" s="159">
        <v>0</v>
      </c>
    </row>
    <row r="283" spans="1:23" ht="11.25" customHeight="1" x14ac:dyDescent="0.35">
      <c r="A283" s="111"/>
      <c r="B283" s="111"/>
      <c r="C283" s="120" t="s">
        <v>318</v>
      </c>
      <c r="D283" s="120"/>
      <c r="E283" s="121"/>
      <c r="F283" s="122">
        <v>-255503.86000000002</v>
      </c>
      <c r="G283" s="123">
        <v>-205785.74</v>
      </c>
      <c r="H283" s="123">
        <v>208442.28</v>
      </c>
      <c r="I283" s="123">
        <v>-150134.16</v>
      </c>
      <c r="J283" s="123">
        <v>59630.25</v>
      </c>
      <c r="K283" s="123">
        <v>-123067.41</v>
      </c>
      <c r="L283" s="123">
        <v>0</v>
      </c>
      <c r="M283" s="124">
        <v>91161.125</v>
      </c>
      <c r="N283" s="125">
        <v>91161.125</v>
      </c>
      <c r="O283" s="125">
        <v>91161.125</v>
      </c>
      <c r="P283" s="125">
        <v>91161.125</v>
      </c>
      <c r="Q283" s="125">
        <v>91161.125</v>
      </c>
      <c r="R283" s="126">
        <v>-10613.015000000014</v>
      </c>
      <c r="S283" s="127">
        <v>-257529.01</v>
      </c>
      <c r="T283" s="128">
        <v>246915.995</v>
      </c>
      <c r="U283" s="127"/>
      <c r="V283" s="160">
        <v>-10612.99757812501</v>
      </c>
      <c r="W283" s="129">
        <v>-1.742187500349246E-2</v>
      </c>
    </row>
    <row r="284" spans="1:23" ht="11.25" customHeight="1" x14ac:dyDescent="0.35">
      <c r="A284" s="111"/>
      <c r="B284" s="111" t="s">
        <v>319</v>
      </c>
      <c r="C284" s="111"/>
      <c r="D284" s="111"/>
      <c r="E284" s="112"/>
      <c r="F284" s="113"/>
      <c r="G284" s="114"/>
      <c r="H284" s="114"/>
      <c r="I284" s="114"/>
      <c r="J284" s="114"/>
      <c r="K284" s="114"/>
      <c r="L284" s="114"/>
      <c r="M284" s="115"/>
      <c r="N284" s="116"/>
      <c r="O284" s="116"/>
      <c r="P284" s="116"/>
      <c r="Q284" s="116"/>
      <c r="R284" s="117"/>
      <c r="S284" s="118"/>
      <c r="T284" s="119"/>
      <c r="U284" s="118"/>
      <c r="V284" s="158"/>
      <c r="W284" s="159"/>
    </row>
    <row r="285" spans="1:23" ht="11.25" customHeight="1" x14ac:dyDescent="0.35">
      <c r="A285" s="111"/>
      <c r="B285" s="111"/>
      <c r="C285" s="111" t="s">
        <v>320</v>
      </c>
      <c r="D285" s="111"/>
      <c r="E285" s="112"/>
      <c r="F285" s="113">
        <v>0</v>
      </c>
      <c r="G285" s="114">
        <v>12141.84</v>
      </c>
      <c r="H285" s="114">
        <v>-12141.84</v>
      </c>
      <c r="I285" s="114">
        <v>-8937.33</v>
      </c>
      <c r="J285" s="114">
        <v>213662.72</v>
      </c>
      <c r="K285" s="114">
        <v>0</v>
      </c>
      <c r="L285" s="114">
        <v>0</v>
      </c>
      <c r="M285" s="115">
        <v>-40945.078125</v>
      </c>
      <c r="N285" s="116">
        <v>-40945.078125</v>
      </c>
      <c r="O285" s="116">
        <v>-40945.078125</v>
      </c>
      <c r="P285" s="116">
        <v>-40945.078125</v>
      </c>
      <c r="Q285" s="116">
        <v>-40945.078125</v>
      </c>
      <c r="R285" s="117">
        <v>-6.2499998603016138E-4</v>
      </c>
      <c r="S285" s="118">
        <v>-86678.01</v>
      </c>
      <c r="T285" s="119">
        <v>86678.009375000009</v>
      </c>
      <c r="U285" s="118"/>
      <c r="V285" s="158">
        <v>-6.2499998603016138E-4</v>
      </c>
      <c r="W285" s="159">
        <v>0</v>
      </c>
    </row>
    <row r="286" spans="1:23" ht="11.25" customHeight="1" x14ac:dyDescent="0.35">
      <c r="A286" s="111"/>
      <c r="B286" s="111"/>
      <c r="C286" s="111" t="s">
        <v>321</v>
      </c>
      <c r="D286" s="111"/>
      <c r="E286" s="112"/>
      <c r="F286" s="113">
        <v>0</v>
      </c>
      <c r="G286" s="114">
        <v>0</v>
      </c>
      <c r="H286" s="114">
        <v>47903</v>
      </c>
      <c r="I286" s="114">
        <v>-88311.35</v>
      </c>
      <c r="J286" s="114">
        <v>40408.35</v>
      </c>
      <c r="K286" s="114">
        <v>-41838.83</v>
      </c>
      <c r="L286" s="114">
        <v>0</v>
      </c>
      <c r="M286" s="115">
        <v>8367.765625</v>
      </c>
      <c r="N286" s="116">
        <v>8367.765625</v>
      </c>
      <c r="O286" s="116">
        <v>8367.765625</v>
      </c>
      <c r="P286" s="116">
        <v>8367.765625</v>
      </c>
      <c r="Q286" s="116">
        <v>8367.765625</v>
      </c>
      <c r="R286" s="117">
        <v>-1.8750000090221874E-3</v>
      </c>
      <c r="S286" s="118">
        <v>17695.98</v>
      </c>
      <c r="T286" s="119">
        <v>-17695.981875000009</v>
      </c>
      <c r="U286" s="118"/>
      <c r="V286" s="158">
        <v>-7.2759576141834259E-12</v>
      </c>
      <c r="W286" s="159">
        <v>-1.8750000017462298E-3</v>
      </c>
    </row>
    <row r="287" spans="1:23" ht="11.25" customHeight="1" x14ac:dyDescent="0.35">
      <c r="A287" s="111"/>
      <c r="B287" s="111"/>
      <c r="C287" s="111" t="s">
        <v>322</v>
      </c>
      <c r="D287" s="111"/>
      <c r="E287" s="112"/>
      <c r="F287" s="113">
        <v>0</v>
      </c>
      <c r="G287" s="114">
        <v>4322.92</v>
      </c>
      <c r="H287" s="114">
        <v>-4322.92</v>
      </c>
      <c r="I287" s="114">
        <v>0</v>
      </c>
      <c r="J287" s="114">
        <v>0</v>
      </c>
      <c r="K287" s="114">
        <v>0</v>
      </c>
      <c r="L287" s="114">
        <v>0</v>
      </c>
      <c r="M287" s="115">
        <v>0</v>
      </c>
      <c r="N287" s="116">
        <v>0</v>
      </c>
      <c r="O287" s="116">
        <v>0</v>
      </c>
      <c r="P287" s="116">
        <v>0</v>
      </c>
      <c r="Q287" s="116">
        <v>0</v>
      </c>
      <c r="R287" s="117">
        <v>0</v>
      </c>
      <c r="S287" s="118">
        <v>-41300.01</v>
      </c>
      <c r="T287" s="119">
        <v>41300.01</v>
      </c>
      <c r="U287" s="118"/>
      <c r="V287" s="158">
        <v>0</v>
      </c>
      <c r="W287" s="159">
        <v>0</v>
      </c>
    </row>
    <row r="288" spans="1:23" ht="11.25" customHeight="1" x14ac:dyDescent="0.35">
      <c r="A288" s="111"/>
      <c r="B288" s="111"/>
      <c r="C288" s="111" t="s">
        <v>323</v>
      </c>
      <c r="D288" s="111"/>
      <c r="E288" s="112"/>
      <c r="F288" s="113">
        <v>0</v>
      </c>
      <c r="G288" s="114">
        <v>4008.22</v>
      </c>
      <c r="H288" s="114">
        <v>-4008.22</v>
      </c>
      <c r="I288" s="114">
        <v>0</v>
      </c>
      <c r="J288" s="114">
        <v>0</v>
      </c>
      <c r="K288" s="114">
        <v>0</v>
      </c>
      <c r="L288" s="114">
        <v>0</v>
      </c>
      <c r="M288" s="115">
        <v>0</v>
      </c>
      <c r="N288" s="116">
        <v>0</v>
      </c>
      <c r="O288" s="116">
        <v>0</v>
      </c>
      <c r="P288" s="116">
        <v>0</v>
      </c>
      <c r="Q288" s="116">
        <v>0</v>
      </c>
      <c r="R288" s="117">
        <v>0</v>
      </c>
      <c r="S288" s="118">
        <v>-4742.01</v>
      </c>
      <c r="T288" s="119">
        <v>4742.01</v>
      </c>
      <c r="U288" s="118"/>
      <c r="V288" s="158">
        <v>0</v>
      </c>
      <c r="W288" s="159">
        <v>0</v>
      </c>
    </row>
    <row r="289" spans="1:23" ht="11.25" customHeight="1" x14ac:dyDescent="0.35">
      <c r="A289" s="111"/>
      <c r="B289" s="111"/>
      <c r="C289" s="111" t="s">
        <v>324</v>
      </c>
      <c r="D289" s="111"/>
      <c r="E289" s="112"/>
      <c r="F289" s="113">
        <v>-18616.400000000001</v>
      </c>
      <c r="G289" s="114">
        <v>-422.72</v>
      </c>
      <c r="H289" s="114">
        <v>-184.5</v>
      </c>
      <c r="I289" s="114">
        <v>6195.23</v>
      </c>
      <c r="J289" s="114">
        <v>11.59</v>
      </c>
      <c r="K289" s="114">
        <v>-8421.77</v>
      </c>
      <c r="L289" s="114">
        <v>0</v>
      </c>
      <c r="M289" s="115">
        <v>4287.7138671875</v>
      </c>
      <c r="N289" s="116">
        <v>4287.7138671875</v>
      </c>
      <c r="O289" s="116">
        <v>4287.7138671875</v>
      </c>
      <c r="P289" s="116">
        <v>4287.7138671875</v>
      </c>
      <c r="Q289" s="116">
        <v>4287.7138671875</v>
      </c>
      <c r="R289" s="117">
        <v>-6.640625033469405E-4</v>
      </c>
      <c r="S289" s="118">
        <v>0</v>
      </c>
      <c r="T289" s="119">
        <v>-6.640625033469405E-4</v>
      </c>
      <c r="U289" s="118"/>
      <c r="V289" s="158">
        <v>-7.3242190410383046E-5</v>
      </c>
      <c r="W289" s="159">
        <v>-5.9082031293655746E-4</v>
      </c>
    </row>
    <row r="290" spans="1:23" ht="11.25" customHeight="1" x14ac:dyDescent="0.35">
      <c r="A290" s="111"/>
      <c r="B290" s="111"/>
      <c r="C290" s="111" t="s">
        <v>325</v>
      </c>
      <c r="D290" s="111"/>
      <c r="E290" s="112"/>
      <c r="F290" s="113">
        <v>394.96</v>
      </c>
      <c r="G290" s="114">
        <v>-27963.57</v>
      </c>
      <c r="H290" s="114">
        <v>27568.61</v>
      </c>
      <c r="I290" s="114">
        <v>0</v>
      </c>
      <c r="J290" s="114">
        <v>0</v>
      </c>
      <c r="K290" s="114">
        <v>0</v>
      </c>
      <c r="L290" s="114">
        <v>0</v>
      </c>
      <c r="M290" s="115">
        <v>0</v>
      </c>
      <c r="N290" s="116">
        <v>0</v>
      </c>
      <c r="O290" s="116">
        <v>0</v>
      </c>
      <c r="P290" s="116">
        <v>0</v>
      </c>
      <c r="Q290" s="116">
        <v>0</v>
      </c>
      <c r="R290" s="117">
        <v>0</v>
      </c>
      <c r="S290" s="118">
        <v>0</v>
      </c>
      <c r="T290" s="119">
        <v>0</v>
      </c>
      <c r="U290" s="118"/>
      <c r="V290" s="158">
        <v>0</v>
      </c>
      <c r="W290" s="159">
        <v>0</v>
      </c>
    </row>
    <row r="291" spans="1:23" ht="11.25" customHeight="1" x14ac:dyDescent="0.35">
      <c r="A291" s="111"/>
      <c r="B291" s="111"/>
      <c r="C291" s="120" t="s">
        <v>326</v>
      </c>
      <c r="D291" s="120"/>
      <c r="E291" s="121"/>
      <c r="F291" s="122">
        <v>-18221.440000000002</v>
      </c>
      <c r="G291" s="123">
        <v>-7913.3099999999977</v>
      </c>
      <c r="H291" s="123">
        <v>54814.130000000005</v>
      </c>
      <c r="I291" s="123">
        <v>-91053.450000000012</v>
      </c>
      <c r="J291" s="123">
        <v>254082.66</v>
      </c>
      <c r="K291" s="123">
        <v>-50260.600000000006</v>
      </c>
      <c r="L291" s="123">
        <v>0</v>
      </c>
      <c r="M291" s="124">
        <v>-28289.5986328125</v>
      </c>
      <c r="N291" s="125">
        <v>-28289.5986328125</v>
      </c>
      <c r="O291" s="125">
        <v>-28289.5986328125</v>
      </c>
      <c r="P291" s="125">
        <v>-28289.5986328125</v>
      </c>
      <c r="Q291" s="125">
        <v>-28289.5986328125</v>
      </c>
      <c r="R291" s="126">
        <v>-3.1640624983992893E-3</v>
      </c>
      <c r="S291" s="127">
        <v>-115024.05</v>
      </c>
      <c r="T291" s="128">
        <v>115024.04683593749</v>
      </c>
      <c r="U291" s="127"/>
      <c r="V291" s="160">
        <v>-6.9824218371650204E-4</v>
      </c>
      <c r="W291" s="129">
        <v>-2.4658203146827873E-3</v>
      </c>
    </row>
    <row r="292" spans="1:23" ht="11.25" customHeight="1" x14ac:dyDescent="0.35">
      <c r="A292" s="111"/>
      <c r="B292" s="111" t="s">
        <v>327</v>
      </c>
      <c r="C292" s="111"/>
      <c r="D292" s="111"/>
      <c r="E292" s="112"/>
      <c r="F292" s="113"/>
      <c r="G292" s="114"/>
      <c r="H292" s="114"/>
      <c r="I292" s="114"/>
      <c r="J292" s="114"/>
      <c r="K292" s="114"/>
      <c r="L292" s="114"/>
      <c r="M292" s="115"/>
      <c r="N292" s="116"/>
      <c r="O292" s="116"/>
      <c r="P292" s="116"/>
      <c r="Q292" s="116"/>
      <c r="R292" s="117"/>
      <c r="S292" s="118"/>
      <c r="T292" s="119"/>
      <c r="U292" s="118"/>
      <c r="V292" s="158"/>
      <c r="W292" s="159"/>
    </row>
    <row r="293" spans="1:23" ht="11.25" customHeight="1" x14ac:dyDescent="0.35">
      <c r="A293" s="111"/>
      <c r="B293" s="111"/>
      <c r="C293" s="111" t="s">
        <v>328</v>
      </c>
      <c r="D293" s="111"/>
      <c r="E293" s="112"/>
      <c r="F293" s="113">
        <v>0</v>
      </c>
      <c r="G293" s="114">
        <v>0</v>
      </c>
      <c r="H293" s="114">
        <v>0</v>
      </c>
      <c r="I293" s="114">
        <v>0</v>
      </c>
      <c r="J293" s="114">
        <v>0</v>
      </c>
      <c r="K293" s="114">
        <v>0</v>
      </c>
      <c r="L293" s="114">
        <v>0</v>
      </c>
      <c r="M293" s="115">
        <v>0</v>
      </c>
      <c r="N293" s="116">
        <v>0</v>
      </c>
      <c r="O293" s="116">
        <v>0</v>
      </c>
      <c r="P293" s="116">
        <v>0</v>
      </c>
      <c r="Q293" s="116">
        <v>0</v>
      </c>
      <c r="R293" s="117">
        <v>0</v>
      </c>
      <c r="S293" s="118">
        <v>0</v>
      </c>
      <c r="T293" s="119">
        <v>0</v>
      </c>
      <c r="U293" s="118"/>
      <c r="V293" s="158">
        <v>0</v>
      </c>
      <c r="W293" s="159">
        <v>0</v>
      </c>
    </row>
    <row r="294" spans="1:23" ht="11.25" customHeight="1" x14ac:dyDescent="0.35">
      <c r="A294" s="111"/>
      <c r="B294" s="111"/>
      <c r="C294" s="111" t="s">
        <v>329</v>
      </c>
      <c r="D294" s="111"/>
      <c r="E294" s="112"/>
      <c r="F294" s="113">
        <v>3525</v>
      </c>
      <c r="G294" s="114">
        <v>3534</v>
      </c>
      <c r="H294" s="114">
        <v>3554</v>
      </c>
      <c r="I294" s="114">
        <v>0</v>
      </c>
      <c r="J294" s="114">
        <v>0</v>
      </c>
      <c r="K294" s="114">
        <v>0</v>
      </c>
      <c r="L294" s="114">
        <v>0</v>
      </c>
      <c r="M294" s="115">
        <v>0</v>
      </c>
      <c r="N294" s="116">
        <v>0</v>
      </c>
      <c r="O294" s="116">
        <v>0</v>
      </c>
      <c r="P294" s="116">
        <v>0</v>
      </c>
      <c r="Q294" s="116">
        <v>0</v>
      </c>
      <c r="R294" s="117">
        <v>10613</v>
      </c>
      <c r="S294" s="118">
        <v>0</v>
      </c>
      <c r="T294" s="119">
        <v>10613</v>
      </c>
      <c r="U294" s="118"/>
      <c r="V294" s="158">
        <v>10613</v>
      </c>
      <c r="W294" s="159">
        <v>0</v>
      </c>
    </row>
    <row r="295" spans="1:23" ht="11.25" customHeight="1" x14ac:dyDescent="0.35">
      <c r="A295" s="111"/>
      <c r="B295" s="111"/>
      <c r="C295" s="111" t="s">
        <v>330</v>
      </c>
      <c r="D295" s="111"/>
      <c r="E295" s="112"/>
      <c r="F295" s="113">
        <v>0</v>
      </c>
      <c r="G295" s="114">
        <v>0</v>
      </c>
      <c r="H295" s="114">
        <v>0</v>
      </c>
      <c r="I295" s="114">
        <v>0</v>
      </c>
      <c r="J295" s="114">
        <v>0</v>
      </c>
      <c r="K295" s="114">
        <v>0</v>
      </c>
      <c r="L295" s="114">
        <v>2070.5500000000002</v>
      </c>
      <c r="M295" s="115">
        <v>0</v>
      </c>
      <c r="N295" s="116">
        <v>0</v>
      </c>
      <c r="O295" s="116">
        <v>0</v>
      </c>
      <c r="P295" s="116">
        <v>0</v>
      </c>
      <c r="Q295" s="116">
        <v>0</v>
      </c>
      <c r="R295" s="117">
        <v>2070.5500000000002</v>
      </c>
      <c r="S295" s="118">
        <v>0</v>
      </c>
      <c r="T295" s="119">
        <v>2070.5500000000002</v>
      </c>
      <c r="U295" s="118"/>
      <c r="V295" s="158">
        <v>0</v>
      </c>
      <c r="W295" s="159">
        <v>2070.5500000000002</v>
      </c>
    </row>
    <row r="296" spans="1:23" ht="11.25" customHeight="1" x14ac:dyDescent="0.35">
      <c r="A296" s="111"/>
      <c r="B296" s="111"/>
      <c r="C296" s="111" t="s">
        <v>331</v>
      </c>
      <c r="D296" s="111"/>
      <c r="E296" s="112"/>
      <c r="F296" s="113">
        <v>0</v>
      </c>
      <c r="G296" s="114">
        <v>0</v>
      </c>
      <c r="H296" s="114">
        <v>0</v>
      </c>
      <c r="I296" s="114">
        <v>0</v>
      </c>
      <c r="J296" s="114">
        <v>0</v>
      </c>
      <c r="K296" s="114">
        <v>60</v>
      </c>
      <c r="L296" s="114">
        <v>60</v>
      </c>
      <c r="M296" s="115">
        <v>0</v>
      </c>
      <c r="N296" s="116">
        <v>0</v>
      </c>
      <c r="O296" s="116">
        <v>0</v>
      </c>
      <c r="P296" s="116">
        <v>0</v>
      </c>
      <c r="Q296" s="116">
        <v>0</v>
      </c>
      <c r="R296" s="117">
        <v>120</v>
      </c>
      <c r="S296" s="118">
        <v>0</v>
      </c>
      <c r="T296" s="119">
        <v>120</v>
      </c>
      <c r="U296" s="118"/>
      <c r="V296" s="158">
        <v>0</v>
      </c>
      <c r="W296" s="159">
        <v>120</v>
      </c>
    </row>
    <row r="297" spans="1:23" ht="11.25" customHeight="1" x14ac:dyDescent="0.35">
      <c r="A297" s="111"/>
      <c r="B297" s="111"/>
      <c r="C297" s="120" t="s">
        <v>332</v>
      </c>
      <c r="D297" s="120"/>
      <c r="E297" s="121"/>
      <c r="F297" s="122">
        <v>3525</v>
      </c>
      <c r="G297" s="123">
        <v>3534</v>
      </c>
      <c r="H297" s="123">
        <v>3554</v>
      </c>
      <c r="I297" s="123">
        <v>0</v>
      </c>
      <c r="J297" s="123">
        <v>0</v>
      </c>
      <c r="K297" s="123">
        <v>60</v>
      </c>
      <c r="L297" s="123">
        <v>2130.5500000000002</v>
      </c>
      <c r="M297" s="124">
        <v>0</v>
      </c>
      <c r="N297" s="125">
        <v>0</v>
      </c>
      <c r="O297" s="125">
        <v>0</v>
      </c>
      <c r="P297" s="125">
        <v>0</v>
      </c>
      <c r="Q297" s="125">
        <v>0</v>
      </c>
      <c r="R297" s="126">
        <v>12803.55</v>
      </c>
      <c r="S297" s="127">
        <v>0</v>
      </c>
      <c r="T297" s="128">
        <v>12803.55</v>
      </c>
      <c r="U297" s="127"/>
      <c r="V297" s="160">
        <v>10613</v>
      </c>
      <c r="W297" s="129">
        <v>2190.5500000000002</v>
      </c>
    </row>
    <row r="298" spans="1:23" ht="11.25" customHeight="1" x14ac:dyDescent="0.35">
      <c r="A298" s="111"/>
      <c r="B298" s="120" t="s">
        <v>333</v>
      </c>
      <c r="C298" s="120"/>
      <c r="D298" s="120"/>
      <c r="E298" s="121"/>
      <c r="F298" s="122">
        <v>3465797.1100000003</v>
      </c>
      <c r="G298" s="123">
        <v>-190946.24</v>
      </c>
      <c r="H298" s="123">
        <v>231201.82</v>
      </c>
      <c r="I298" s="123">
        <v>-218115.12000000002</v>
      </c>
      <c r="J298" s="123">
        <v>348877.44</v>
      </c>
      <c r="K298" s="123">
        <v>-116676.01000000001</v>
      </c>
      <c r="L298" s="123">
        <v>2130.5500000000002</v>
      </c>
      <c r="M298" s="124">
        <v>-64015.7939453125</v>
      </c>
      <c r="N298" s="125">
        <v>-64015.7939453125</v>
      </c>
      <c r="O298" s="125">
        <v>-64015.7939453125</v>
      </c>
      <c r="P298" s="125">
        <v>-64015.7939453125</v>
      </c>
      <c r="Q298" s="125">
        <v>-64015.7939453125</v>
      </c>
      <c r="R298" s="126">
        <v>3202190.5802734368</v>
      </c>
      <c r="S298" s="127">
        <v>-1509256.06</v>
      </c>
      <c r="T298" s="128">
        <v>4711446.6402734369</v>
      </c>
      <c r="U298" s="127"/>
      <c r="V298" s="160">
        <v>3200000.0521142571</v>
      </c>
      <c r="W298" s="129">
        <v>2190.528159179682</v>
      </c>
    </row>
    <row r="299" spans="1:23" ht="11.25" customHeight="1" x14ac:dyDescent="0.35">
      <c r="A299" s="120" t="s">
        <v>348</v>
      </c>
      <c r="B299" s="120"/>
      <c r="C299" s="120"/>
      <c r="D299" s="120"/>
      <c r="E299" s="121"/>
      <c r="F299" s="122">
        <v>3099523.9000000004</v>
      </c>
      <c r="G299" s="123">
        <v>-151868.39999999979</v>
      </c>
      <c r="H299" s="123">
        <v>-565465.84999999986</v>
      </c>
      <c r="I299" s="123">
        <v>-486860.44000000006</v>
      </c>
      <c r="J299" s="123">
        <v>131276.21000000014</v>
      </c>
      <c r="K299" s="123">
        <v>-398463.43999999983</v>
      </c>
      <c r="L299" s="123">
        <v>-402716.73999999993</v>
      </c>
      <c r="M299" s="124">
        <v>630072.59727653442</v>
      </c>
      <c r="N299" s="125">
        <v>630072.59727653442</v>
      </c>
      <c r="O299" s="125">
        <v>344664.26394320163</v>
      </c>
      <c r="P299" s="125">
        <v>630072.59727653442</v>
      </c>
      <c r="Q299" s="125">
        <v>630072.59727653442</v>
      </c>
      <c r="R299" s="126">
        <v>4090379.8930493412</v>
      </c>
      <c r="S299" s="127">
        <v>-798056.17000000132</v>
      </c>
      <c r="T299" s="128">
        <v>4888436.0630493425</v>
      </c>
      <c r="U299" s="127"/>
      <c r="V299" s="160">
        <v>3388574.8962015747</v>
      </c>
      <c r="W299" s="129">
        <v>701804.99684776645</v>
      </c>
    </row>
    <row r="300" spans="1:23" ht="11.25" customHeight="1" x14ac:dyDescent="0.35">
      <c r="A300" s="111"/>
      <c r="B300" s="111"/>
      <c r="C300" s="111"/>
      <c r="D300" s="111"/>
      <c r="E300" s="112"/>
      <c r="F300" s="113"/>
      <c r="G300" s="114"/>
      <c r="H300" s="114"/>
      <c r="I300" s="114"/>
      <c r="J300" s="114"/>
      <c r="K300" s="114"/>
      <c r="L300" s="114"/>
      <c r="M300" s="115"/>
      <c r="N300" s="116"/>
      <c r="O300" s="116"/>
      <c r="P300" s="116"/>
      <c r="Q300" s="116"/>
      <c r="R300" s="117"/>
      <c r="S300" s="118"/>
      <c r="T300" s="119"/>
      <c r="U300" s="118"/>
      <c r="V300" s="158"/>
      <c r="W300" s="159"/>
    </row>
    <row r="301" spans="1:23" ht="11.25" customHeight="1" x14ac:dyDescent="0.35">
      <c r="A301" s="142" t="s">
        <v>49</v>
      </c>
      <c r="B301" s="143"/>
      <c r="C301" s="143"/>
      <c r="D301" s="143"/>
      <c r="E301" s="144" t="s">
        <v>336</v>
      </c>
      <c r="F301" s="145" t="s">
        <v>337</v>
      </c>
      <c r="G301" s="146" t="s">
        <v>338</v>
      </c>
      <c r="H301" s="146" t="s">
        <v>339</v>
      </c>
      <c r="I301" s="146" t="s">
        <v>340</v>
      </c>
      <c r="J301" s="146" t="s">
        <v>341</v>
      </c>
      <c r="K301" s="146" t="s">
        <v>342</v>
      </c>
      <c r="L301" s="146" t="s">
        <v>343</v>
      </c>
      <c r="M301" s="147" t="s">
        <v>344</v>
      </c>
      <c r="N301" s="148" t="s">
        <v>345</v>
      </c>
      <c r="O301" s="148" t="s">
        <v>346</v>
      </c>
      <c r="P301" s="148" t="s">
        <v>347</v>
      </c>
      <c r="Q301" s="148" t="s">
        <v>336</v>
      </c>
      <c r="R301" s="149" t="s">
        <v>335</v>
      </c>
      <c r="S301" s="118" t="s">
        <v>19</v>
      </c>
      <c r="T301" s="119"/>
      <c r="U301" s="118"/>
      <c r="V301" s="158"/>
      <c r="W301" s="159"/>
    </row>
    <row r="302" spans="1:23" ht="11.25" customHeight="1" x14ac:dyDescent="0.35">
      <c r="A302" s="150" t="s">
        <v>349</v>
      </c>
      <c r="B302" s="150"/>
      <c r="C302" s="150"/>
      <c r="D302" s="150"/>
      <c r="E302" s="151">
        <v>0</v>
      </c>
      <c r="F302" s="152">
        <v>3099523.9000000004</v>
      </c>
      <c r="G302" s="153">
        <v>-151868.39999999979</v>
      </c>
      <c r="H302" s="153">
        <v>-565465.84999999986</v>
      </c>
      <c r="I302" s="153">
        <v>-486860.44000000006</v>
      </c>
      <c r="J302" s="153">
        <v>131276.21000000014</v>
      </c>
      <c r="K302" s="153">
        <v>-398463.43999999983</v>
      </c>
      <c r="L302" s="153">
        <v>-402716.73999999993</v>
      </c>
      <c r="M302" s="154">
        <v>630072.59727653442</v>
      </c>
      <c r="N302" s="155">
        <v>630072.59727653442</v>
      </c>
      <c r="O302" s="155">
        <v>344664.26394320163</v>
      </c>
      <c r="P302" s="155">
        <v>630072.59727653442</v>
      </c>
      <c r="Q302" s="155">
        <v>630072.59727653442</v>
      </c>
      <c r="R302" s="156">
        <v>4090379.8930493412</v>
      </c>
      <c r="S302" s="118"/>
      <c r="T302" s="119"/>
      <c r="U302" s="118"/>
      <c r="V302" s="158"/>
      <c r="W302" s="159"/>
    </row>
    <row r="303" spans="1:23" ht="11.25" customHeight="1" x14ac:dyDescent="0.35">
      <c r="A303" s="111" t="s">
        <v>350</v>
      </c>
      <c r="B303" s="111"/>
      <c r="C303" s="111"/>
      <c r="D303" s="111"/>
      <c r="E303" s="112">
        <v>1419669.19</v>
      </c>
      <c r="F303" s="113">
        <v>4519193.09</v>
      </c>
      <c r="G303" s="114">
        <v>4367324.6900000004</v>
      </c>
      <c r="H303" s="114">
        <v>3801858.8400000008</v>
      </c>
      <c r="I303" s="114">
        <v>3314998.4000000008</v>
      </c>
      <c r="J303" s="114">
        <v>3446274.6100000008</v>
      </c>
      <c r="K303" s="114">
        <v>3047811.1700000009</v>
      </c>
      <c r="L303" s="114">
        <v>2645094.4300000011</v>
      </c>
      <c r="M303" s="115">
        <v>3275167.0272765355</v>
      </c>
      <c r="N303" s="116">
        <v>3905239.6245530699</v>
      </c>
      <c r="O303" s="116">
        <v>4249903.8884962713</v>
      </c>
      <c r="P303" s="116">
        <v>4879976.4857728053</v>
      </c>
      <c r="Q303" s="116">
        <v>5510049.0830493402</v>
      </c>
      <c r="R303" s="117"/>
      <c r="S303" s="118"/>
      <c r="T303" s="119"/>
      <c r="U303" s="118"/>
      <c r="V303" s="158"/>
      <c r="W303" s="159"/>
    </row>
    <row r="304" spans="1:23" ht="11.25" customHeight="1" x14ac:dyDescent="0.35">
      <c r="A304" s="111" t="s">
        <v>351</v>
      </c>
      <c r="B304" s="111"/>
      <c r="C304" s="111"/>
      <c r="D304" s="111"/>
      <c r="E304" s="112">
        <v>2294539.7969621848</v>
      </c>
      <c r="F304" s="113">
        <v>1642042.3572038836</v>
      </c>
      <c r="G304" s="114">
        <v>989544.91744558234</v>
      </c>
      <c r="H304" s="114">
        <v>324267.03324283659</v>
      </c>
      <c r="I304" s="114">
        <v>40616.815706757538</v>
      </c>
      <c r="J304" s="114">
        <v>1197561.8708979511</v>
      </c>
      <c r="K304" s="114">
        <v>1274060.4715436904</v>
      </c>
      <c r="L304" s="114">
        <v>1350559.0721894298</v>
      </c>
      <c r="M304" s="115">
        <v>1427057.6728351691</v>
      </c>
      <c r="N304" s="116">
        <v>1503556.2734809085</v>
      </c>
      <c r="O304" s="116">
        <v>1580054.8741266478</v>
      </c>
      <c r="P304" s="116">
        <v>1656553.4747723872</v>
      </c>
      <c r="Q304" s="116">
        <v>1496483.519862571</v>
      </c>
      <c r="R304" s="117"/>
      <c r="S304" s="118"/>
      <c r="T304" s="119"/>
      <c r="U304" s="118"/>
      <c r="V304" s="158"/>
      <c r="W304" s="159"/>
    </row>
  </sheetData>
  <mergeCells count="1">
    <mergeCell ref="V5:W5"/>
  </mergeCells>
  <conditionalFormatting sqref="W9">
    <cfRule type="expression" dxfId="503" priority="1" stopIfTrue="1">
      <formula>AND(NOT(ISBLANK(T9)),ABS(W9)&gt;PreviousMonthMinimumDiff)</formula>
    </cfRule>
    <cfRule type="expression" dxfId="502" priority="2" stopIfTrue="1">
      <formula>AND(ISBLANK(T9),ABS(W9)&gt;PreviousMonthMinimumDiff)</formula>
    </cfRule>
  </conditionalFormatting>
  <conditionalFormatting sqref="W10">
    <cfRule type="expression" dxfId="501" priority="3" stopIfTrue="1">
      <formula>AND(NOT(ISBLANK(T10)),ABS(W10)&gt;PreviousMonthMinimumDiff)</formula>
    </cfRule>
    <cfRule type="expression" dxfId="500" priority="4" stopIfTrue="1">
      <formula>AND(ISBLANK(T10),ABS(W10)&gt;PreviousMonthMinimumDiff)</formula>
    </cfRule>
  </conditionalFormatting>
  <conditionalFormatting sqref="W11">
    <cfRule type="expression" dxfId="499" priority="5" stopIfTrue="1">
      <formula>AND(NOT(ISBLANK(T11)),ABS(W11)&gt;PreviousMonthMinimumDiff)</formula>
    </cfRule>
    <cfRule type="expression" dxfId="498" priority="6" stopIfTrue="1">
      <formula>AND(ISBLANK(T11),ABS(W11)&gt;PreviousMonthMinimumDiff)</formula>
    </cfRule>
  </conditionalFormatting>
  <conditionalFormatting sqref="W12">
    <cfRule type="expression" dxfId="497" priority="7" stopIfTrue="1">
      <formula>AND(NOT(ISBLANK(T12)),ABS(W12)&gt;PreviousMonthMinimumDiff)</formula>
    </cfRule>
    <cfRule type="expression" dxfId="496" priority="8" stopIfTrue="1">
      <formula>AND(ISBLANK(T12),ABS(W12)&gt;PreviousMonthMinimumDiff)</formula>
    </cfRule>
  </conditionalFormatting>
  <conditionalFormatting sqref="W13">
    <cfRule type="expression" dxfId="495" priority="9" stopIfTrue="1">
      <formula>AND(NOT(ISBLANK(T13)),ABS(W13)&gt;PreviousMonthMinimumDiff)</formula>
    </cfRule>
    <cfRule type="expression" dxfId="494" priority="10" stopIfTrue="1">
      <formula>AND(ISBLANK(T13),ABS(W13)&gt;PreviousMonthMinimumDiff)</formula>
    </cfRule>
  </conditionalFormatting>
  <conditionalFormatting sqref="W14">
    <cfRule type="expression" dxfId="493" priority="11" stopIfTrue="1">
      <formula>AND(NOT(ISBLANK(T14)),ABS(W14)&gt;PreviousMonthMinimumDiff)</formula>
    </cfRule>
  </conditionalFormatting>
  <conditionalFormatting sqref="W14">
    <cfRule type="expression" dxfId="492" priority="12" stopIfTrue="1">
      <formula>AND(ISBLANK(T14),ABS(W14)&gt;PreviousMonthMinimumDiff)</formula>
    </cfRule>
  </conditionalFormatting>
  <conditionalFormatting sqref="W15">
    <cfRule type="expression" dxfId="491" priority="13" stopIfTrue="1">
      <formula>AND(NOT(ISBLANK(T15)),ABS(W15)&gt;PreviousMonthMinimumDiff)</formula>
    </cfRule>
  </conditionalFormatting>
  <conditionalFormatting sqref="W15">
    <cfRule type="expression" dxfId="490" priority="14" stopIfTrue="1">
      <formula>AND(ISBLANK(T15),ABS(W15)&gt;PreviousMonthMinimumDiff)</formula>
    </cfRule>
  </conditionalFormatting>
  <conditionalFormatting sqref="W16">
    <cfRule type="expression" dxfId="489" priority="15" stopIfTrue="1">
      <formula>AND(NOT(ISBLANK(T16)),ABS(W16)&gt;PreviousMonthMinimumDiff)</formula>
    </cfRule>
  </conditionalFormatting>
  <conditionalFormatting sqref="W16">
    <cfRule type="expression" dxfId="488" priority="16" stopIfTrue="1">
      <formula>AND(ISBLANK(T16),ABS(W16)&gt;PreviousMonthMinimumDiff)</formula>
    </cfRule>
  </conditionalFormatting>
  <conditionalFormatting sqref="W17">
    <cfRule type="expression" dxfId="487" priority="17" stopIfTrue="1">
      <formula>AND(NOT(ISBLANK(T17)),ABS(W17)&gt;PreviousMonthMinimumDiff)</formula>
    </cfRule>
  </conditionalFormatting>
  <conditionalFormatting sqref="W17">
    <cfRule type="expression" dxfId="486" priority="18" stopIfTrue="1">
      <formula>AND(ISBLANK(T17),ABS(W17)&gt;PreviousMonthMinimumDiff)</formula>
    </cfRule>
  </conditionalFormatting>
  <conditionalFormatting sqref="W18">
    <cfRule type="expression" dxfId="485" priority="19" stopIfTrue="1">
      <formula>AND(NOT(ISBLANK(T18)),ABS(W18)&gt;PreviousMonthMinimumDiff)</formula>
    </cfRule>
  </conditionalFormatting>
  <conditionalFormatting sqref="W18">
    <cfRule type="expression" dxfId="484" priority="20" stopIfTrue="1">
      <formula>AND(ISBLANK(T18),ABS(W18)&gt;PreviousMonthMinimumDiff)</formula>
    </cfRule>
  </conditionalFormatting>
  <conditionalFormatting sqref="W19">
    <cfRule type="expression" dxfId="483" priority="21" stopIfTrue="1">
      <formula>AND(NOT(ISBLANK(T19)),ABS(W19)&gt;PreviousMonthMinimumDiff)</formula>
    </cfRule>
  </conditionalFormatting>
  <conditionalFormatting sqref="W19">
    <cfRule type="expression" dxfId="482" priority="22" stopIfTrue="1">
      <formula>AND(ISBLANK(T19),ABS(W19)&gt;PreviousMonthMinimumDiff)</formula>
    </cfRule>
  </conditionalFormatting>
  <conditionalFormatting sqref="W20">
    <cfRule type="expression" dxfId="481" priority="23" stopIfTrue="1">
      <formula>AND(NOT(ISBLANK(T20)),ABS(W20)&gt;PreviousMonthMinimumDiff)</formula>
    </cfRule>
  </conditionalFormatting>
  <conditionalFormatting sqref="W20">
    <cfRule type="expression" dxfId="480" priority="24" stopIfTrue="1">
      <formula>AND(ISBLANK(T20),ABS(W20)&gt;PreviousMonthMinimumDiff)</formula>
    </cfRule>
  </conditionalFormatting>
  <conditionalFormatting sqref="W21">
    <cfRule type="expression" dxfId="479" priority="25" stopIfTrue="1">
      <formula>AND(NOT(ISBLANK(T21)),ABS(W21)&gt;PreviousMonthMinimumDiff)</formula>
    </cfRule>
  </conditionalFormatting>
  <conditionalFormatting sqref="W21">
    <cfRule type="expression" dxfId="478" priority="26" stopIfTrue="1">
      <formula>AND(ISBLANK(T21),ABS(W21)&gt;PreviousMonthMinimumDiff)</formula>
    </cfRule>
  </conditionalFormatting>
  <conditionalFormatting sqref="W24">
    <cfRule type="expression" dxfId="477" priority="27" stopIfTrue="1">
      <formula>AND(NOT(ISBLANK(T24)),ABS(W24)&gt;PreviousMonthMinimumDiff)</formula>
    </cfRule>
  </conditionalFormatting>
  <conditionalFormatting sqref="W24">
    <cfRule type="expression" dxfId="476" priority="28" stopIfTrue="1">
      <formula>AND(ISBLANK(T24),ABS(W24)&gt;PreviousMonthMinimumDiff)</formula>
    </cfRule>
  </conditionalFormatting>
  <conditionalFormatting sqref="W25">
    <cfRule type="expression" dxfId="475" priority="29" stopIfTrue="1">
      <formula>AND(NOT(ISBLANK(T25)),ABS(W25)&gt;PreviousMonthMinimumDiff)</formula>
    </cfRule>
  </conditionalFormatting>
  <conditionalFormatting sqref="W25">
    <cfRule type="expression" dxfId="474" priority="30" stopIfTrue="1">
      <formula>AND(ISBLANK(T25),ABS(W25)&gt;PreviousMonthMinimumDiff)</formula>
    </cfRule>
  </conditionalFormatting>
  <conditionalFormatting sqref="W26">
    <cfRule type="expression" dxfId="473" priority="31" stopIfTrue="1">
      <formula>AND(NOT(ISBLANK(T26)),ABS(W26)&gt;PreviousMonthMinimumDiff)</formula>
    </cfRule>
  </conditionalFormatting>
  <conditionalFormatting sqref="W26">
    <cfRule type="expression" dxfId="472" priority="32" stopIfTrue="1">
      <formula>AND(ISBLANK(T26),ABS(W26)&gt;PreviousMonthMinimumDiff)</formula>
    </cfRule>
  </conditionalFormatting>
  <conditionalFormatting sqref="W27">
    <cfRule type="expression" dxfId="471" priority="33" stopIfTrue="1">
      <formula>AND(NOT(ISBLANK(T27)),ABS(W27)&gt;PreviousMonthMinimumDiff)</formula>
    </cfRule>
  </conditionalFormatting>
  <conditionalFormatting sqref="W27">
    <cfRule type="expression" dxfId="470" priority="34" stopIfTrue="1">
      <formula>AND(ISBLANK(T27),ABS(W27)&gt;PreviousMonthMinimumDiff)</formula>
    </cfRule>
  </conditionalFormatting>
  <conditionalFormatting sqref="W28">
    <cfRule type="expression" dxfId="469" priority="35" stopIfTrue="1">
      <formula>AND(NOT(ISBLANK(T28)),ABS(W28)&gt;PreviousMonthMinimumDiff)</formula>
    </cfRule>
  </conditionalFormatting>
  <conditionalFormatting sqref="W28">
    <cfRule type="expression" dxfId="468" priority="36" stopIfTrue="1">
      <formula>AND(ISBLANK(T28),ABS(W28)&gt;PreviousMonthMinimumDiff)</formula>
    </cfRule>
  </conditionalFormatting>
  <conditionalFormatting sqref="W29">
    <cfRule type="expression" dxfId="467" priority="37" stopIfTrue="1">
      <formula>AND(NOT(ISBLANK(T29)),ABS(W29)&gt;PreviousMonthMinimumDiff)</formula>
    </cfRule>
  </conditionalFormatting>
  <conditionalFormatting sqref="W29">
    <cfRule type="expression" dxfId="466" priority="38" stopIfTrue="1">
      <formula>AND(ISBLANK(T29),ABS(W29)&gt;PreviousMonthMinimumDiff)</formula>
    </cfRule>
  </conditionalFormatting>
  <conditionalFormatting sqref="W30">
    <cfRule type="expression" dxfId="465" priority="39" stopIfTrue="1">
      <formula>AND(NOT(ISBLANK(T30)),ABS(W30)&gt;PreviousMonthMinimumDiff)</formula>
    </cfRule>
  </conditionalFormatting>
  <conditionalFormatting sqref="W30">
    <cfRule type="expression" dxfId="464" priority="40" stopIfTrue="1">
      <formula>AND(ISBLANK(T30),ABS(W30)&gt;PreviousMonthMinimumDiff)</formula>
    </cfRule>
  </conditionalFormatting>
  <conditionalFormatting sqref="W31">
    <cfRule type="expression" dxfId="463" priority="41" stopIfTrue="1">
      <formula>AND(NOT(ISBLANK(T31)),ABS(W31)&gt;PreviousMonthMinimumDiff)</formula>
    </cfRule>
  </conditionalFormatting>
  <conditionalFormatting sqref="W31">
    <cfRule type="expression" dxfId="462" priority="42" stopIfTrue="1">
      <formula>AND(ISBLANK(T31),ABS(W31)&gt;PreviousMonthMinimumDiff)</formula>
    </cfRule>
  </conditionalFormatting>
  <conditionalFormatting sqref="W32">
    <cfRule type="expression" dxfId="461" priority="43" stopIfTrue="1">
      <formula>AND(NOT(ISBLANK(T32)),ABS(W32)&gt;PreviousMonthMinimumDiff)</formula>
    </cfRule>
  </conditionalFormatting>
  <conditionalFormatting sqref="W32">
    <cfRule type="expression" dxfId="460" priority="44" stopIfTrue="1">
      <formula>AND(ISBLANK(T32),ABS(W32)&gt;PreviousMonthMinimumDiff)</formula>
    </cfRule>
  </conditionalFormatting>
  <conditionalFormatting sqref="W33">
    <cfRule type="expression" dxfId="459" priority="45" stopIfTrue="1">
      <formula>AND(NOT(ISBLANK(T33)),ABS(W33)&gt;PreviousMonthMinimumDiff)</formula>
    </cfRule>
  </conditionalFormatting>
  <conditionalFormatting sqref="W33">
    <cfRule type="expression" dxfId="458" priority="46" stopIfTrue="1">
      <formula>AND(ISBLANK(T33),ABS(W33)&gt;PreviousMonthMinimumDiff)</formula>
    </cfRule>
  </conditionalFormatting>
  <conditionalFormatting sqref="W34">
    <cfRule type="expression" dxfId="457" priority="47" stopIfTrue="1">
      <formula>AND(NOT(ISBLANK(T34)),ABS(W34)&gt;PreviousMonthMinimumDiff)</formula>
    </cfRule>
  </conditionalFormatting>
  <conditionalFormatting sqref="W34">
    <cfRule type="expression" dxfId="456" priority="48" stopIfTrue="1">
      <formula>AND(ISBLANK(T34),ABS(W34)&gt;PreviousMonthMinimumDiff)</formula>
    </cfRule>
  </conditionalFormatting>
  <conditionalFormatting sqref="W35">
    <cfRule type="expression" dxfId="455" priority="49" stopIfTrue="1">
      <formula>AND(NOT(ISBLANK(T35)),ABS(W35)&gt;PreviousMonthMinimumDiff)</formula>
    </cfRule>
  </conditionalFormatting>
  <conditionalFormatting sqref="W35">
    <cfRule type="expression" dxfId="454" priority="50" stopIfTrue="1">
      <formula>AND(ISBLANK(T35),ABS(W35)&gt;PreviousMonthMinimumDiff)</formula>
    </cfRule>
  </conditionalFormatting>
  <conditionalFormatting sqref="W36">
    <cfRule type="expression" dxfId="453" priority="51" stopIfTrue="1">
      <formula>AND(NOT(ISBLANK(T36)),ABS(W36)&gt;PreviousMonthMinimumDiff)</formula>
    </cfRule>
  </conditionalFormatting>
  <conditionalFormatting sqref="W36">
    <cfRule type="expression" dxfId="452" priority="52" stopIfTrue="1">
      <formula>AND(ISBLANK(T36),ABS(W36)&gt;PreviousMonthMinimumDiff)</formula>
    </cfRule>
  </conditionalFormatting>
  <conditionalFormatting sqref="W37">
    <cfRule type="expression" dxfId="451" priority="53" stopIfTrue="1">
      <formula>AND(NOT(ISBLANK(T37)),ABS(W37)&gt;PreviousMonthMinimumDiff)</formula>
    </cfRule>
  </conditionalFormatting>
  <conditionalFormatting sqref="W37">
    <cfRule type="expression" dxfId="450" priority="54" stopIfTrue="1">
      <formula>AND(ISBLANK(T37),ABS(W37)&gt;PreviousMonthMinimumDiff)</formula>
    </cfRule>
  </conditionalFormatting>
  <conditionalFormatting sqref="W38">
    <cfRule type="expression" dxfId="449" priority="55" stopIfTrue="1">
      <formula>AND(NOT(ISBLANK(T38)),ABS(W38)&gt;PreviousMonthMinimumDiff)</formula>
    </cfRule>
  </conditionalFormatting>
  <conditionalFormatting sqref="W38">
    <cfRule type="expression" dxfId="448" priority="56" stopIfTrue="1">
      <formula>AND(ISBLANK(T38),ABS(W38)&gt;PreviousMonthMinimumDiff)</formula>
    </cfRule>
  </conditionalFormatting>
  <conditionalFormatting sqref="W39">
    <cfRule type="expression" dxfId="447" priority="57" stopIfTrue="1">
      <formula>AND(NOT(ISBLANK(T39)),ABS(W39)&gt;PreviousMonthMinimumDiff)</formula>
    </cfRule>
  </conditionalFormatting>
  <conditionalFormatting sqref="W39">
    <cfRule type="expression" dxfId="446" priority="58" stopIfTrue="1">
      <formula>AND(ISBLANK(T39),ABS(W39)&gt;PreviousMonthMinimumDiff)</formula>
    </cfRule>
  </conditionalFormatting>
  <conditionalFormatting sqref="W40">
    <cfRule type="expression" dxfId="445" priority="59" stopIfTrue="1">
      <formula>AND(NOT(ISBLANK(T40)),ABS(W40)&gt;PreviousMonthMinimumDiff)</formula>
    </cfRule>
  </conditionalFormatting>
  <conditionalFormatting sqref="W40">
    <cfRule type="expression" dxfId="444" priority="60" stopIfTrue="1">
      <formula>AND(ISBLANK(T40),ABS(W40)&gt;PreviousMonthMinimumDiff)</formula>
    </cfRule>
  </conditionalFormatting>
  <conditionalFormatting sqref="W41">
    <cfRule type="expression" dxfId="443" priority="61" stopIfTrue="1">
      <formula>AND(NOT(ISBLANK(T41)),ABS(W41)&gt;PreviousMonthMinimumDiff)</formula>
    </cfRule>
  </conditionalFormatting>
  <conditionalFormatting sqref="W41">
    <cfRule type="expression" dxfId="442" priority="62" stopIfTrue="1">
      <formula>AND(ISBLANK(T41),ABS(W41)&gt;PreviousMonthMinimumDiff)</formula>
    </cfRule>
  </conditionalFormatting>
  <conditionalFormatting sqref="W42">
    <cfRule type="expression" dxfId="441" priority="63" stopIfTrue="1">
      <formula>AND(NOT(ISBLANK(T42)),ABS(W42)&gt;PreviousMonthMinimumDiff)</formula>
    </cfRule>
  </conditionalFormatting>
  <conditionalFormatting sqref="W42">
    <cfRule type="expression" dxfId="440" priority="64" stopIfTrue="1">
      <formula>AND(ISBLANK(T42),ABS(W42)&gt;PreviousMonthMinimumDiff)</formula>
    </cfRule>
  </conditionalFormatting>
  <conditionalFormatting sqref="W43">
    <cfRule type="expression" dxfId="439" priority="65" stopIfTrue="1">
      <formula>AND(NOT(ISBLANK(T43)),ABS(W43)&gt;PreviousMonthMinimumDiff)</formula>
    </cfRule>
  </conditionalFormatting>
  <conditionalFormatting sqref="W43">
    <cfRule type="expression" dxfId="438" priority="66" stopIfTrue="1">
      <formula>AND(ISBLANK(T43),ABS(W43)&gt;PreviousMonthMinimumDiff)</formula>
    </cfRule>
  </conditionalFormatting>
  <conditionalFormatting sqref="W44">
    <cfRule type="expression" dxfId="437" priority="67" stopIfTrue="1">
      <formula>AND(NOT(ISBLANK(T44)),ABS(W44)&gt;PreviousMonthMinimumDiff)</formula>
    </cfRule>
  </conditionalFormatting>
  <conditionalFormatting sqref="W44">
    <cfRule type="expression" dxfId="436" priority="68" stopIfTrue="1">
      <formula>AND(ISBLANK(T44),ABS(W44)&gt;PreviousMonthMinimumDiff)</formula>
    </cfRule>
  </conditionalFormatting>
  <conditionalFormatting sqref="W45">
    <cfRule type="expression" dxfId="435" priority="69" stopIfTrue="1">
      <formula>AND(NOT(ISBLANK(T45)),ABS(W45)&gt;PreviousMonthMinimumDiff)</formula>
    </cfRule>
  </conditionalFormatting>
  <conditionalFormatting sqref="W45">
    <cfRule type="expression" dxfId="434" priority="70" stopIfTrue="1">
      <formula>AND(ISBLANK(T45),ABS(W45)&gt;PreviousMonthMinimumDiff)</formula>
    </cfRule>
  </conditionalFormatting>
  <conditionalFormatting sqref="W46">
    <cfRule type="expression" dxfId="433" priority="71" stopIfTrue="1">
      <formula>AND(NOT(ISBLANK(T46)),ABS(W46)&gt;PreviousMonthMinimumDiff)</formula>
    </cfRule>
  </conditionalFormatting>
  <conditionalFormatting sqref="W46">
    <cfRule type="expression" dxfId="432" priority="72" stopIfTrue="1">
      <formula>AND(ISBLANK(T46),ABS(W46)&gt;PreviousMonthMinimumDiff)</formula>
    </cfRule>
  </conditionalFormatting>
  <conditionalFormatting sqref="W47">
    <cfRule type="expression" dxfId="431" priority="73" stopIfTrue="1">
      <formula>AND(NOT(ISBLANK(T47)),ABS(W47)&gt;PreviousMonthMinimumDiff)</formula>
    </cfRule>
  </conditionalFormatting>
  <conditionalFormatting sqref="W47">
    <cfRule type="expression" dxfId="430" priority="74" stopIfTrue="1">
      <formula>AND(ISBLANK(T47),ABS(W47)&gt;PreviousMonthMinimumDiff)</formula>
    </cfRule>
  </conditionalFormatting>
  <conditionalFormatting sqref="W50">
    <cfRule type="expression" dxfId="429" priority="75" stopIfTrue="1">
      <formula>AND(NOT(ISBLANK(T50)),ABS(W50)&gt;PreviousMonthMinimumDiff)</formula>
    </cfRule>
  </conditionalFormatting>
  <conditionalFormatting sqref="W50">
    <cfRule type="expression" dxfId="428" priority="76" stopIfTrue="1">
      <formula>AND(ISBLANK(T50),ABS(W50)&gt;PreviousMonthMinimumDiff)</formula>
    </cfRule>
  </conditionalFormatting>
  <conditionalFormatting sqref="W55">
    <cfRule type="expression" dxfId="427" priority="77" stopIfTrue="1">
      <formula>AND(NOT(ISBLANK(T55)),ABS(W55)&gt;PreviousMonthMinimumDiff)</formula>
    </cfRule>
  </conditionalFormatting>
  <conditionalFormatting sqref="W55">
    <cfRule type="expression" dxfId="426" priority="78" stopIfTrue="1">
      <formula>AND(ISBLANK(T55),ABS(W55)&gt;PreviousMonthMinimumDiff)</formula>
    </cfRule>
  </conditionalFormatting>
  <conditionalFormatting sqref="W56">
    <cfRule type="expression" dxfId="425" priority="79" stopIfTrue="1">
      <formula>AND(NOT(ISBLANK(T56)),ABS(W56)&gt;PreviousMonthMinimumDiff)</formula>
    </cfRule>
  </conditionalFormatting>
  <conditionalFormatting sqref="W56">
    <cfRule type="expression" dxfId="424" priority="80" stopIfTrue="1">
      <formula>AND(ISBLANK(T56),ABS(W56)&gt;PreviousMonthMinimumDiff)</formula>
    </cfRule>
  </conditionalFormatting>
  <conditionalFormatting sqref="W57">
    <cfRule type="expression" dxfId="423" priority="81" stopIfTrue="1">
      <formula>AND(NOT(ISBLANK(T57)),ABS(W57)&gt;PreviousMonthMinimumDiff)</formula>
    </cfRule>
  </conditionalFormatting>
  <conditionalFormatting sqref="W57">
    <cfRule type="expression" dxfId="422" priority="82" stopIfTrue="1">
      <formula>AND(ISBLANK(T57),ABS(W57)&gt;PreviousMonthMinimumDiff)</formula>
    </cfRule>
  </conditionalFormatting>
  <conditionalFormatting sqref="W58">
    <cfRule type="expression" dxfId="421" priority="83" stopIfTrue="1">
      <formula>AND(NOT(ISBLANK(T58)),ABS(W58)&gt;PreviousMonthMinimumDiff)</formula>
    </cfRule>
  </conditionalFormatting>
  <conditionalFormatting sqref="W58">
    <cfRule type="expression" dxfId="420" priority="84" stopIfTrue="1">
      <formula>AND(ISBLANK(T58),ABS(W58)&gt;PreviousMonthMinimumDiff)</formula>
    </cfRule>
  </conditionalFormatting>
  <conditionalFormatting sqref="W59">
    <cfRule type="expression" dxfId="419" priority="85" stopIfTrue="1">
      <formula>AND(NOT(ISBLANK(T59)),ABS(W59)&gt;PreviousMonthMinimumDiff)</formula>
    </cfRule>
  </conditionalFormatting>
  <conditionalFormatting sqref="W59">
    <cfRule type="expression" dxfId="418" priority="86" stopIfTrue="1">
      <formula>AND(ISBLANK(T59),ABS(W59)&gt;PreviousMonthMinimumDiff)</formula>
    </cfRule>
  </conditionalFormatting>
  <conditionalFormatting sqref="W60">
    <cfRule type="expression" dxfId="417" priority="87" stopIfTrue="1">
      <formula>AND(NOT(ISBLANK(T60)),ABS(W60)&gt;PreviousMonthMinimumDiff)</formula>
    </cfRule>
  </conditionalFormatting>
  <conditionalFormatting sqref="W60">
    <cfRule type="expression" dxfId="416" priority="88" stopIfTrue="1">
      <formula>AND(ISBLANK(T60),ABS(W60)&gt;PreviousMonthMinimumDiff)</formula>
    </cfRule>
  </conditionalFormatting>
  <conditionalFormatting sqref="W61">
    <cfRule type="expression" dxfId="415" priority="89" stopIfTrue="1">
      <formula>AND(NOT(ISBLANK(T61)),ABS(W61)&gt;PreviousMonthMinimumDiff)</formula>
    </cfRule>
  </conditionalFormatting>
  <conditionalFormatting sqref="W61">
    <cfRule type="expression" dxfId="414" priority="90" stopIfTrue="1">
      <formula>AND(ISBLANK(T61),ABS(W61)&gt;PreviousMonthMinimumDiff)</formula>
    </cfRule>
  </conditionalFormatting>
  <conditionalFormatting sqref="W62">
    <cfRule type="expression" dxfId="413" priority="91" stopIfTrue="1">
      <formula>AND(NOT(ISBLANK(T62)),ABS(W62)&gt;PreviousMonthMinimumDiff)</formula>
    </cfRule>
  </conditionalFormatting>
  <conditionalFormatting sqref="W62">
    <cfRule type="expression" dxfId="412" priority="92" stopIfTrue="1">
      <formula>AND(ISBLANK(T62),ABS(W62)&gt;PreviousMonthMinimumDiff)</formula>
    </cfRule>
  </conditionalFormatting>
  <conditionalFormatting sqref="W63">
    <cfRule type="expression" dxfId="411" priority="93" stopIfTrue="1">
      <formula>AND(NOT(ISBLANK(T63)),ABS(W63)&gt;PreviousMonthMinimumDiff)</formula>
    </cfRule>
  </conditionalFormatting>
  <conditionalFormatting sqref="W63">
    <cfRule type="expression" dxfId="410" priority="94" stopIfTrue="1">
      <formula>AND(ISBLANK(T63),ABS(W63)&gt;PreviousMonthMinimumDiff)</formula>
    </cfRule>
  </conditionalFormatting>
  <conditionalFormatting sqref="W64">
    <cfRule type="expression" dxfId="409" priority="95" stopIfTrue="1">
      <formula>AND(NOT(ISBLANK(T64)),ABS(W64)&gt;PreviousMonthMinimumDiff)</formula>
    </cfRule>
  </conditionalFormatting>
  <conditionalFormatting sqref="W64">
    <cfRule type="expression" dxfId="408" priority="96" stopIfTrue="1">
      <formula>AND(ISBLANK(T64),ABS(W64)&gt;PreviousMonthMinimumDiff)</formula>
    </cfRule>
  </conditionalFormatting>
  <conditionalFormatting sqref="W65">
    <cfRule type="expression" dxfId="407" priority="97" stopIfTrue="1">
      <formula>AND(NOT(ISBLANK(T65)),ABS(W65)&gt;PreviousMonthMinimumDiff)</formula>
    </cfRule>
  </conditionalFormatting>
  <conditionalFormatting sqref="W65">
    <cfRule type="expression" dxfId="406" priority="98" stopIfTrue="1">
      <formula>AND(ISBLANK(T65),ABS(W65)&gt;PreviousMonthMinimumDiff)</formula>
    </cfRule>
  </conditionalFormatting>
  <conditionalFormatting sqref="W66">
    <cfRule type="expression" dxfId="405" priority="99" stopIfTrue="1">
      <formula>AND(NOT(ISBLANK(T66)),ABS(W66)&gt;PreviousMonthMinimumDiff)</formula>
    </cfRule>
  </conditionalFormatting>
  <conditionalFormatting sqref="W66">
    <cfRule type="expression" dxfId="404" priority="100" stopIfTrue="1">
      <formula>AND(ISBLANK(T66),ABS(W66)&gt;PreviousMonthMinimumDiff)</formula>
    </cfRule>
  </conditionalFormatting>
  <conditionalFormatting sqref="W67">
    <cfRule type="expression" dxfId="403" priority="101" stopIfTrue="1">
      <formula>AND(NOT(ISBLANK(T67)),ABS(W67)&gt;PreviousMonthMinimumDiff)</formula>
    </cfRule>
  </conditionalFormatting>
  <conditionalFormatting sqref="W67">
    <cfRule type="expression" dxfId="402" priority="102" stopIfTrue="1">
      <formula>AND(ISBLANK(T67),ABS(W67)&gt;PreviousMonthMinimumDiff)</formula>
    </cfRule>
  </conditionalFormatting>
  <conditionalFormatting sqref="W68">
    <cfRule type="expression" dxfId="401" priority="103" stopIfTrue="1">
      <formula>AND(NOT(ISBLANK(T68)),ABS(W68)&gt;PreviousMonthMinimumDiff)</formula>
    </cfRule>
  </conditionalFormatting>
  <conditionalFormatting sqref="W68">
    <cfRule type="expression" dxfId="400" priority="104" stopIfTrue="1">
      <formula>AND(ISBLANK(T68),ABS(W68)&gt;PreviousMonthMinimumDiff)</formula>
    </cfRule>
  </conditionalFormatting>
  <conditionalFormatting sqref="W69">
    <cfRule type="expression" dxfId="399" priority="105" stopIfTrue="1">
      <formula>AND(NOT(ISBLANK(T69)),ABS(W69)&gt;PreviousMonthMinimumDiff)</formula>
    </cfRule>
  </conditionalFormatting>
  <conditionalFormatting sqref="W69">
    <cfRule type="expression" dxfId="398" priority="106" stopIfTrue="1">
      <formula>AND(ISBLANK(T69),ABS(W69)&gt;PreviousMonthMinimumDiff)</formula>
    </cfRule>
  </conditionalFormatting>
  <conditionalFormatting sqref="W70">
    <cfRule type="expression" dxfId="397" priority="107" stopIfTrue="1">
      <formula>AND(NOT(ISBLANK(T70)),ABS(W70)&gt;PreviousMonthMinimumDiff)</formula>
    </cfRule>
  </conditionalFormatting>
  <conditionalFormatting sqref="W70">
    <cfRule type="expression" dxfId="396" priority="108" stopIfTrue="1">
      <formula>AND(ISBLANK(T70),ABS(W70)&gt;PreviousMonthMinimumDiff)</formula>
    </cfRule>
  </conditionalFormatting>
  <conditionalFormatting sqref="W71">
    <cfRule type="expression" dxfId="395" priority="109" stopIfTrue="1">
      <formula>AND(NOT(ISBLANK(T71)),ABS(W71)&gt;PreviousMonthMinimumDiff)</formula>
    </cfRule>
  </conditionalFormatting>
  <conditionalFormatting sqref="W71">
    <cfRule type="expression" dxfId="394" priority="110" stopIfTrue="1">
      <formula>AND(ISBLANK(T71),ABS(W71)&gt;PreviousMonthMinimumDiff)</formula>
    </cfRule>
  </conditionalFormatting>
  <conditionalFormatting sqref="W72">
    <cfRule type="expression" dxfId="393" priority="111" stopIfTrue="1">
      <formula>AND(NOT(ISBLANK(T72)),ABS(W72)&gt;PreviousMonthMinimumDiff)</formula>
    </cfRule>
  </conditionalFormatting>
  <conditionalFormatting sqref="W72">
    <cfRule type="expression" dxfId="392" priority="112" stopIfTrue="1">
      <formula>AND(ISBLANK(T72),ABS(W72)&gt;PreviousMonthMinimumDiff)</formula>
    </cfRule>
  </conditionalFormatting>
  <conditionalFormatting sqref="W73">
    <cfRule type="expression" dxfId="391" priority="113" stopIfTrue="1">
      <formula>AND(NOT(ISBLANK(T73)),ABS(W73)&gt;PreviousMonthMinimumDiff)</formula>
    </cfRule>
  </conditionalFormatting>
  <conditionalFormatting sqref="W73">
    <cfRule type="expression" dxfId="390" priority="114" stopIfTrue="1">
      <formula>AND(ISBLANK(T73),ABS(W73)&gt;PreviousMonthMinimumDiff)</formula>
    </cfRule>
  </conditionalFormatting>
  <conditionalFormatting sqref="W74">
    <cfRule type="expression" dxfId="389" priority="115" stopIfTrue="1">
      <formula>AND(NOT(ISBLANK(T74)),ABS(W74)&gt;PreviousMonthMinimumDiff)</formula>
    </cfRule>
  </conditionalFormatting>
  <conditionalFormatting sqref="W74">
    <cfRule type="expression" dxfId="388" priority="116" stopIfTrue="1">
      <formula>AND(ISBLANK(T74),ABS(W74)&gt;PreviousMonthMinimumDiff)</formula>
    </cfRule>
  </conditionalFormatting>
  <conditionalFormatting sqref="W75">
    <cfRule type="expression" dxfId="387" priority="117" stopIfTrue="1">
      <formula>AND(NOT(ISBLANK(T75)),ABS(W75)&gt;PreviousMonthMinimumDiff)</formula>
    </cfRule>
  </conditionalFormatting>
  <conditionalFormatting sqref="W75">
    <cfRule type="expression" dxfId="386" priority="118" stopIfTrue="1">
      <formula>AND(ISBLANK(T75),ABS(W75)&gt;PreviousMonthMinimumDiff)</formula>
    </cfRule>
  </conditionalFormatting>
  <conditionalFormatting sqref="W76">
    <cfRule type="expression" dxfId="385" priority="119" stopIfTrue="1">
      <formula>AND(NOT(ISBLANK(T76)),ABS(W76)&gt;PreviousMonthMinimumDiff)</formula>
    </cfRule>
  </conditionalFormatting>
  <conditionalFormatting sqref="W76">
    <cfRule type="expression" dxfId="384" priority="120" stopIfTrue="1">
      <formula>AND(ISBLANK(T76),ABS(W76)&gt;PreviousMonthMinimumDiff)</formula>
    </cfRule>
  </conditionalFormatting>
  <conditionalFormatting sqref="W77">
    <cfRule type="expression" dxfId="383" priority="121" stopIfTrue="1">
      <formula>AND(NOT(ISBLANK(T77)),ABS(W77)&gt;PreviousMonthMinimumDiff)</formula>
    </cfRule>
  </conditionalFormatting>
  <conditionalFormatting sqref="W77">
    <cfRule type="expression" dxfId="382" priority="122" stopIfTrue="1">
      <formula>AND(ISBLANK(T77),ABS(W77)&gt;PreviousMonthMinimumDiff)</formula>
    </cfRule>
  </conditionalFormatting>
  <conditionalFormatting sqref="W78">
    <cfRule type="expression" dxfId="381" priority="123" stopIfTrue="1">
      <formula>AND(NOT(ISBLANK(T78)),ABS(W78)&gt;PreviousMonthMinimumDiff)</formula>
    </cfRule>
  </conditionalFormatting>
  <conditionalFormatting sqref="W78">
    <cfRule type="expression" dxfId="380" priority="124" stopIfTrue="1">
      <formula>AND(ISBLANK(T78),ABS(W78)&gt;PreviousMonthMinimumDiff)</formula>
    </cfRule>
  </conditionalFormatting>
  <conditionalFormatting sqref="W79">
    <cfRule type="expression" dxfId="379" priority="125" stopIfTrue="1">
      <formula>AND(NOT(ISBLANK(T79)),ABS(W79)&gt;PreviousMonthMinimumDiff)</formula>
    </cfRule>
  </conditionalFormatting>
  <conditionalFormatting sqref="W79">
    <cfRule type="expression" dxfId="378" priority="126" stopIfTrue="1">
      <formula>AND(ISBLANK(T79),ABS(W79)&gt;PreviousMonthMinimumDiff)</formula>
    </cfRule>
  </conditionalFormatting>
  <conditionalFormatting sqref="W80">
    <cfRule type="expression" dxfId="377" priority="127" stopIfTrue="1">
      <formula>AND(NOT(ISBLANK(T80)),ABS(W80)&gt;PreviousMonthMinimumDiff)</formula>
    </cfRule>
  </conditionalFormatting>
  <conditionalFormatting sqref="W80">
    <cfRule type="expression" dxfId="376" priority="128" stopIfTrue="1">
      <formula>AND(ISBLANK(T80),ABS(W80)&gt;PreviousMonthMinimumDiff)</formula>
    </cfRule>
  </conditionalFormatting>
  <conditionalFormatting sqref="W81">
    <cfRule type="expression" dxfId="375" priority="129" stopIfTrue="1">
      <formula>AND(NOT(ISBLANK(T81)),ABS(W81)&gt;PreviousMonthMinimumDiff)</formula>
    </cfRule>
  </conditionalFormatting>
  <conditionalFormatting sqref="W81">
    <cfRule type="expression" dxfId="374" priority="130" stopIfTrue="1">
      <formula>AND(ISBLANK(T81),ABS(W81)&gt;PreviousMonthMinimumDiff)</formula>
    </cfRule>
  </conditionalFormatting>
  <conditionalFormatting sqref="W82">
    <cfRule type="expression" dxfId="373" priority="131" stopIfTrue="1">
      <formula>AND(NOT(ISBLANK(T82)),ABS(W82)&gt;PreviousMonthMinimumDiff)</formula>
    </cfRule>
  </conditionalFormatting>
  <conditionalFormatting sqref="W82">
    <cfRule type="expression" dxfId="372" priority="132" stopIfTrue="1">
      <formula>AND(ISBLANK(T82),ABS(W82)&gt;PreviousMonthMinimumDiff)</formula>
    </cfRule>
  </conditionalFormatting>
  <conditionalFormatting sqref="W83">
    <cfRule type="expression" dxfId="371" priority="133" stopIfTrue="1">
      <formula>AND(NOT(ISBLANK(T83)),ABS(W83)&gt;PreviousMonthMinimumDiff)</formula>
    </cfRule>
  </conditionalFormatting>
  <conditionalFormatting sqref="W83">
    <cfRule type="expression" dxfId="370" priority="134" stopIfTrue="1">
      <formula>AND(ISBLANK(T83),ABS(W83)&gt;PreviousMonthMinimumDiff)</formula>
    </cfRule>
  </conditionalFormatting>
  <conditionalFormatting sqref="W84">
    <cfRule type="expression" dxfId="369" priority="135" stopIfTrue="1">
      <formula>AND(NOT(ISBLANK(T84)),ABS(W84)&gt;PreviousMonthMinimumDiff)</formula>
    </cfRule>
  </conditionalFormatting>
  <conditionalFormatting sqref="W84">
    <cfRule type="expression" dxfId="368" priority="136" stopIfTrue="1">
      <formula>AND(ISBLANK(T84),ABS(W84)&gt;PreviousMonthMinimumDiff)</formula>
    </cfRule>
  </conditionalFormatting>
  <conditionalFormatting sqref="W85">
    <cfRule type="expression" dxfId="367" priority="137" stopIfTrue="1">
      <formula>AND(NOT(ISBLANK(T85)),ABS(W85)&gt;PreviousMonthMinimumDiff)</formula>
    </cfRule>
  </conditionalFormatting>
  <conditionalFormatting sqref="W85">
    <cfRule type="expression" dxfId="366" priority="138" stopIfTrue="1">
      <formula>AND(ISBLANK(T85),ABS(W85)&gt;PreviousMonthMinimumDiff)</formula>
    </cfRule>
  </conditionalFormatting>
  <conditionalFormatting sqref="W86">
    <cfRule type="expression" dxfId="365" priority="139" stopIfTrue="1">
      <formula>AND(NOT(ISBLANK(T86)),ABS(W86)&gt;PreviousMonthMinimumDiff)</formula>
    </cfRule>
  </conditionalFormatting>
  <conditionalFormatting sqref="W86">
    <cfRule type="expression" dxfId="364" priority="140" stopIfTrue="1">
      <formula>AND(ISBLANK(T86),ABS(W86)&gt;PreviousMonthMinimumDiff)</formula>
    </cfRule>
  </conditionalFormatting>
  <conditionalFormatting sqref="W87">
    <cfRule type="expression" dxfId="363" priority="141" stopIfTrue="1">
      <formula>AND(NOT(ISBLANK(T87)),ABS(W87)&gt;PreviousMonthMinimumDiff)</formula>
    </cfRule>
  </conditionalFormatting>
  <conditionalFormatting sqref="W87">
    <cfRule type="expression" dxfId="362" priority="142" stopIfTrue="1">
      <formula>AND(ISBLANK(T87),ABS(W87)&gt;PreviousMonthMinimumDiff)</formula>
    </cfRule>
  </conditionalFormatting>
  <conditionalFormatting sqref="W88">
    <cfRule type="expression" dxfId="361" priority="143" stopIfTrue="1">
      <formula>AND(NOT(ISBLANK(T88)),ABS(W88)&gt;PreviousMonthMinimumDiff)</formula>
    </cfRule>
  </conditionalFormatting>
  <conditionalFormatting sqref="W88">
    <cfRule type="expression" dxfId="360" priority="144" stopIfTrue="1">
      <formula>AND(ISBLANK(T88),ABS(W88)&gt;PreviousMonthMinimumDiff)</formula>
    </cfRule>
  </conditionalFormatting>
  <conditionalFormatting sqref="W89">
    <cfRule type="expression" dxfId="359" priority="145" stopIfTrue="1">
      <formula>AND(NOT(ISBLANK(T89)),ABS(W89)&gt;PreviousMonthMinimumDiff)</formula>
    </cfRule>
  </conditionalFormatting>
  <conditionalFormatting sqref="W89">
    <cfRule type="expression" dxfId="358" priority="146" stopIfTrue="1">
      <formula>AND(ISBLANK(T89),ABS(W89)&gt;PreviousMonthMinimumDiff)</formula>
    </cfRule>
  </conditionalFormatting>
  <conditionalFormatting sqref="W90">
    <cfRule type="expression" dxfId="357" priority="147" stopIfTrue="1">
      <formula>AND(NOT(ISBLANK(T90)),ABS(W90)&gt;PreviousMonthMinimumDiff)</formula>
    </cfRule>
  </conditionalFormatting>
  <conditionalFormatting sqref="W90">
    <cfRule type="expression" dxfId="356" priority="148" stopIfTrue="1">
      <formula>AND(ISBLANK(T90),ABS(W90)&gt;PreviousMonthMinimumDiff)</formula>
    </cfRule>
  </conditionalFormatting>
  <conditionalFormatting sqref="W91">
    <cfRule type="expression" dxfId="355" priority="149" stopIfTrue="1">
      <formula>AND(NOT(ISBLANK(T91)),ABS(W91)&gt;PreviousMonthMinimumDiff)</formula>
    </cfRule>
  </conditionalFormatting>
  <conditionalFormatting sqref="W91">
    <cfRule type="expression" dxfId="354" priority="150" stopIfTrue="1">
      <formula>AND(ISBLANK(T91),ABS(W91)&gt;PreviousMonthMinimumDiff)</formula>
    </cfRule>
  </conditionalFormatting>
  <conditionalFormatting sqref="W92">
    <cfRule type="expression" dxfId="353" priority="151" stopIfTrue="1">
      <formula>AND(NOT(ISBLANK(T92)),ABS(W92)&gt;PreviousMonthMinimumDiff)</formula>
    </cfRule>
  </conditionalFormatting>
  <conditionalFormatting sqref="W92">
    <cfRule type="expression" dxfId="352" priority="152" stopIfTrue="1">
      <formula>AND(ISBLANK(T92),ABS(W92)&gt;PreviousMonthMinimumDiff)</formula>
    </cfRule>
  </conditionalFormatting>
  <conditionalFormatting sqref="W93">
    <cfRule type="expression" dxfId="351" priority="153" stopIfTrue="1">
      <formula>AND(NOT(ISBLANK(T93)),ABS(W93)&gt;PreviousMonthMinimumDiff)</formula>
    </cfRule>
  </conditionalFormatting>
  <conditionalFormatting sqref="W93">
    <cfRule type="expression" dxfId="350" priority="154" stopIfTrue="1">
      <formula>AND(ISBLANK(T93),ABS(W93)&gt;PreviousMonthMinimumDiff)</formula>
    </cfRule>
  </conditionalFormatting>
  <conditionalFormatting sqref="W94">
    <cfRule type="expression" dxfId="349" priority="155" stopIfTrue="1">
      <formula>AND(NOT(ISBLANK(T94)),ABS(W94)&gt;PreviousMonthMinimumDiff)</formula>
    </cfRule>
  </conditionalFormatting>
  <conditionalFormatting sqref="W94">
    <cfRule type="expression" dxfId="348" priority="156" stopIfTrue="1">
      <formula>AND(ISBLANK(T94),ABS(W94)&gt;PreviousMonthMinimumDiff)</formula>
    </cfRule>
  </conditionalFormatting>
  <conditionalFormatting sqref="W95">
    <cfRule type="expression" dxfId="347" priority="157" stopIfTrue="1">
      <formula>AND(NOT(ISBLANK(T95)),ABS(W95)&gt;PreviousMonthMinimumDiff)</formula>
    </cfRule>
  </conditionalFormatting>
  <conditionalFormatting sqref="W95">
    <cfRule type="expression" dxfId="346" priority="158" stopIfTrue="1">
      <formula>AND(ISBLANK(T95),ABS(W95)&gt;PreviousMonthMinimumDiff)</formula>
    </cfRule>
  </conditionalFormatting>
  <conditionalFormatting sqref="W96">
    <cfRule type="expression" dxfId="345" priority="159" stopIfTrue="1">
      <formula>AND(NOT(ISBLANK(T96)),ABS(W96)&gt;PreviousMonthMinimumDiff)</formula>
    </cfRule>
  </conditionalFormatting>
  <conditionalFormatting sqref="W96">
    <cfRule type="expression" dxfId="344" priority="160" stopIfTrue="1">
      <formula>AND(ISBLANK(T96),ABS(W96)&gt;PreviousMonthMinimumDiff)</formula>
    </cfRule>
  </conditionalFormatting>
  <conditionalFormatting sqref="W97">
    <cfRule type="expression" dxfId="343" priority="161" stopIfTrue="1">
      <formula>AND(NOT(ISBLANK(T97)),ABS(W97)&gt;PreviousMonthMinimumDiff)</formula>
    </cfRule>
  </conditionalFormatting>
  <conditionalFormatting sqref="W97">
    <cfRule type="expression" dxfId="342" priority="162" stopIfTrue="1">
      <formula>AND(ISBLANK(T97),ABS(W97)&gt;PreviousMonthMinimumDiff)</formula>
    </cfRule>
  </conditionalFormatting>
  <conditionalFormatting sqref="W98">
    <cfRule type="expression" dxfId="341" priority="163" stopIfTrue="1">
      <formula>AND(NOT(ISBLANK(T98)),ABS(W98)&gt;PreviousMonthMinimumDiff)</formula>
    </cfRule>
  </conditionalFormatting>
  <conditionalFormatting sqref="W98">
    <cfRule type="expression" dxfId="340" priority="164" stopIfTrue="1">
      <formula>AND(ISBLANK(T98),ABS(W98)&gt;PreviousMonthMinimumDiff)</formula>
    </cfRule>
  </conditionalFormatting>
  <conditionalFormatting sqref="W99">
    <cfRule type="expression" dxfId="339" priority="165" stopIfTrue="1">
      <formula>AND(NOT(ISBLANK(T99)),ABS(W99)&gt;PreviousMonthMinimumDiff)</formula>
    </cfRule>
  </conditionalFormatting>
  <conditionalFormatting sqref="W99">
    <cfRule type="expression" dxfId="338" priority="166" stopIfTrue="1">
      <formula>AND(ISBLANK(T99),ABS(W99)&gt;PreviousMonthMinimumDiff)</formula>
    </cfRule>
  </conditionalFormatting>
  <conditionalFormatting sqref="W100">
    <cfRule type="expression" dxfId="337" priority="167" stopIfTrue="1">
      <formula>AND(NOT(ISBLANK(T100)),ABS(W100)&gt;PreviousMonthMinimumDiff)</formula>
    </cfRule>
  </conditionalFormatting>
  <conditionalFormatting sqref="W100">
    <cfRule type="expression" dxfId="336" priority="168" stopIfTrue="1">
      <formula>AND(ISBLANK(T100),ABS(W100)&gt;PreviousMonthMinimumDiff)</formula>
    </cfRule>
  </conditionalFormatting>
  <conditionalFormatting sqref="W101">
    <cfRule type="expression" dxfId="335" priority="169" stopIfTrue="1">
      <formula>AND(NOT(ISBLANK(T101)),ABS(W101)&gt;PreviousMonthMinimumDiff)</formula>
    </cfRule>
  </conditionalFormatting>
  <conditionalFormatting sqref="W101">
    <cfRule type="expression" dxfId="334" priority="170" stopIfTrue="1">
      <formula>AND(ISBLANK(T101),ABS(W101)&gt;PreviousMonthMinimumDiff)</formula>
    </cfRule>
  </conditionalFormatting>
  <conditionalFormatting sqref="W102">
    <cfRule type="expression" dxfId="333" priority="171" stopIfTrue="1">
      <formula>AND(NOT(ISBLANK(T102)),ABS(W102)&gt;PreviousMonthMinimumDiff)</formula>
    </cfRule>
  </conditionalFormatting>
  <conditionalFormatting sqref="W102">
    <cfRule type="expression" dxfId="332" priority="172" stopIfTrue="1">
      <formula>AND(ISBLANK(T102),ABS(W102)&gt;PreviousMonthMinimumDiff)</formula>
    </cfRule>
  </conditionalFormatting>
  <conditionalFormatting sqref="W103">
    <cfRule type="expression" dxfId="331" priority="173" stopIfTrue="1">
      <formula>AND(NOT(ISBLANK(T103)),ABS(W103)&gt;PreviousMonthMinimumDiff)</formula>
    </cfRule>
  </conditionalFormatting>
  <conditionalFormatting sqref="W103">
    <cfRule type="expression" dxfId="330" priority="174" stopIfTrue="1">
      <formula>AND(ISBLANK(T103),ABS(W103)&gt;PreviousMonthMinimumDiff)</formula>
    </cfRule>
  </conditionalFormatting>
  <conditionalFormatting sqref="W104">
    <cfRule type="expression" dxfId="329" priority="175" stopIfTrue="1">
      <formula>AND(NOT(ISBLANK(T104)),ABS(W104)&gt;PreviousMonthMinimumDiff)</formula>
    </cfRule>
  </conditionalFormatting>
  <conditionalFormatting sqref="W104">
    <cfRule type="expression" dxfId="328" priority="176" stopIfTrue="1">
      <formula>AND(ISBLANK(T104),ABS(W104)&gt;PreviousMonthMinimumDiff)</formula>
    </cfRule>
  </conditionalFormatting>
  <conditionalFormatting sqref="W105">
    <cfRule type="expression" dxfId="327" priority="177" stopIfTrue="1">
      <formula>AND(NOT(ISBLANK(T105)),ABS(W105)&gt;PreviousMonthMinimumDiff)</formula>
    </cfRule>
  </conditionalFormatting>
  <conditionalFormatting sqref="W105">
    <cfRule type="expression" dxfId="326" priority="178" stopIfTrue="1">
      <formula>AND(ISBLANK(T105),ABS(W105)&gt;PreviousMonthMinimumDiff)</formula>
    </cfRule>
  </conditionalFormatting>
  <conditionalFormatting sqref="W106">
    <cfRule type="expression" dxfId="325" priority="179" stopIfTrue="1">
      <formula>AND(NOT(ISBLANK(T106)),ABS(W106)&gt;PreviousMonthMinimumDiff)</formula>
    </cfRule>
  </conditionalFormatting>
  <conditionalFormatting sqref="W106">
    <cfRule type="expression" dxfId="324" priority="180" stopIfTrue="1">
      <formula>AND(ISBLANK(T106),ABS(W106)&gt;PreviousMonthMinimumDiff)</formula>
    </cfRule>
  </conditionalFormatting>
  <conditionalFormatting sqref="W107">
    <cfRule type="expression" dxfId="323" priority="181" stopIfTrue="1">
      <formula>AND(NOT(ISBLANK(T107)),ABS(W107)&gt;PreviousMonthMinimumDiff)</formula>
    </cfRule>
  </conditionalFormatting>
  <conditionalFormatting sqref="W107">
    <cfRule type="expression" dxfId="322" priority="182" stopIfTrue="1">
      <formula>AND(ISBLANK(T107),ABS(W107)&gt;PreviousMonthMinimumDiff)</formula>
    </cfRule>
  </conditionalFormatting>
  <conditionalFormatting sqref="W108">
    <cfRule type="expression" dxfId="321" priority="183" stopIfTrue="1">
      <formula>AND(NOT(ISBLANK(T108)),ABS(W108)&gt;PreviousMonthMinimumDiff)</formula>
    </cfRule>
  </conditionalFormatting>
  <conditionalFormatting sqref="W108">
    <cfRule type="expression" dxfId="320" priority="184" stopIfTrue="1">
      <formula>AND(ISBLANK(T108),ABS(W108)&gt;PreviousMonthMinimumDiff)</formula>
    </cfRule>
  </conditionalFormatting>
  <conditionalFormatting sqref="W109">
    <cfRule type="expression" dxfId="319" priority="185" stopIfTrue="1">
      <formula>AND(NOT(ISBLANK(T109)),ABS(W109)&gt;PreviousMonthMinimumDiff)</formula>
    </cfRule>
  </conditionalFormatting>
  <conditionalFormatting sqref="W109">
    <cfRule type="expression" dxfId="318" priority="186" stopIfTrue="1">
      <formula>AND(ISBLANK(T109),ABS(W109)&gt;PreviousMonthMinimumDiff)</formula>
    </cfRule>
  </conditionalFormatting>
  <conditionalFormatting sqref="W110">
    <cfRule type="expression" dxfId="317" priority="187" stopIfTrue="1">
      <formula>AND(NOT(ISBLANK(T110)),ABS(W110)&gt;PreviousMonthMinimumDiff)</formula>
    </cfRule>
  </conditionalFormatting>
  <conditionalFormatting sqref="W110">
    <cfRule type="expression" dxfId="316" priority="188" stopIfTrue="1">
      <formula>AND(ISBLANK(T110),ABS(W110)&gt;PreviousMonthMinimumDiff)</formula>
    </cfRule>
  </conditionalFormatting>
  <conditionalFormatting sqref="W111">
    <cfRule type="expression" dxfId="315" priority="189" stopIfTrue="1">
      <formula>AND(NOT(ISBLANK(T111)),ABS(W111)&gt;PreviousMonthMinimumDiff)</formula>
    </cfRule>
  </conditionalFormatting>
  <conditionalFormatting sqref="W111">
    <cfRule type="expression" dxfId="314" priority="190" stopIfTrue="1">
      <formula>AND(ISBLANK(T111),ABS(W111)&gt;PreviousMonthMinimumDiff)</formula>
    </cfRule>
  </conditionalFormatting>
  <conditionalFormatting sqref="W112">
    <cfRule type="expression" dxfId="313" priority="191" stopIfTrue="1">
      <formula>AND(NOT(ISBLANK(T112)),ABS(W112)&gt;PreviousMonthMinimumDiff)</formula>
    </cfRule>
  </conditionalFormatting>
  <conditionalFormatting sqref="W112">
    <cfRule type="expression" dxfId="312" priority="192" stopIfTrue="1">
      <formula>AND(ISBLANK(T112),ABS(W112)&gt;PreviousMonthMinimumDiff)</formula>
    </cfRule>
  </conditionalFormatting>
  <conditionalFormatting sqref="W115">
    <cfRule type="expression" dxfId="311" priority="193" stopIfTrue="1">
      <formula>AND(NOT(ISBLANK(T115)),ABS(W115)&gt;PreviousMonthMinimumDiff)</formula>
    </cfRule>
  </conditionalFormatting>
  <conditionalFormatting sqref="W115">
    <cfRule type="expression" dxfId="310" priority="194" stopIfTrue="1">
      <formula>AND(ISBLANK(T115),ABS(W115)&gt;PreviousMonthMinimumDiff)</formula>
    </cfRule>
  </conditionalFormatting>
  <conditionalFormatting sqref="W116">
    <cfRule type="expression" dxfId="309" priority="195" stopIfTrue="1">
      <formula>AND(NOT(ISBLANK(T116)),ABS(W116)&gt;PreviousMonthMinimumDiff)</formula>
    </cfRule>
  </conditionalFormatting>
  <conditionalFormatting sqref="W116">
    <cfRule type="expression" dxfId="308" priority="196" stopIfTrue="1">
      <formula>AND(ISBLANK(T116),ABS(W116)&gt;PreviousMonthMinimumDiff)</formula>
    </cfRule>
  </conditionalFormatting>
  <conditionalFormatting sqref="W117">
    <cfRule type="expression" dxfId="307" priority="197" stopIfTrue="1">
      <formula>AND(NOT(ISBLANK(T117)),ABS(W117)&gt;PreviousMonthMinimumDiff)</formula>
    </cfRule>
  </conditionalFormatting>
  <conditionalFormatting sqref="W117">
    <cfRule type="expression" dxfId="306" priority="198" stopIfTrue="1">
      <formula>AND(ISBLANK(T117),ABS(W117)&gt;PreviousMonthMinimumDiff)</formula>
    </cfRule>
  </conditionalFormatting>
  <conditionalFormatting sqref="W118">
    <cfRule type="expression" dxfId="305" priority="199" stopIfTrue="1">
      <formula>AND(NOT(ISBLANK(T118)),ABS(W118)&gt;PreviousMonthMinimumDiff)</formula>
    </cfRule>
  </conditionalFormatting>
  <conditionalFormatting sqref="W118">
    <cfRule type="expression" dxfId="304" priority="200" stopIfTrue="1">
      <formula>AND(ISBLANK(T118),ABS(W118)&gt;PreviousMonthMinimumDiff)</formula>
    </cfRule>
  </conditionalFormatting>
  <conditionalFormatting sqref="W119">
    <cfRule type="expression" dxfId="303" priority="201" stopIfTrue="1">
      <formula>AND(NOT(ISBLANK(T119)),ABS(W119)&gt;PreviousMonthMinimumDiff)</formula>
    </cfRule>
  </conditionalFormatting>
  <conditionalFormatting sqref="W119">
    <cfRule type="expression" dxfId="302" priority="202" stopIfTrue="1">
      <formula>AND(ISBLANK(T119),ABS(W119)&gt;PreviousMonthMinimumDiff)</formula>
    </cfRule>
  </conditionalFormatting>
  <conditionalFormatting sqref="W120">
    <cfRule type="expression" dxfId="301" priority="203" stopIfTrue="1">
      <formula>AND(NOT(ISBLANK(T120)),ABS(W120)&gt;PreviousMonthMinimumDiff)</formula>
    </cfRule>
  </conditionalFormatting>
  <conditionalFormatting sqref="W120">
    <cfRule type="expression" dxfId="300" priority="204" stopIfTrue="1">
      <formula>AND(ISBLANK(T120),ABS(W120)&gt;PreviousMonthMinimumDiff)</formula>
    </cfRule>
  </conditionalFormatting>
  <conditionalFormatting sqref="W121">
    <cfRule type="expression" dxfId="299" priority="205" stopIfTrue="1">
      <formula>AND(NOT(ISBLANK(T121)),ABS(W121)&gt;PreviousMonthMinimumDiff)</formula>
    </cfRule>
  </conditionalFormatting>
  <conditionalFormatting sqref="W121">
    <cfRule type="expression" dxfId="298" priority="206" stopIfTrue="1">
      <formula>AND(ISBLANK(T121),ABS(W121)&gt;PreviousMonthMinimumDiff)</formula>
    </cfRule>
  </conditionalFormatting>
  <conditionalFormatting sqref="W122">
    <cfRule type="expression" dxfId="297" priority="207" stopIfTrue="1">
      <formula>AND(NOT(ISBLANK(T122)),ABS(W122)&gt;PreviousMonthMinimumDiff)</formula>
    </cfRule>
  </conditionalFormatting>
  <conditionalFormatting sqref="W122">
    <cfRule type="expression" dxfId="296" priority="208" stopIfTrue="1">
      <formula>AND(ISBLANK(T122),ABS(W122)&gt;PreviousMonthMinimumDiff)</formula>
    </cfRule>
  </conditionalFormatting>
  <conditionalFormatting sqref="W123">
    <cfRule type="expression" dxfId="295" priority="209" stopIfTrue="1">
      <formula>AND(NOT(ISBLANK(T123)),ABS(W123)&gt;PreviousMonthMinimumDiff)</formula>
    </cfRule>
  </conditionalFormatting>
  <conditionalFormatting sqref="W123">
    <cfRule type="expression" dxfId="294" priority="210" stopIfTrue="1">
      <formula>AND(ISBLANK(T123),ABS(W123)&gt;PreviousMonthMinimumDiff)</formula>
    </cfRule>
  </conditionalFormatting>
  <conditionalFormatting sqref="W124">
    <cfRule type="expression" dxfId="293" priority="211" stopIfTrue="1">
      <formula>AND(NOT(ISBLANK(T124)),ABS(W124)&gt;PreviousMonthMinimumDiff)</formula>
    </cfRule>
  </conditionalFormatting>
  <conditionalFormatting sqref="W124">
    <cfRule type="expression" dxfId="292" priority="212" stopIfTrue="1">
      <formula>AND(ISBLANK(T124),ABS(W124)&gt;PreviousMonthMinimumDiff)</formula>
    </cfRule>
  </conditionalFormatting>
  <conditionalFormatting sqref="W125">
    <cfRule type="expression" dxfId="291" priority="213" stopIfTrue="1">
      <formula>AND(NOT(ISBLANK(T125)),ABS(W125)&gt;PreviousMonthMinimumDiff)</formula>
    </cfRule>
  </conditionalFormatting>
  <conditionalFormatting sqref="W125">
    <cfRule type="expression" dxfId="290" priority="214" stopIfTrue="1">
      <formula>AND(ISBLANK(T125),ABS(W125)&gt;PreviousMonthMinimumDiff)</formula>
    </cfRule>
  </conditionalFormatting>
  <conditionalFormatting sqref="W126">
    <cfRule type="expression" dxfId="289" priority="215" stopIfTrue="1">
      <formula>AND(NOT(ISBLANK(T126)),ABS(W126)&gt;PreviousMonthMinimumDiff)</formula>
    </cfRule>
  </conditionalFormatting>
  <conditionalFormatting sqref="W126">
    <cfRule type="expression" dxfId="288" priority="216" stopIfTrue="1">
      <formula>AND(ISBLANK(T126),ABS(W126)&gt;PreviousMonthMinimumDiff)</formula>
    </cfRule>
  </conditionalFormatting>
  <conditionalFormatting sqref="W127">
    <cfRule type="expression" dxfId="287" priority="217" stopIfTrue="1">
      <formula>AND(NOT(ISBLANK(T127)),ABS(W127)&gt;PreviousMonthMinimumDiff)</formula>
    </cfRule>
  </conditionalFormatting>
  <conditionalFormatting sqref="W127">
    <cfRule type="expression" dxfId="286" priority="218" stopIfTrue="1">
      <formula>AND(ISBLANK(T127),ABS(W127)&gt;PreviousMonthMinimumDiff)</formula>
    </cfRule>
  </conditionalFormatting>
  <conditionalFormatting sqref="W128">
    <cfRule type="expression" dxfId="285" priority="219" stopIfTrue="1">
      <formula>AND(NOT(ISBLANK(T128)),ABS(W128)&gt;PreviousMonthMinimumDiff)</formula>
    </cfRule>
  </conditionalFormatting>
  <conditionalFormatting sqref="W128">
    <cfRule type="expression" dxfId="284" priority="220" stopIfTrue="1">
      <formula>AND(ISBLANK(T128),ABS(W128)&gt;PreviousMonthMinimumDiff)</formula>
    </cfRule>
  </conditionalFormatting>
  <conditionalFormatting sqref="W129">
    <cfRule type="expression" dxfId="283" priority="221" stopIfTrue="1">
      <formula>AND(NOT(ISBLANK(T129)),ABS(W129)&gt;PreviousMonthMinimumDiff)</formula>
    </cfRule>
  </conditionalFormatting>
  <conditionalFormatting sqref="W129">
    <cfRule type="expression" dxfId="282" priority="222" stopIfTrue="1">
      <formula>AND(ISBLANK(T129),ABS(W129)&gt;PreviousMonthMinimumDiff)</formula>
    </cfRule>
  </conditionalFormatting>
  <conditionalFormatting sqref="W130">
    <cfRule type="expression" dxfId="281" priority="223" stopIfTrue="1">
      <formula>AND(NOT(ISBLANK(T130)),ABS(W130)&gt;PreviousMonthMinimumDiff)</formula>
    </cfRule>
  </conditionalFormatting>
  <conditionalFormatting sqref="W130">
    <cfRule type="expression" dxfId="280" priority="224" stopIfTrue="1">
      <formula>AND(ISBLANK(T130),ABS(W130)&gt;PreviousMonthMinimumDiff)</formula>
    </cfRule>
  </conditionalFormatting>
  <conditionalFormatting sqref="W131">
    <cfRule type="expression" dxfId="279" priority="225" stopIfTrue="1">
      <formula>AND(NOT(ISBLANK(T131)),ABS(W131)&gt;PreviousMonthMinimumDiff)</formula>
    </cfRule>
  </conditionalFormatting>
  <conditionalFormatting sqref="W131">
    <cfRule type="expression" dxfId="278" priority="226" stopIfTrue="1">
      <formula>AND(ISBLANK(T131),ABS(W131)&gt;PreviousMonthMinimumDiff)</formula>
    </cfRule>
  </conditionalFormatting>
  <conditionalFormatting sqref="W132">
    <cfRule type="expression" dxfId="277" priority="227" stopIfTrue="1">
      <formula>AND(NOT(ISBLANK(T132)),ABS(W132)&gt;PreviousMonthMinimumDiff)</formula>
    </cfRule>
  </conditionalFormatting>
  <conditionalFormatting sqref="W132">
    <cfRule type="expression" dxfId="276" priority="228" stopIfTrue="1">
      <formula>AND(ISBLANK(T132),ABS(W132)&gt;PreviousMonthMinimumDiff)</formula>
    </cfRule>
  </conditionalFormatting>
  <conditionalFormatting sqref="W133">
    <cfRule type="expression" dxfId="275" priority="229" stopIfTrue="1">
      <formula>AND(NOT(ISBLANK(T133)),ABS(W133)&gt;PreviousMonthMinimumDiff)</formula>
    </cfRule>
  </conditionalFormatting>
  <conditionalFormatting sqref="W133">
    <cfRule type="expression" dxfId="274" priority="230" stopIfTrue="1">
      <formula>AND(ISBLANK(T133),ABS(W133)&gt;PreviousMonthMinimumDiff)</formula>
    </cfRule>
  </conditionalFormatting>
  <conditionalFormatting sqref="W134">
    <cfRule type="expression" dxfId="273" priority="231" stopIfTrue="1">
      <formula>AND(NOT(ISBLANK(T134)),ABS(W134)&gt;PreviousMonthMinimumDiff)</formula>
    </cfRule>
  </conditionalFormatting>
  <conditionalFormatting sqref="W134">
    <cfRule type="expression" dxfId="272" priority="232" stopIfTrue="1">
      <formula>AND(ISBLANK(T134),ABS(W134)&gt;PreviousMonthMinimumDiff)</formula>
    </cfRule>
  </conditionalFormatting>
  <conditionalFormatting sqref="W135">
    <cfRule type="expression" dxfId="271" priority="233" stopIfTrue="1">
      <formula>AND(NOT(ISBLANK(T135)),ABS(W135)&gt;PreviousMonthMinimumDiff)</formula>
    </cfRule>
  </conditionalFormatting>
  <conditionalFormatting sqref="W135">
    <cfRule type="expression" dxfId="270" priority="234" stopIfTrue="1">
      <formula>AND(ISBLANK(T135),ABS(W135)&gt;PreviousMonthMinimumDiff)</formula>
    </cfRule>
  </conditionalFormatting>
  <conditionalFormatting sqref="W136">
    <cfRule type="expression" dxfId="269" priority="235" stopIfTrue="1">
      <formula>AND(NOT(ISBLANK(T136)),ABS(W136)&gt;PreviousMonthMinimumDiff)</formula>
    </cfRule>
  </conditionalFormatting>
  <conditionalFormatting sqref="W136">
    <cfRule type="expression" dxfId="268" priority="236" stopIfTrue="1">
      <formula>AND(ISBLANK(T136),ABS(W136)&gt;PreviousMonthMinimumDiff)</formula>
    </cfRule>
  </conditionalFormatting>
  <conditionalFormatting sqref="W137">
    <cfRule type="expression" dxfId="267" priority="237" stopIfTrue="1">
      <formula>AND(NOT(ISBLANK(T137)),ABS(W137)&gt;PreviousMonthMinimumDiff)</formula>
    </cfRule>
  </conditionalFormatting>
  <conditionalFormatting sqref="W137">
    <cfRule type="expression" dxfId="266" priority="238" stopIfTrue="1">
      <formula>AND(ISBLANK(T137),ABS(W137)&gt;PreviousMonthMinimumDiff)</formula>
    </cfRule>
  </conditionalFormatting>
  <conditionalFormatting sqref="W138">
    <cfRule type="expression" dxfId="265" priority="239" stopIfTrue="1">
      <formula>AND(NOT(ISBLANK(T138)),ABS(W138)&gt;PreviousMonthMinimumDiff)</formula>
    </cfRule>
  </conditionalFormatting>
  <conditionalFormatting sqref="W138">
    <cfRule type="expression" dxfId="264" priority="240" stopIfTrue="1">
      <formula>AND(ISBLANK(T138),ABS(W138)&gt;PreviousMonthMinimumDiff)</formula>
    </cfRule>
  </conditionalFormatting>
  <conditionalFormatting sqref="W141">
    <cfRule type="expression" dxfId="263" priority="241" stopIfTrue="1">
      <formula>AND(NOT(ISBLANK(T141)),ABS(W141)&gt;PreviousMonthMinimumDiff)</formula>
    </cfRule>
  </conditionalFormatting>
  <conditionalFormatting sqref="W141">
    <cfRule type="expression" dxfId="262" priority="242" stopIfTrue="1">
      <formula>AND(ISBLANK(T141),ABS(W141)&gt;PreviousMonthMinimumDiff)</formula>
    </cfRule>
  </conditionalFormatting>
  <conditionalFormatting sqref="W142">
    <cfRule type="expression" dxfId="261" priority="243" stopIfTrue="1">
      <formula>AND(NOT(ISBLANK(T142)),ABS(W142)&gt;PreviousMonthMinimumDiff)</formula>
    </cfRule>
  </conditionalFormatting>
  <conditionalFormatting sqref="W142">
    <cfRule type="expression" dxfId="260" priority="244" stopIfTrue="1">
      <formula>AND(ISBLANK(T142),ABS(W142)&gt;PreviousMonthMinimumDiff)</formula>
    </cfRule>
  </conditionalFormatting>
  <conditionalFormatting sqref="W143">
    <cfRule type="expression" dxfId="259" priority="245" stopIfTrue="1">
      <formula>AND(NOT(ISBLANK(T143)),ABS(W143)&gt;PreviousMonthMinimumDiff)</formula>
    </cfRule>
  </conditionalFormatting>
  <conditionalFormatting sqref="W143">
    <cfRule type="expression" dxfId="258" priority="246" stopIfTrue="1">
      <formula>AND(ISBLANK(T143),ABS(W143)&gt;PreviousMonthMinimumDiff)</formula>
    </cfRule>
  </conditionalFormatting>
  <conditionalFormatting sqref="W144">
    <cfRule type="expression" dxfId="257" priority="247" stopIfTrue="1">
      <formula>AND(NOT(ISBLANK(T144)),ABS(W144)&gt;PreviousMonthMinimumDiff)</formula>
    </cfRule>
  </conditionalFormatting>
  <conditionalFormatting sqref="W144">
    <cfRule type="expression" dxfId="256" priority="248" stopIfTrue="1">
      <formula>AND(ISBLANK(T144),ABS(W144)&gt;PreviousMonthMinimumDiff)</formula>
    </cfRule>
  </conditionalFormatting>
  <conditionalFormatting sqref="W145">
    <cfRule type="expression" dxfId="255" priority="249" stopIfTrue="1">
      <formula>AND(NOT(ISBLANK(T145)),ABS(W145)&gt;PreviousMonthMinimumDiff)</formula>
    </cfRule>
  </conditionalFormatting>
  <conditionalFormatting sqref="W145">
    <cfRule type="expression" dxfId="254" priority="250" stopIfTrue="1">
      <formula>AND(ISBLANK(T145),ABS(W145)&gt;PreviousMonthMinimumDiff)</formula>
    </cfRule>
  </conditionalFormatting>
  <conditionalFormatting sqref="W146">
    <cfRule type="expression" dxfId="253" priority="251" stopIfTrue="1">
      <formula>AND(NOT(ISBLANK(T146)),ABS(W146)&gt;PreviousMonthMinimumDiff)</formula>
    </cfRule>
  </conditionalFormatting>
  <conditionalFormatting sqref="W146">
    <cfRule type="expression" dxfId="252" priority="252" stopIfTrue="1">
      <formula>AND(ISBLANK(T146),ABS(W146)&gt;PreviousMonthMinimumDiff)</formula>
    </cfRule>
  </conditionalFormatting>
  <conditionalFormatting sqref="W147">
    <cfRule type="expression" dxfId="251" priority="253" stopIfTrue="1">
      <formula>AND(NOT(ISBLANK(T147)),ABS(W147)&gt;PreviousMonthMinimumDiff)</formula>
    </cfRule>
  </conditionalFormatting>
  <conditionalFormatting sqref="W147">
    <cfRule type="expression" dxfId="250" priority="254" stopIfTrue="1">
      <formula>AND(ISBLANK(T147),ABS(W147)&gt;PreviousMonthMinimumDiff)</formula>
    </cfRule>
  </conditionalFormatting>
  <conditionalFormatting sqref="W148">
    <cfRule type="expression" dxfId="249" priority="255" stopIfTrue="1">
      <formula>AND(NOT(ISBLANK(T148)),ABS(W148)&gt;PreviousMonthMinimumDiff)</formula>
    </cfRule>
  </conditionalFormatting>
  <conditionalFormatting sqref="W148">
    <cfRule type="expression" dxfId="248" priority="256" stopIfTrue="1">
      <formula>AND(ISBLANK(T148),ABS(W148)&gt;PreviousMonthMinimumDiff)</formula>
    </cfRule>
  </conditionalFormatting>
  <conditionalFormatting sqref="W149">
    <cfRule type="expression" dxfId="247" priority="257" stopIfTrue="1">
      <formula>AND(NOT(ISBLANK(T149)),ABS(W149)&gt;PreviousMonthMinimumDiff)</formula>
    </cfRule>
  </conditionalFormatting>
  <conditionalFormatting sqref="W149">
    <cfRule type="expression" dxfId="246" priority="258" stopIfTrue="1">
      <formula>AND(ISBLANK(T149),ABS(W149)&gt;PreviousMonthMinimumDiff)</formula>
    </cfRule>
  </conditionalFormatting>
  <conditionalFormatting sqref="W150">
    <cfRule type="expression" dxfId="245" priority="259" stopIfTrue="1">
      <formula>AND(NOT(ISBLANK(T150)),ABS(W150)&gt;PreviousMonthMinimumDiff)</formula>
    </cfRule>
  </conditionalFormatting>
  <conditionalFormatting sqref="W150">
    <cfRule type="expression" dxfId="244" priority="260" stopIfTrue="1">
      <formula>AND(ISBLANK(T150),ABS(W150)&gt;PreviousMonthMinimumDiff)</formula>
    </cfRule>
  </conditionalFormatting>
  <conditionalFormatting sqref="W151">
    <cfRule type="expression" dxfId="243" priority="261" stopIfTrue="1">
      <formula>AND(NOT(ISBLANK(T151)),ABS(W151)&gt;PreviousMonthMinimumDiff)</formula>
    </cfRule>
  </conditionalFormatting>
  <conditionalFormatting sqref="W151">
    <cfRule type="expression" dxfId="242" priority="262" stopIfTrue="1">
      <formula>AND(ISBLANK(T151),ABS(W151)&gt;PreviousMonthMinimumDiff)</formula>
    </cfRule>
  </conditionalFormatting>
  <conditionalFormatting sqref="W152">
    <cfRule type="expression" dxfId="241" priority="263" stopIfTrue="1">
      <formula>AND(NOT(ISBLANK(T152)),ABS(W152)&gt;PreviousMonthMinimumDiff)</formula>
    </cfRule>
  </conditionalFormatting>
  <conditionalFormatting sqref="W152">
    <cfRule type="expression" dxfId="240" priority="264" stopIfTrue="1">
      <formula>AND(ISBLANK(T152),ABS(W152)&gt;PreviousMonthMinimumDiff)</formula>
    </cfRule>
  </conditionalFormatting>
  <conditionalFormatting sqref="W153">
    <cfRule type="expression" dxfId="239" priority="265" stopIfTrue="1">
      <formula>AND(NOT(ISBLANK(T153)),ABS(W153)&gt;PreviousMonthMinimumDiff)</formula>
    </cfRule>
  </conditionalFormatting>
  <conditionalFormatting sqref="W153">
    <cfRule type="expression" dxfId="238" priority="266" stopIfTrue="1">
      <formula>AND(ISBLANK(T153),ABS(W153)&gt;PreviousMonthMinimumDiff)</formula>
    </cfRule>
  </conditionalFormatting>
  <conditionalFormatting sqref="W154">
    <cfRule type="expression" dxfId="237" priority="267" stopIfTrue="1">
      <formula>AND(NOT(ISBLANK(T154)),ABS(W154)&gt;PreviousMonthMinimumDiff)</formula>
    </cfRule>
  </conditionalFormatting>
  <conditionalFormatting sqref="W154">
    <cfRule type="expression" dxfId="236" priority="268" stopIfTrue="1">
      <formula>AND(ISBLANK(T154),ABS(W154)&gt;PreviousMonthMinimumDiff)</formula>
    </cfRule>
  </conditionalFormatting>
  <conditionalFormatting sqref="W155">
    <cfRule type="expression" dxfId="235" priority="269" stopIfTrue="1">
      <formula>AND(NOT(ISBLANK(T155)),ABS(W155)&gt;PreviousMonthMinimumDiff)</formula>
    </cfRule>
  </conditionalFormatting>
  <conditionalFormatting sqref="W155">
    <cfRule type="expression" dxfId="234" priority="270" stopIfTrue="1">
      <formula>AND(ISBLANK(T155),ABS(W155)&gt;PreviousMonthMinimumDiff)</formula>
    </cfRule>
  </conditionalFormatting>
  <conditionalFormatting sqref="W156">
    <cfRule type="expression" dxfId="233" priority="271" stopIfTrue="1">
      <formula>AND(NOT(ISBLANK(T156)),ABS(W156)&gt;PreviousMonthMinimumDiff)</formula>
    </cfRule>
  </conditionalFormatting>
  <conditionalFormatting sqref="W156">
    <cfRule type="expression" dxfId="232" priority="272" stopIfTrue="1">
      <formula>AND(ISBLANK(T156),ABS(W156)&gt;PreviousMonthMinimumDiff)</formula>
    </cfRule>
  </conditionalFormatting>
  <conditionalFormatting sqref="W157">
    <cfRule type="expression" dxfId="231" priority="273" stopIfTrue="1">
      <formula>AND(NOT(ISBLANK(T157)),ABS(W157)&gt;PreviousMonthMinimumDiff)</formula>
    </cfRule>
  </conditionalFormatting>
  <conditionalFormatting sqref="W157">
    <cfRule type="expression" dxfId="230" priority="274" stopIfTrue="1">
      <formula>AND(ISBLANK(T157),ABS(W157)&gt;PreviousMonthMinimumDiff)</formula>
    </cfRule>
  </conditionalFormatting>
  <conditionalFormatting sqref="W158">
    <cfRule type="expression" dxfId="229" priority="275" stopIfTrue="1">
      <formula>AND(NOT(ISBLANK(T158)),ABS(W158)&gt;PreviousMonthMinimumDiff)</formula>
    </cfRule>
  </conditionalFormatting>
  <conditionalFormatting sqref="W158">
    <cfRule type="expression" dxfId="228" priority="276" stopIfTrue="1">
      <formula>AND(ISBLANK(T158),ABS(W158)&gt;PreviousMonthMinimumDiff)</formula>
    </cfRule>
  </conditionalFormatting>
  <conditionalFormatting sqref="W159">
    <cfRule type="expression" dxfId="227" priority="277" stopIfTrue="1">
      <formula>AND(NOT(ISBLANK(T159)),ABS(W159)&gt;PreviousMonthMinimumDiff)</formula>
    </cfRule>
  </conditionalFormatting>
  <conditionalFormatting sqref="W159">
    <cfRule type="expression" dxfId="226" priority="278" stopIfTrue="1">
      <formula>AND(ISBLANK(T159),ABS(W159)&gt;PreviousMonthMinimumDiff)</formula>
    </cfRule>
  </conditionalFormatting>
  <conditionalFormatting sqref="W160">
    <cfRule type="expression" dxfId="225" priority="279" stopIfTrue="1">
      <formula>AND(NOT(ISBLANK(T160)),ABS(W160)&gt;PreviousMonthMinimumDiff)</formula>
    </cfRule>
  </conditionalFormatting>
  <conditionalFormatting sqref="W160">
    <cfRule type="expression" dxfId="224" priority="280" stopIfTrue="1">
      <formula>AND(ISBLANK(T160),ABS(W160)&gt;PreviousMonthMinimumDiff)</formula>
    </cfRule>
  </conditionalFormatting>
  <conditionalFormatting sqref="W161">
    <cfRule type="expression" dxfId="223" priority="281" stopIfTrue="1">
      <formula>AND(NOT(ISBLANK(T161)),ABS(W161)&gt;PreviousMonthMinimumDiff)</formula>
    </cfRule>
  </conditionalFormatting>
  <conditionalFormatting sqref="W161">
    <cfRule type="expression" dxfId="222" priority="282" stopIfTrue="1">
      <formula>AND(ISBLANK(T161),ABS(W161)&gt;PreviousMonthMinimumDiff)</formula>
    </cfRule>
  </conditionalFormatting>
  <conditionalFormatting sqref="W162">
    <cfRule type="expression" dxfId="221" priority="283" stopIfTrue="1">
      <formula>AND(NOT(ISBLANK(T162)),ABS(W162)&gt;PreviousMonthMinimumDiff)</formula>
    </cfRule>
  </conditionalFormatting>
  <conditionalFormatting sqref="W162">
    <cfRule type="expression" dxfId="220" priority="284" stopIfTrue="1">
      <formula>AND(ISBLANK(T162),ABS(W162)&gt;PreviousMonthMinimumDiff)</formula>
    </cfRule>
  </conditionalFormatting>
  <conditionalFormatting sqref="W163">
    <cfRule type="expression" dxfId="219" priority="285" stopIfTrue="1">
      <formula>AND(NOT(ISBLANK(T163)),ABS(W163)&gt;PreviousMonthMinimumDiff)</formula>
    </cfRule>
  </conditionalFormatting>
  <conditionalFormatting sqref="W163">
    <cfRule type="expression" dxfId="218" priority="286" stopIfTrue="1">
      <formula>AND(ISBLANK(T163),ABS(W163)&gt;PreviousMonthMinimumDiff)</formula>
    </cfRule>
  </conditionalFormatting>
  <conditionalFormatting sqref="W164">
    <cfRule type="expression" dxfId="217" priority="287" stopIfTrue="1">
      <formula>AND(NOT(ISBLANK(T164)),ABS(W164)&gt;PreviousMonthMinimumDiff)</formula>
    </cfRule>
  </conditionalFormatting>
  <conditionalFormatting sqref="W164">
    <cfRule type="expression" dxfId="216" priority="288" stopIfTrue="1">
      <formula>AND(ISBLANK(T164),ABS(W164)&gt;PreviousMonthMinimumDiff)</formula>
    </cfRule>
  </conditionalFormatting>
  <conditionalFormatting sqref="W165">
    <cfRule type="expression" dxfId="215" priority="289" stopIfTrue="1">
      <formula>AND(NOT(ISBLANK(T165)),ABS(W165)&gt;PreviousMonthMinimumDiff)</formula>
    </cfRule>
  </conditionalFormatting>
  <conditionalFormatting sqref="W165">
    <cfRule type="expression" dxfId="214" priority="290" stopIfTrue="1">
      <formula>AND(ISBLANK(T165),ABS(W165)&gt;PreviousMonthMinimumDiff)</formula>
    </cfRule>
  </conditionalFormatting>
  <conditionalFormatting sqref="W166">
    <cfRule type="expression" dxfId="213" priority="291" stopIfTrue="1">
      <formula>AND(NOT(ISBLANK(T166)),ABS(W166)&gt;PreviousMonthMinimumDiff)</formula>
    </cfRule>
  </conditionalFormatting>
  <conditionalFormatting sqref="W166">
    <cfRule type="expression" dxfId="212" priority="292" stopIfTrue="1">
      <formula>AND(ISBLANK(T166),ABS(W166)&gt;PreviousMonthMinimumDiff)</formula>
    </cfRule>
  </conditionalFormatting>
  <conditionalFormatting sqref="W167">
    <cfRule type="expression" dxfId="211" priority="293" stopIfTrue="1">
      <formula>AND(NOT(ISBLANK(T167)),ABS(W167)&gt;PreviousMonthMinimumDiff)</formula>
    </cfRule>
  </conditionalFormatting>
  <conditionalFormatting sqref="W167">
    <cfRule type="expression" dxfId="210" priority="294" stopIfTrue="1">
      <formula>AND(ISBLANK(T167),ABS(W167)&gt;PreviousMonthMinimumDiff)</formula>
    </cfRule>
  </conditionalFormatting>
  <conditionalFormatting sqref="W168">
    <cfRule type="expression" dxfId="209" priority="295" stopIfTrue="1">
      <formula>AND(NOT(ISBLANK(T168)),ABS(W168)&gt;PreviousMonthMinimumDiff)</formula>
    </cfRule>
  </conditionalFormatting>
  <conditionalFormatting sqref="W168">
    <cfRule type="expression" dxfId="208" priority="296" stopIfTrue="1">
      <formula>AND(ISBLANK(T168),ABS(W168)&gt;PreviousMonthMinimumDiff)</formula>
    </cfRule>
  </conditionalFormatting>
  <conditionalFormatting sqref="W169">
    <cfRule type="expression" dxfId="207" priority="297" stopIfTrue="1">
      <formula>AND(NOT(ISBLANK(T169)),ABS(W169)&gt;PreviousMonthMinimumDiff)</formula>
    </cfRule>
  </conditionalFormatting>
  <conditionalFormatting sqref="W169">
    <cfRule type="expression" dxfId="206" priority="298" stopIfTrue="1">
      <formula>AND(ISBLANK(T169),ABS(W169)&gt;PreviousMonthMinimumDiff)</formula>
    </cfRule>
  </conditionalFormatting>
  <conditionalFormatting sqref="W170">
    <cfRule type="expression" dxfId="205" priority="299" stopIfTrue="1">
      <formula>AND(NOT(ISBLANK(T170)),ABS(W170)&gt;PreviousMonthMinimumDiff)</formula>
    </cfRule>
  </conditionalFormatting>
  <conditionalFormatting sqref="W170">
    <cfRule type="expression" dxfId="204" priority="300" stopIfTrue="1">
      <formula>AND(ISBLANK(T170),ABS(W170)&gt;PreviousMonthMinimumDiff)</formula>
    </cfRule>
  </conditionalFormatting>
  <conditionalFormatting sqref="W171">
    <cfRule type="expression" dxfId="203" priority="301" stopIfTrue="1">
      <formula>AND(NOT(ISBLANK(T171)),ABS(W171)&gt;PreviousMonthMinimumDiff)</formula>
    </cfRule>
  </conditionalFormatting>
  <conditionalFormatting sqref="W171">
    <cfRule type="expression" dxfId="202" priority="302" stopIfTrue="1">
      <formula>AND(ISBLANK(T171),ABS(W171)&gt;PreviousMonthMinimumDiff)</formula>
    </cfRule>
  </conditionalFormatting>
  <conditionalFormatting sqref="W172">
    <cfRule type="expression" dxfId="201" priority="303" stopIfTrue="1">
      <formula>AND(NOT(ISBLANK(T172)),ABS(W172)&gt;PreviousMonthMinimumDiff)</formula>
    </cfRule>
  </conditionalFormatting>
  <conditionalFormatting sqref="W172">
    <cfRule type="expression" dxfId="200" priority="304" stopIfTrue="1">
      <formula>AND(ISBLANK(T172),ABS(W172)&gt;PreviousMonthMinimumDiff)</formula>
    </cfRule>
  </conditionalFormatting>
  <conditionalFormatting sqref="W173">
    <cfRule type="expression" dxfId="199" priority="305" stopIfTrue="1">
      <formula>AND(NOT(ISBLANK(T173)),ABS(W173)&gt;PreviousMonthMinimumDiff)</formula>
    </cfRule>
  </conditionalFormatting>
  <conditionalFormatting sqref="W173">
    <cfRule type="expression" dxfId="198" priority="306" stopIfTrue="1">
      <formula>AND(ISBLANK(T173),ABS(W173)&gt;PreviousMonthMinimumDiff)</formula>
    </cfRule>
  </conditionalFormatting>
  <conditionalFormatting sqref="W174">
    <cfRule type="expression" dxfId="197" priority="307" stopIfTrue="1">
      <formula>AND(NOT(ISBLANK(T174)),ABS(W174)&gt;PreviousMonthMinimumDiff)</formula>
    </cfRule>
  </conditionalFormatting>
  <conditionalFormatting sqref="W174">
    <cfRule type="expression" dxfId="196" priority="308" stopIfTrue="1">
      <formula>AND(ISBLANK(T174),ABS(W174)&gt;PreviousMonthMinimumDiff)</formula>
    </cfRule>
  </conditionalFormatting>
  <conditionalFormatting sqref="W175">
    <cfRule type="expression" dxfId="195" priority="309" stopIfTrue="1">
      <formula>AND(NOT(ISBLANK(T175)),ABS(W175)&gt;PreviousMonthMinimumDiff)</formula>
    </cfRule>
  </conditionalFormatting>
  <conditionalFormatting sqref="W175">
    <cfRule type="expression" dxfId="194" priority="310" stopIfTrue="1">
      <formula>AND(ISBLANK(T175),ABS(W175)&gt;PreviousMonthMinimumDiff)</formula>
    </cfRule>
  </conditionalFormatting>
  <conditionalFormatting sqref="W176">
    <cfRule type="expression" dxfId="193" priority="311" stopIfTrue="1">
      <formula>AND(NOT(ISBLANK(T176)),ABS(W176)&gt;PreviousMonthMinimumDiff)</formula>
    </cfRule>
  </conditionalFormatting>
  <conditionalFormatting sqref="W176">
    <cfRule type="expression" dxfId="192" priority="312" stopIfTrue="1">
      <formula>AND(ISBLANK(T176),ABS(W176)&gt;PreviousMonthMinimumDiff)</formula>
    </cfRule>
  </conditionalFormatting>
  <conditionalFormatting sqref="W177">
    <cfRule type="expression" dxfId="191" priority="313" stopIfTrue="1">
      <formula>AND(NOT(ISBLANK(T177)),ABS(W177)&gt;PreviousMonthMinimumDiff)</formula>
    </cfRule>
  </conditionalFormatting>
  <conditionalFormatting sqref="W177">
    <cfRule type="expression" dxfId="190" priority="314" stopIfTrue="1">
      <formula>AND(ISBLANK(T177),ABS(W177)&gt;PreviousMonthMinimumDiff)</formula>
    </cfRule>
  </conditionalFormatting>
  <conditionalFormatting sqref="W178">
    <cfRule type="expression" dxfId="189" priority="315" stopIfTrue="1">
      <formula>AND(NOT(ISBLANK(T178)),ABS(W178)&gt;PreviousMonthMinimumDiff)</formula>
    </cfRule>
  </conditionalFormatting>
  <conditionalFormatting sqref="W178">
    <cfRule type="expression" dxfId="188" priority="316" stopIfTrue="1">
      <formula>AND(ISBLANK(T178),ABS(W178)&gt;PreviousMonthMinimumDiff)</formula>
    </cfRule>
  </conditionalFormatting>
  <conditionalFormatting sqref="W179">
    <cfRule type="expression" dxfId="187" priority="317" stopIfTrue="1">
      <formula>AND(NOT(ISBLANK(T179)),ABS(W179)&gt;PreviousMonthMinimumDiff)</formula>
    </cfRule>
  </conditionalFormatting>
  <conditionalFormatting sqref="W179">
    <cfRule type="expression" dxfId="186" priority="318" stopIfTrue="1">
      <formula>AND(ISBLANK(T179),ABS(W179)&gt;PreviousMonthMinimumDiff)</formula>
    </cfRule>
  </conditionalFormatting>
  <conditionalFormatting sqref="W180">
    <cfRule type="expression" dxfId="185" priority="319" stopIfTrue="1">
      <formula>AND(NOT(ISBLANK(T180)),ABS(W180)&gt;PreviousMonthMinimumDiff)</formula>
    </cfRule>
  </conditionalFormatting>
  <conditionalFormatting sqref="W180">
    <cfRule type="expression" dxfId="184" priority="320" stopIfTrue="1">
      <formula>AND(ISBLANK(T180),ABS(W180)&gt;PreviousMonthMinimumDiff)</formula>
    </cfRule>
  </conditionalFormatting>
  <conditionalFormatting sqref="W181">
    <cfRule type="expression" dxfId="183" priority="321" stopIfTrue="1">
      <formula>AND(NOT(ISBLANK(T181)),ABS(W181)&gt;PreviousMonthMinimumDiff)</formula>
    </cfRule>
  </conditionalFormatting>
  <conditionalFormatting sqref="W181">
    <cfRule type="expression" dxfId="182" priority="322" stopIfTrue="1">
      <formula>AND(ISBLANK(T181),ABS(W181)&gt;PreviousMonthMinimumDiff)</formula>
    </cfRule>
  </conditionalFormatting>
  <conditionalFormatting sqref="W182">
    <cfRule type="expression" dxfId="181" priority="323" stopIfTrue="1">
      <formula>AND(NOT(ISBLANK(T182)),ABS(W182)&gt;PreviousMonthMinimumDiff)</formula>
    </cfRule>
  </conditionalFormatting>
  <conditionalFormatting sqref="W182">
    <cfRule type="expression" dxfId="180" priority="324" stopIfTrue="1">
      <formula>AND(ISBLANK(T182),ABS(W182)&gt;PreviousMonthMinimumDiff)</formula>
    </cfRule>
  </conditionalFormatting>
  <conditionalFormatting sqref="W183">
    <cfRule type="expression" dxfId="179" priority="325" stopIfTrue="1">
      <formula>AND(NOT(ISBLANK(T183)),ABS(W183)&gt;PreviousMonthMinimumDiff)</formula>
    </cfRule>
  </conditionalFormatting>
  <conditionalFormatting sqref="W183">
    <cfRule type="expression" dxfId="178" priority="326" stopIfTrue="1">
      <formula>AND(ISBLANK(T183),ABS(W183)&gt;PreviousMonthMinimumDiff)</formula>
    </cfRule>
  </conditionalFormatting>
  <conditionalFormatting sqref="W184">
    <cfRule type="expression" dxfId="177" priority="327" stopIfTrue="1">
      <formula>AND(NOT(ISBLANK(T184)),ABS(W184)&gt;PreviousMonthMinimumDiff)</formula>
    </cfRule>
  </conditionalFormatting>
  <conditionalFormatting sqref="W184">
    <cfRule type="expression" dxfId="176" priority="328" stopIfTrue="1">
      <formula>AND(ISBLANK(T184),ABS(W184)&gt;PreviousMonthMinimumDiff)</formula>
    </cfRule>
  </conditionalFormatting>
  <conditionalFormatting sqref="W187">
    <cfRule type="expression" dxfId="175" priority="329" stopIfTrue="1">
      <formula>AND(NOT(ISBLANK(T187)),ABS(W187)&gt;PreviousMonthMinimumDiff)</formula>
    </cfRule>
  </conditionalFormatting>
  <conditionalFormatting sqref="W187">
    <cfRule type="expression" dxfId="174" priority="330" stopIfTrue="1">
      <formula>AND(ISBLANK(T187),ABS(W187)&gt;PreviousMonthMinimumDiff)</formula>
    </cfRule>
  </conditionalFormatting>
  <conditionalFormatting sqref="W188">
    <cfRule type="expression" dxfId="173" priority="331" stopIfTrue="1">
      <formula>AND(NOT(ISBLANK(T188)),ABS(W188)&gt;PreviousMonthMinimumDiff)</formula>
    </cfRule>
  </conditionalFormatting>
  <conditionalFormatting sqref="W188">
    <cfRule type="expression" dxfId="172" priority="332" stopIfTrue="1">
      <formula>AND(ISBLANK(T188),ABS(W188)&gt;PreviousMonthMinimumDiff)</formula>
    </cfRule>
  </conditionalFormatting>
  <conditionalFormatting sqref="W189">
    <cfRule type="expression" dxfId="171" priority="333" stopIfTrue="1">
      <formula>AND(NOT(ISBLANK(T189)),ABS(W189)&gt;PreviousMonthMinimumDiff)</formula>
    </cfRule>
  </conditionalFormatting>
  <conditionalFormatting sqref="W189">
    <cfRule type="expression" dxfId="170" priority="334" stopIfTrue="1">
      <formula>AND(ISBLANK(T189),ABS(W189)&gt;PreviousMonthMinimumDiff)</formula>
    </cfRule>
  </conditionalFormatting>
  <conditionalFormatting sqref="W190">
    <cfRule type="expression" dxfId="169" priority="335" stopIfTrue="1">
      <formula>AND(NOT(ISBLANK(T190)),ABS(W190)&gt;PreviousMonthMinimumDiff)</formula>
    </cfRule>
  </conditionalFormatting>
  <conditionalFormatting sqref="W190">
    <cfRule type="expression" dxfId="168" priority="336" stopIfTrue="1">
      <formula>AND(ISBLANK(T190),ABS(W190)&gt;PreviousMonthMinimumDiff)</formula>
    </cfRule>
  </conditionalFormatting>
  <conditionalFormatting sqref="W191">
    <cfRule type="expression" dxfId="167" priority="337" stopIfTrue="1">
      <formula>AND(NOT(ISBLANK(T191)),ABS(W191)&gt;PreviousMonthMinimumDiff)</formula>
    </cfRule>
  </conditionalFormatting>
  <conditionalFormatting sqref="W191">
    <cfRule type="expression" dxfId="166" priority="338" stopIfTrue="1">
      <formula>AND(ISBLANK(T191),ABS(W191)&gt;PreviousMonthMinimumDiff)</formula>
    </cfRule>
  </conditionalFormatting>
  <conditionalFormatting sqref="W192">
    <cfRule type="expression" dxfId="165" priority="339" stopIfTrue="1">
      <formula>AND(NOT(ISBLANK(T192)),ABS(W192)&gt;PreviousMonthMinimumDiff)</formula>
    </cfRule>
  </conditionalFormatting>
  <conditionalFormatting sqref="W192">
    <cfRule type="expression" dxfId="164" priority="340" stopIfTrue="1">
      <formula>AND(ISBLANK(T192),ABS(W192)&gt;PreviousMonthMinimumDiff)</formula>
    </cfRule>
  </conditionalFormatting>
  <conditionalFormatting sqref="W193">
    <cfRule type="expression" dxfId="163" priority="341" stopIfTrue="1">
      <formula>AND(NOT(ISBLANK(T193)),ABS(W193)&gt;PreviousMonthMinimumDiff)</formula>
    </cfRule>
  </conditionalFormatting>
  <conditionalFormatting sqref="W193">
    <cfRule type="expression" dxfId="162" priority="342" stopIfTrue="1">
      <formula>AND(ISBLANK(T193),ABS(W193)&gt;PreviousMonthMinimumDiff)</formula>
    </cfRule>
  </conditionalFormatting>
  <conditionalFormatting sqref="W194">
    <cfRule type="expression" dxfId="161" priority="343" stopIfTrue="1">
      <formula>AND(NOT(ISBLANK(T194)),ABS(W194)&gt;PreviousMonthMinimumDiff)</formula>
    </cfRule>
  </conditionalFormatting>
  <conditionalFormatting sqref="W194">
    <cfRule type="expression" dxfId="160" priority="344" stopIfTrue="1">
      <formula>AND(ISBLANK(T194),ABS(W194)&gt;PreviousMonthMinimumDiff)</formula>
    </cfRule>
  </conditionalFormatting>
  <conditionalFormatting sqref="W195">
    <cfRule type="expression" dxfId="159" priority="345" stopIfTrue="1">
      <formula>AND(NOT(ISBLANK(T195)),ABS(W195)&gt;PreviousMonthMinimumDiff)</formula>
    </cfRule>
  </conditionalFormatting>
  <conditionalFormatting sqref="W195">
    <cfRule type="expression" dxfId="158" priority="346" stopIfTrue="1">
      <formula>AND(ISBLANK(T195),ABS(W195)&gt;PreviousMonthMinimumDiff)</formula>
    </cfRule>
  </conditionalFormatting>
  <conditionalFormatting sqref="W196">
    <cfRule type="expression" dxfId="157" priority="347" stopIfTrue="1">
      <formula>AND(NOT(ISBLANK(T196)),ABS(W196)&gt;PreviousMonthMinimumDiff)</formula>
    </cfRule>
  </conditionalFormatting>
  <conditionalFormatting sqref="W196">
    <cfRule type="expression" dxfId="156" priority="348" stopIfTrue="1">
      <formula>AND(ISBLANK(T196),ABS(W196)&gt;PreviousMonthMinimumDiff)</formula>
    </cfRule>
  </conditionalFormatting>
  <conditionalFormatting sqref="W197">
    <cfRule type="expression" dxfId="155" priority="349" stopIfTrue="1">
      <formula>AND(NOT(ISBLANK(T197)),ABS(W197)&gt;PreviousMonthMinimumDiff)</formula>
    </cfRule>
  </conditionalFormatting>
  <conditionalFormatting sqref="W197">
    <cfRule type="expression" dxfId="154" priority="350" stopIfTrue="1">
      <formula>AND(ISBLANK(T197),ABS(W197)&gt;PreviousMonthMinimumDiff)</formula>
    </cfRule>
  </conditionalFormatting>
  <conditionalFormatting sqref="W198">
    <cfRule type="expression" dxfId="153" priority="351" stopIfTrue="1">
      <formula>AND(NOT(ISBLANK(T198)),ABS(W198)&gt;PreviousMonthMinimumDiff)</formula>
    </cfRule>
  </conditionalFormatting>
  <conditionalFormatting sqref="W198">
    <cfRule type="expression" dxfId="152" priority="352" stopIfTrue="1">
      <formula>AND(ISBLANK(T198),ABS(W198)&gt;PreviousMonthMinimumDiff)</formula>
    </cfRule>
  </conditionalFormatting>
  <conditionalFormatting sqref="W199">
    <cfRule type="expression" dxfId="151" priority="353" stopIfTrue="1">
      <formula>AND(NOT(ISBLANK(T199)),ABS(W199)&gt;PreviousMonthMinimumDiff)</formula>
    </cfRule>
  </conditionalFormatting>
  <conditionalFormatting sqref="W199">
    <cfRule type="expression" dxfId="150" priority="354" stopIfTrue="1">
      <formula>AND(ISBLANK(T199),ABS(W199)&gt;PreviousMonthMinimumDiff)</formula>
    </cfRule>
  </conditionalFormatting>
  <conditionalFormatting sqref="W200">
    <cfRule type="expression" dxfId="149" priority="355" stopIfTrue="1">
      <formula>AND(NOT(ISBLANK(T200)),ABS(W200)&gt;PreviousMonthMinimumDiff)</formula>
    </cfRule>
  </conditionalFormatting>
  <conditionalFormatting sqref="W200">
    <cfRule type="expression" dxfId="148" priority="356" stopIfTrue="1">
      <formula>AND(ISBLANK(T200),ABS(W200)&gt;PreviousMonthMinimumDiff)</formula>
    </cfRule>
  </conditionalFormatting>
  <conditionalFormatting sqref="W201">
    <cfRule type="expression" dxfId="147" priority="357" stopIfTrue="1">
      <formula>AND(NOT(ISBLANK(T201)),ABS(W201)&gt;PreviousMonthMinimumDiff)</formula>
    </cfRule>
  </conditionalFormatting>
  <conditionalFormatting sqref="W201">
    <cfRule type="expression" dxfId="146" priority="358" stopIfTrue="1">
      <formula>AND(ISBLANK(T201),ABS(W201)&gt;PreviousMonthMinimumDiff)</formula>
    </cfRule>
  </conditionalFormatting>
  <conditionalFormatting sqref="W202">
    <cfRule type="expression" dxfId="145" priority="359" stopIfTrue="1">
      <formula>AND(NOT(ISBLANK(T202)),ABS(W202)&gt;PreviousMonthMinimumDiff)</formula>
    </cfRule>
  </conditionalFormatting>
  <conditionalFormatting sqref="W202">
    <cfRule type="expression" dxfId="144" priority="360" stopIfTrue="1">
      <formula>AND(ISBLANK(T202),ABS(W202)&gt;PreviousMonthMinimumDiff)</formula>
    </cfRule>
  </conditionalFormatting>
  <conditionalFormatting sqref="W203">
    <cfRule type="expression" dxfId="143" priority="361" stopIfTrue="1">
      <formula>AND(NOT(ISBLANK(T203)),ABS(W203)&gt;PreviousMonthMinimumDiff)</formula>
    </cfRule>
  </conditionalFormatting>
  <conditionalFormatting sqref="W203">
    <cfRule type="expression" dxfId="142" priority="362" stopIfTrue="1">
      <formula>AND(ISBLANK(T203),ABS(W203)&gt;PreviousMonthMinimumDiff)</formula>
    </cfRule>
  </conditionalFormatting>
  <conditionalFormatting sqref="W204">
    <cfRule type="expression" dxfId="141" priority="363" stopIfTrue="1">
      <formula>AND(NOT(ISBLANK(T204)),ABS(W204)&gt;PreviousMonthMinimumDiff)</formula>
    </cfRule>
  </conditionalFormatting>
  <conditionalFormatting sqref="W204">
    <cfRule type="expression" dxfId="140" priority="364" stopIfTrue="1">
      <formula>AND(ISBLANK(T204),ABS(W204)&gt;PreviousMonthMinimumDiff)</formula>
    </cfRule>
  </conditionalFormatting>
  <conditionalFormatting sqref="W205">
    <cfRule type="expression" dxfId="139" priority="365" stopIfTrue="1">
      <formula>AND(NOT(ISBLANK(T205)),ABS(W205)&gt;PreviousMonthMinimumDiff)</formula>
    </cfRule>
  </conditionalFormatting>
  <conditionalFormatting sqref="W205">
    <cfRule type="expression" dxfId="138" priority="366" stopIfTrue="1">
      <formula>AND(ISBLANK(T205),ABS(W205)&gt;PreviousMonthMinimumDiff)</formula>
    </cfRule>
  </conditionalFormatting>
  <conditionalFormatting sqref="W208">
    <cfRule type="expression" dxfId="137" priority="367" stopIfTrue="1">
      <formula>AND(NOT(ISBLANK(T208)),ABS(W208)&gt;PreviousMonthMinimumDiff)</formula>
    </cfRule>
  </conditionalFormatting>
  <conditionalFormatting sqref="W208">
    <cfRule type="expression" dxfId="136" priority="368" stopIfTrue="1">
      <formula>AND(ISBLANK(T208),ABS(W208)&gt;PreviousMonthMinimumDiff)</formula>
    </cfRule>
  </conditionalFormatting>
  <conditionalFormatting sqref="W209">
    <cfRule type="expression" dxfId="135" priority="369" stopIfTrue="1">
      <formula>AND(NOT(ISBLANK(T209)),ABS(W209)&gt;PreviousMonthMinimumDiff)</formula>
    </cfRule>
  </conditionalFormatting>
  <conditionalFormatting sqref="W209">
    <cfRule type="expression" dxfId="134" priority="370" stopIfTrue="1">
      <formula>AND(ISBLANK(T209),ABS(W209)&gt;PreviousMonthMinimumDiff)</formula>
    </cfRule>
  </conditionalFormatting>
  <conditionalFormatting sqref="W210">
    <cfRule type="expression" dxfId="133" priority="371" stopIfTrue="1">
      <formula>AND(NOT(ISBLANK(T210)),ABS(W210)&gt;PreviousMonthMinimumDiff)</formula>
    </cfRule>
  </conditionalFormatting>
  <conditionalFormatting sqref="W210">
    <cfRule type="expression" dxfId="132" priority="372" stopIfTrue="1">
      <formula>AND(ISBLANK(T210),ABS(W210)&gt;PreviousMonthMinimumDiff)</formula>
    </cfRule>
  </conditionalFormatting>
  <conditionalFormatting sqref="W211">
    <cfRule type="expression" dxfId="131" priority="373" stopIfTrue="1">
      <formula>AND(NOT(ISBLANK(T211)),ABS(W211)&gt;PreviousMonthMinimumDiff)</formula>
    </cfRule>
  </conditionalFormatting>
  <conditionalFormatting sqref="W211">
    <cfRule type="expression" dxfId="130" priority="374" stopIfTrue="1">
      <formula>AND(ISBLANK(T211),ABS(W211)&gt;PreviousMonthMinimumDiff)</formula>
    </cfRule>
  </conditionalFormatting>
  <conditionalFormatting sqref="W212">
    <cfRule type="expression" dxfId="129" priority="375" stopIfTrue="1">
      <formula>AND(NOT(ISBLANK(T212)),ABS(W212)&gt;PreviousMonthMinimumDiff)</formula>
    </cfRule>
  </conditionalFormatting>
  <conditionalFormatting sqref="W212">
    <cfRule type="expression" dxfId="128" priority="376" stopIfTrue="1">
      <formula>AND(ISBLANK(T212),ABS(W212)&gt;PreviousMonthMinimumDiff)</formula>
    </cfRule>
  </conditionalFormatting>
  <conditionalFormatting sqref="W213">
    <cfRule type="expression" dxfId="127" priority="377" stopIfTrue="1">
      <formula>AND(NOT(ISBLANK(T213)),ABS(W213)&gt;PreviousMonthMinimumDiff)</formula>
    </cfRule>
  </conditionalFormatting>
  <conditionalFormatting sqref="W213">
    <cfRule type="expression" dxfId="126" priority="378" stopIfTrue="1">
      <formula>AND(ISBLANK(T213),ABS(W213)&gt;PreviousMonthMinimumDiff)</formula>
    </cfRule>
  </conditionalFormatting>
  <conditionalFormatting sqref="W214">
    <cfRule type="expression" dxfId="125" priority="379" stopIfTrue="1">
      <formula>AND(NOT(ISBLANK(T214)),ABS(W214)&gt;PreviousMonthMinimumDiff)</formula>
    </cfRule>
  </conditionalFormatting>
  <conditionalFormatting sqref="W214">
    <cfRule type="expression" dxfId="124" priority="380" stopIfTrue="1">
      <formula>AND(ISBLANK(T214),ABS(W214)&gt;PreviousMonthMinimumDiff)</formula>
    </cfRule>
  </conditionalFormatting>
  <conditionalFormatting sqref="W215">
    <cfRule type="expression" dxfId="123" priority="381" stopIfTrue="1">
      <formula>AND(NOT(ISBLANK(T215)),ABS(W215)&gt;PreviousMonthMinimumDiff)</formula>
    </cfRule>
  </conditionalFormatting>
  <conditionalFormatting sqref="W215">
    <cfRule type="expression" dxfId="122" priority="382" stopIfTrue="1">
      <formula>AND(ISBLANK(T215),ABS(W215)&gt;PreviousMonthMinimumDiff)</formula>
    </cfRule>
  </conditionalFormatting>
  <conditionalFormatting sqref="W216">
    <cfRule type="expression" dxfId="121" priority="383" stopIfTrue="1">
      <formula>AND(NOT(ISBLANK(T216)),ABS(W216)&gt;PreviousMonthMinimumDiff)</formula>
    </cfRule>
  </conditionalFormatting>
  <conditionalFormatting sqref="W216">
    <cfRule type="expression" dxfId="120" priority="384" stopIfTrue="1">
      <formula>AND(ISBLANK(T216),ABS(W216)&gt;PreviousMonthMinimumDiff)</formula>
    </cfRule>
  </conditionalFormatting>
  <conditionalFormatting sqref="W217">
    <cfRule type="expression" dxfId="119" priority="385" stopIfTrue="1">
      <formula>AND(NOT(ISBLANK(T217)),ABS(W217)&gt;PreviousMonthMinimumDiff)</formula>
    </cfRule>
  </conditionalFormatting>
  <conditionalFormatting sqref="W217">
    <cfRule type="expression" dxfId="118" priority="386" stopIfTrue="1">
      <formula>AND(ISBLANK(T217),ABS(W217)&gt;PreviousMonthMinimumDiff)</formula>
    </cfRule>
  </conditionalFormatting>
  <conditionalFormatting sqref="W218">
    <cfRule type="expression" dxfId="117" priority="387" stopIfTrue="1">
      <formula>AND(NOT(ISBLANK(T218)),ABS(W218)&gt;PreviousMonthMinimumDiff)</formula>
    </cfRule>
  </conditionalFormatting>
  <conditionalFormatting sqref="W218">
    <cfRule type="expression" dxfId="116" priority="388" stopIfTrue="1">
      <formula>AND(ISBLANK(T218),ABS(W218)&gt;PreviousMonthMinimumDiff)</formula>
    </cfRule>
  </conditionalFormatting>
  <conditionalFormatting sqref="W219">
    <cfRule type="expression" dxfId="115" priority="389" stopIfTrue="1">
      <formula>AND(NOT(ISBLANK(T219)),ABS(W219)&gt;PreviousMonthMinimumDiff)</formula>
    </cfRule>
  </conditionalFormatting>
  <conditionalFormatting sqref="W219">
    <cfRule type="expression" dxfId="114" priority="390" stopIfTrue="1">
      <formula>AND(ISBLANK(T219),ABS(W219)&gt;PreviousMonthMinimumDiff)</formula>
    </cfRule>
  </conditionalFormatting>
  <conditionalFormatting sqref="W220">
    <cfRule type="expression" dxfId="113" priority="391" stopIfTrue="1">
      <formula>AND(NOT(ISBLANK(T220)),ABS(W220)&gt;PreviousMonthMinimumDiff)</formula>
    </cfRule>
  </conditionalFormatting>
  <conditionalFormatting sqref="W220">
    <cfRule type="expression" dxfId="112" priority="392" stopIfTrue="1">
      <formula>AND(ISBLANK(T220),ABS(W220)&gt;PreviousMonthMinimumDiff)</formula>
    </cfRule>
  </conditionalFormatting>
  <conditionalFormatting sqref="W221">
    <cfRule type="expression" dxfId="111" priority="393" stopIfTrue="1">
      <formula>AND(NOT(ISBLANK(T221)),ABS(W221)&gt;PreviousMonthMinimumDiff)</formula>
    </cfRule>
  </conditionalFormatting>
  <conditionalFormatting sqref="W221">
    <cfRule type="expression" dxfId="110" priority="394" stopIfTrue="1">
      <formula>AND(ISBLANK(T221),ABS(W221)&gt;PreviousMonthMinimumDiff)</formula>
    </cfRule>
  </conditionalFormatting>
  <conditionalFormatting sqref="W222">
    <cfRule type="expression" dxfId="109" priority="395" stopIfTrue="1">
      <formula>AND(NOT(ISBLANK(T222)),ABS(W222)&gt;PreviousMonthMinimumDiff)</formula>
    </cfRule>
  </conditionalFormatting>
  <conditionalFormatting sqref="W222">
    <cfRule type="expression" dxfId="108" priority="396" stopIfTrue="1">
      <formula>AND(ISBLANK(T222),ABS(W222)&gt;PreviousMonthMinimumDiff)</formula>
    </cfRule>
  </conditionalFormatting>
  <conditionalFormatting sqref="W223">
    <cfRule type="expression" dxfId="107" priority="397" stopIfTrue="1">
      <formula>AND(NOT(ISBLANK(T223)),ABS(W223)&gt;PreviousMonthMinimumDiff)</formula>
    </cfRule>
  </conditionalFormatting>
  <conditionalFormatting sqref="W223">
    <cfRule type="expression" dxfId="106" priority="398" stopIfTrue="1">
      <formula>AND(ISBLANK(T223),ABS(W223)&gt;PreviousMonthMinimumDiff)</formula>
    </cfRule>
  </conditionalFormatting>
  <conditionalFormatting sqref="W224">
    <cfRule type="expression" dxfId="105" priority="399" stopIfTrue="1">
      <formula>AND(NOT(ISBLANK(T224)),ABS(W224)&gt;PreviousMonthMinimumDiff)</formula>
    </cfRule>
  </conditionalFormatting>
  <conditionalFormatting sqref="W224">
    <cfRule type="expression" dxfId="104" priority="400" stopIfTrue="1">
      <formula>AND(ISBLANK(T224),ABS(W224)&gt;PreviousMonthMinimumDiff)</formula>
    </cfRule>
  </conditionalFormatting>
  <conditionalFormatting sqref="W225">
    <cfRule type="expression" dxfId="103" priority="401" stopIfTrue="1">
      <formula>AND(NOT(ISBLANK(T225)),ABS(W225)&gt;PreviousMonthMinimumDiff)</formula>
    </cfRule>
  </conditionalFormatting>
  <conditionalFormatting sqref="W225">
    <cfRule type="expression" dxfId="102" priority="402" stopIfTrue="1">
      <formula>AND(ISBLANK(T225),ABS(W225)&gt;PreviousMonthMinimumDiff)</formula>
    </cfRule>
  </conditionalFormatting>
  <conditionalFormatting sqref="W226">
    <cfRule type="expression" dxfId="101" priority="403" stopIfTrue="1">
      <formula>AND(NOT(ISBLANK(T226)),ABS(W226)&gt;PreviousMonthMinimumDiff)</formula>
    </cfRule>
  </conditionalFormatting>
  <conditionalFormatting sqref="W226">
    <cfRule type="expression" dxfId="100" priority="404" stopIfTrue="1">
      <formula>AND(ISBLANK(T226),ABS(W226)&gt;PreviousMonthMinimumDiff)</formula>
    </cfRule>
  </conditionalFormatting>
  <conditionalFormatting sqref="W227">
    <cfRule type="expression" dxfId="99" priority="405" stopIfTrue="1">
      <formula>AND(NOT(ISBLANK(T227)),ABS(W227)&gt;PreviousMonthMinimumDiff)</formula>
    </cfRule>
  </conditionalFormatting>
  <conditionalFormatting sqref="W227">
    <cfRule type="expression" dxfId="98" priority="406" stopIfTrue="1">
      <formula>AND(ISBLANK(T227),ABS(W227)&gt;PreviousMonthMinimumDiff)</formula>
    </cfRule>
  </conditionalFormatting>
  <conditionalFormatting sqref="W228">
    <cfRule type="expression" dxfId="97" priority="407" stopIfTrue="1">
      <formula>AND(NOT(ISBLANK(T228)),ABS(W228)&gt;PreviousMonthMinimumDiff)</formula>
    </cfRule>
  </conditionalFormatting>
  <conditionalFormatting sqref="W228">
    <cfRule type="expression" dxfId="96" priority="408" stopIfTrue="1">
      <formula>AND(ISBLANK(T228),ABS(W228)&gt;PreviousMonthMinimumDiff)</formula>
    </cfRule>
  </conditionalFormatting>
  <conditionalFormatting sqref="W229">
    <cfRule type="expression" dxfId="95" priority="409" stopIfTrue="1">
      <formula>AND(NOT(ISBLANK(T229)),ABS(W229)&gt;PreviousMonthMinimumDiff)</formula>
    </cfRule>
  </conditionalFormatting>
  <conditionalFormatting sqref="W229">
    <cfRule type="expression" dxfId="94" priority="410" stopIfTrue="1">
      <formula>AND(ISBLANK(T229),ABS(W229)&gt;PreviousMonthMinimumDiff)</formula>
    </cfRule>
  </conditionalFormatting>
  <conditionalFormatting sqref="W232">
    <cfRule type="expression" dxfId="93" priority="411" stopIfTrue="1">
      <formula>AND(NOT(ISBLANK(T232)),ABS(W232)&gt;PreviousMonthMinimumDiff)</formula>
    </cfRule>
  </conditionalFormatting>
  <conditionalFormatting sqref="W232">
    <cfRule type="expression" dxfId="92" priority="412" stopIfTrue="1">
      <formula>AND(ISBLANK(T232),ABS(W232)&gt;PreviousMonthMinimumDiff)</formula>
    </cfRule>
  </conditionalFormatting>
  <conditionalFormatting sqref="W233">
    <cfRule type="expression" dxfId="91" priority="413" stopIfTrue="1">
      <formula>AND(NOT(ISBLANK(T233)),ABS(W233)&gt;PreviousMonthMinimumDiff)</formula>
    </cfRule>
  </conditionalFormatting>
  <conditionalFormatting sqref="W233">
    <cfRule type="expression" dxfId="90" priority="414" stopIfTrue="1">
      <formula>AND(ISBLANK(T233),ABS(W233)&gt;PreviousMonthMinimumDiff)</formula>
    </cfRule>
  </conditionalFormatting>
  <conditionalFormatting sqref="W234">
    <cfRule type="expression" dxfId="89" priority="415" stopIfTrue="1">
      <formula>AND(NOT(ISBLANK(T234)),ABS(W234)&gt;PreviousMonthMinimumDiff)</formula>
    </cfRule>
  </conditionalFormatting>
  <conditionalFormatting sqref="W234">
    <cfRule type="expression" dxfId="88" priority="416" stopIfTrue="1">
      <formula>AND(ISBLANK(T234),ABS(W234)&gt;PreviousMonthMinimumDiff)</formula>
    </cfRule>
  </conditionalFormatting>
  <conditionalFormatting sqref="W235">
    <cfRule type="expression" dxfId="87" priority="417" stopIfTrue="1">
      <formula>AND(NOT(ISBLANK(T235)),ABS(W235)&gt;PreviousMonthMinimumDiff)</formula>
    </cfRule>
  </conditionalFormatting>
  <conditionalFormatting sqref="W235">
    <cfRule type="expression" dxfId="86" priority="418" stopIfTrue="1">
      <formula>AND(ISBLANK(T235),ABS(W235)&gt;PreviousMonthMinimumDiff)</formula>
    </cfRule>
  </conditionalFormatting>
  <conditionalFormatting sqref="W236">
    <cfRule type="expression" dxfId="85" priority="419" stopIfTrue="1">
      <formula>AND(NOT(ISBLANK(T236)),ABS(W236)&gt;PreviousMonthMinimumDiff)</formula>
    </cfRule>
  </conditionalFormatting>
  <conditionalFormatting sqref="W236">
    <cfRule type="expression" dxfId="84" priority="420" stopIfTrue="1">
      <formula>AND(ISBLANK(T236),ABS(W236)&gt;PreviousMonthMinimumDiff)</formula>
    </cfRule>
  </conditionalFormatting>
  <conditionalFormatting sqref="W237">
    <cfRule type="expression" dxfId="83" priority="421" stopIfTrue="1">
      <formula>AND(NOT(ISBLANK(T237)),ABS(W237)&gt;PreviousMonthMinimumDiff)</formula>
    </cfRule>
  </conditionalFormatting>
  <conditionalFormatting sqref="W237">
    <cfRule type="expression" dxfId="82" priority="422" stopIfTrue="1">
      <formula>AND(ISBLANK(T237),ABS(W237)&gt;PreviousMonthMinimumDiff)</formula>
    </cfRule>
  </conditionalFormatting>
  <conditionalFormatting sqref="W238">
    <cfRule type="expression" dxfId="81" priority="423" stopIfTrue="1">
      <formula>AND(NOT(ISBLANK(T238)),ABS(W238)&gt;PreviousMonthMinimumDiff)</formula>
    </cfRule>
  </conditionalFormatting>
  <conditionalFormatting sqref="W238">
    <cfRule type="expression" dxfId="80" priority="424" stopIfTrue="1">
      <formula>AND(ISBLANK(T238),ABS(W238)&gt;PreviousMonthMinimumDiff)</formula>
    </cfRule>
  </conditionalFormatting>
  <conditionalFormatting sqref="W239">
    <cfRule type="expression" dxfId="79" priority="425" stopIfTrue="1">
      <formula>AND(NOT(ISBLANK(T239)),ABS(W239)&gt;PreviousMonthMinimumDiff)</formula>
    </cfRule>
  </conditionalFormatting>
  <conditionalFormatting sqref="W239">
    <cfRule type="expression" dxfId="78" priority="426" stopIfTrue="1">
      <formula>AND(ISBLANK(T239),ABS(W239)&gt;PreviousMonthMinimumDiff)</formula>
    </cfRule>
  </conditionalFormatting>
  <conditionalFormatting sqref="W240">
    <cfRule type="expression" dxfId="77" priority="427" stopIfTrue="1">
      <formula>AND(NOT(ISBLANK(T240)),ABS(W240)&gt;PreviousMonthMinimumDiff)</formula>
    </cfRule>
  </conditionalFormatting>
  <conditionalFormatting sqref="W240">
    <cfRule type="expression" dxfId="76" priority="428" stopIfTrue="1">
      <formula>AND(ISBLANK(T240),ABS(W240)&gt;PreviousMonthMinimumDiff)</formula>
    </cfRule>
  </conditionalFormatting>
  <conditionalFormatting sqref="W241">
    <cfRule type="expression" dxfId="75" priority="429" stopIfTrue="1">
      <formula>AND(NOT(ISBLANK(T241)),ABS(W241)&gt;PreviousMonthMinimumDiff)</formula>
    </cfRule>
  </conditionalFormatting>
  <conditionalFormatting sqref="W241">
    <cfRule type="expression" dxfId="74" priority="430" stopIfTrue="1">
      <formula>AND(ISBLANK(T241),ABS(W241)&gt;PreviousMonthMinimumDiff)</formula>
    </cfRule>
  </conditionalFormatting>
  <conditionalFormatting sqref="W242">
    <cfRule type="expression" dxfId="73" priority="431" stopIfTrue="1">
      <formula>AND(NOT(ISBLANK(T242)),ABS(W242)&gt;PreviousMonthMinimumDiff)</formula>
    </cfRule>
  </conditionalFormatting>
  <conditionalFormatting sqref="W242">
    <cfRule type="expression" dxfId="72" priority="432" stopIfTrue="1">
      <formula>AND(ISBLANK(T242),ABS(W242)&gt;PreviousMonthMinimumDiff)</formula>
    </cfRule>
  </conditionalFormatting>
  <conditionalFormatting sqref="W243">
    <cfRule type="expression" dxfId="71" priority="433" stopIfTrue="1">
      <formula>AND(NOT(ISBLANK(T243)),ABS(W243)&gt;PreviousMonthMinimumDiff)</formula>
    </cfRule>
  </conditionalFormatting>
  <conditionalFormatting sqref="W243">
    <cfRule type="expression" dxfId="70" priority="434" stopIfTrue="1">
      <formula>AND(ISBLANK(T243),ABS(W243)&gt;PreviousMonthMinimumDiff)</formula>
    </cfRule>
  </conditionalFormatting>
  <conditionalFormatting sqref="W244">
    <cfRule type="expression" dxfId="69" priority="435" stopIfTrue="1">
      <formula>AND(NOT(ISBLANK(T244)),ABS(W244)&gt;PreviousMonthMinimumDiff)</formula>
    </cfRule>
  </conditionalFormatting>
  <conditionalFormatting sqref="W244">
    <cfRule type="expression" dxfId="68" priority="436" stopIfTrue="1">
      <formula>AND(ISBLANK(T244),ABS(W244)&gt;PreviousMonthMinimumDiff)</formula>
    </cfRule>
  </conditionalFormatting>
  <conditionalFormatting sqref="W245">
    <cfRule type="expression" dxfId="67" priority="437" stopIfTrue="1">
      <formula>AND(NOT(ISBLANK(T245)),ABS(W245)&gt;PreviousMonthMinimumDiff)</formula>
    </cfRule>
  </conditionalFormatting>
  <conditionalFormatting sqref="W245">
    <cfRule type="expression" dxfId="66" priority="438" stopIfTrue="1">
      <formula>AND(ISBLANK(T245),ABS(W245)&gt;PreviousMonthMinimumDiff)</formula>
    </cfRule>
  </conditionalFormatting>
  <conditionalFormatting sqref="W246">
    <cfRule type="expression" dxfId="65" priority="439" stopIfTrue="1">
      <formula>AND(NOT(ISBLANK(T246)),ABS(W246)&gt;PreviousMonthMinimumDiff)</formula>
    </cfRule>
  </conditionalFormatting>
  <conditionalFormatting sqref="W246">
    <cfRule type="expression" dxfId="64" priority="440" stopIfTrue="1">
      <formula>AND(ISBLANK(T246),ABS(W246)&gt;PreviousMonthMinimumDiff)</formula>
    </cfRule>
  </conditionalFormatting>
  <conditionalFormatting sqref="W247">
    <cfRule type="expression" dxfId="63" priority="441" stopIfTrue="1">
      <formula>AND(NOT(ISBLANK(T247)),ABS(W247)&gt;PreviousMonthMinimumDiff)</formula>
    </cfRule>
  </conditionalFormatting>
  <conditionalFormatting sqref="W247">
    <cfRule type="expression" dxfId="62" priority="442" stopIfTrue="1">
      <formula>AND(ISBLANK(T247),ABS(W247)&gt;PreviousMonthMinimumDiff)</formula>
    </cfRule>
  </conditionalFormatting>
  <conditionalFormatting sqref="W248">
    <cfRule type="expression" dxfId="61" priority="443" stopIfTrue="1">
      <formula>AND(NOT(ISBLANK(T248)),ABS(W248)&gt;PreviousMonthMinimumDiff)</formula>
    </cfRule>
  </conditionalFormatting>
  <conditionalFormatting sqref="W248">
    <cfRule type="expression" dxfId="60" priority="444" stopIfTrue="1">
      <formula>AND(ISBLANK(T248),ABS(W248)&gt;PreviousMonthMinimumDiff)</formula>
    </cfRule>
  </conditionalFormatting>
  <conditionalFormatting sqref="W249">
    <cfRule type="expression" dxfId="59" priority="445" stopIfTrue="1">
      <formula>AND(NOT(ISBLANK(T249)),ABS(W249)&gt;PreviousMonthMinimumDiff)</formula>
    </cfRule>
  </conditionalFormatting>
  <conditionalFormatting sqref="W249">
    <cfRule type="expression" dxfId="58" priority="446" stopIfTrue="1">
      <formula>AND(ISBLANK(T249),ABS(W249)&gt;PreviousMonthMinimumDiff)</formula>
    </cfRule>
  </conditionalFormatting>
  <conditionalFormatting sqref="W250">
    <cfRule type="expression" dxfId="57" priority="447" stopIfTrue="1">
      <formula>AND(NOT(ISBLANK(T250)),ABS(W250)&gt;PreviousMonthMinimumDiff)</formula>
    </cfRule>
  </conditionalFormatting>
  <conditionalFormatting sqref="W250">
    <cfRule type="expression" dxfId="56" priority="448" stopIfTrue="1">
      <formula>AND(ISBLANK(T250),ABS(W250)&gt;PreviousMonthMinimumDiff)</formula>
    </cfRule>
  </conditionalFormatting>
  <conditionalFormatting sqref="W251">
    <cfRule type="expression" dxfId="55" priority="449" stopIfTrue="1">
      <formula>AND(NOT(ISBLANK(T251)),ABS(W251)&gt;PreviousMonthMinimumDiff)</formula>
    </cfRule>
  </conditionalFormatting>
  <conditionalFormatting sqref="W251">
    <cfRule type="expression" dxfId="54" priority="450" stopIfTrue="1">
      <formula>AND(ISBLANK(T251),ABS(W251)&gt;PreviousMonthMinimumDiff)</formula>
    </cfRule>
  </conditionalFormatting>
  <conditionalFormatting sqref="W252">
    <cfRule type="expression" dxfId="53" priority="451" stopIfTrue="1">
      <formula>AND(NOT(ISBLANK(T252)),ABS(W252)&gt;PreviousMonthMinimumDiff)</formula>
    </cfRule>
  </conditionalFormatting>
  <conditionalFormatting sqref="W252">
    <cfRule type="expression" dxfId="52" priority="452" stopIfTrue="1">
      <formula>AND(ISBLANK(T252),ABS(W252)&gt;PreviousMonthMinimumDiff)</formula>
    </cfRule>
  </conditionalFormatting>
  <conditionalFormatting sqref="W253">
    <cfRule type="expression" dxfId="51" priority="453" stopIfTrue="1">
      <formula>AND(NOT(ISBLANK(T253)),ABS(W253)&gt;PreviousMonthMinimumDiff)</formula>
    </cfRule>
  </conditionalFormatting>
  <conditionalFormatting sqref="W253">
    <cfRule type="expression" dxfId="50" priority="454" stopIfTrue="1">
      <formula>AND(ISBLANK(T253),ABS(W253)&gt;PreviousMonthMinimumDiff)</formula>
    </cfRule>
  </conditionalFormatting>
  <conditionalFormatting sqref="W254">
    <cfRule type="expression" dxfId="49" priority="455" stopIfTrue="1">
      <formula>AND(NOT(ISBLANK(T254)),ABS(W254)&gt;PreviousMonthMinimumDiff)</formula>
    </cfRule>
  </conditionalFormatting>
  <conditionalFormatting sqref="W254">
    <cfRule type="expression" dxfId="48" priority="456" stopIfTrue="1">
      <formula>AND(ISBLANK(T254),ABS(W254)&gt;PreviousMonthMinimumDiff)</formula>
    </cfRule>
  </conditionalFormatting>
  <conditionalFormatting sqref="W255">
    <cfRule type="expression" dxfId="47" priority="457" stopIfTrue="1">
      <formula>AND(NOT(ISBLANK(T255)),ABS(W255)&gt;PreviousMonthMinimumDiff)</formula>
    </cfRule>
  </conditionalFormatting>
  <conditionalFormatting sqref="W255">
    <cfRule type="expression" dxfId="46" priority="458" stopIfTrue="1">
      <formula>AND(ISBLANK(T255),ABS(W255)&gt;PreviousMonthMinimumDiff)</formula>
    </cfRule>
  </conditionalFormatting>
  <conditionalFormatting sqref="W256">
    <cfRule type="expression" dxfId="45" priority="459" stopIfTrue="1">
      <formula>AND(NOT(ISBLANK(T256)),ABS(W256)&gt;PreviousMonthMinimumDiff)</formula>
    </cfRule>
  </conditionalFormatting>
  <conditionalFormatting sqref="W256">
    <cfRule type="expression" dxfId="44" priority="460" stopIfTrue="1">
      <formula>AND(ISBLANK(T256),ABS(W256)&gt;PreviousMonthMinimumDiff)</formula>
    </cfRule>
  </conditionalFormatting>
  <conditionalFormatting sqref="W257">
    <cfRule type="expression" dxfId="43" priority="461" stopIfTrue="1">
      <formula>AND(NOT(ISBLANK(T257)),ABS(W257)&gt;PreviousMonthMinimumDiff)</formula>
    </cfRule>
  </conditionalFormatting>
  <conditionalFormatting sqref="W257">
    <cfRule type="expression" dxfId="42" priority="462" stopIfTrue="1">
      <formula>AND(ISBLANK(T257),ABS(W257)&gt;PreviousMonthMinimumDiff)</formula>
    </cfRule>
  </conditionalFormatting>
  <conditionalFormatting sqref="W258">
    <cfRule type="expression" dxfId="41" priority="463" stopIfTrue="1">
      <formula>AND(NOT(ISBLANK(T258)),ABS(W258)&gt;PreviousMonthMinimumDiff)</formula>
    </cfRule>
  </conditionalFormatting>
  <conditionalFormatting sqref="W258">
    <cfRule type="expression" dxfId="40" priority="464" stopIfTrue="1">
      <formula>AND(ISBLANK(T258),ABS(W258)&gt;PreviousMonthMinimumDiff)</formula>
    </cfRule>
  </conditionalFormatting>
  <conditionalFormatting sqref="W259">
    <cfRule type="expression" dxfId="39" priority="465" stopIfTrue="1">
      <formula>AND(NOT(ISBLANK(T259)),ABS(W259)&gt;PreviousMonthMinimumDiff)</formula>
    </cfRule>
  </conditionalFormatting>
  <conditionalFormatting sqref="W259">
    <cfRule type="expression" dxfId="38" priority="466" stopIfTrue="1">
      <formula>AND(ISBLANK(T259),ABS(W259)&gt;PreviousMonthMinimumDiff)</formula>
    </cfRule>
  </conditionalFormatting>
  <conditionalFormatting sqref="W260">
    <cfRule type="expression" dxfId="37" priority="467" stopIfTrue="1">
      <formula>AND(NOT(ISBLANK(T260)),ABS(W260)&gt;PreviousMonthMinimumDiff)</formula>
    </cfRule>
  </conditionalFormatting>
  <conditionalFormatting sqref="W260">
    <cfRule type="expression" dxfId="36" priority="468" stopIfTrue="1">
      <formula>AND(ISBLANK(T260),ABS(W260)&gt;PreviousMonthMinimumDiff)</formula>
    </cfRule>
  </conditionalFormatting>
  <conditionalFormatting sqref="W263">
    <cfRule type="expression" dxfId="35" priority="469" stopIfTrue="1">
      <formula>AND(NOT(ISBLANK(T263)),ABS(W263)&gt;PreviousMonthMinimumDiff)</formula>
    </cfRule>
  </conditionalFormatting>
  <conditionalFormatting sqref="W263">
    <cfRule type="expression" dxfId="34" priority="470" stopIfTrue="1">
      <formula>AND(ISBLANK(T263),ABS(W263)&gt;PreviousMonthMinimumDiff)</formula>
    </cfRule>
  </conditionalFormatting>
  <conditionalFormatting sqref="W264">
    <cfRule type="expression" dxfId="33" priority="471" stopIfTrue="1">
      <formula>AND(NOT(ISBLANK(T264)),ABS(W264)&gt;PreviousMonthMinimumDiff)</formula>
    </cfRule>
  </conditionalFormatting>
  <conditionalFormatting sqref="W264">
    <cfRule type="expression" dxfId="32" priority="472" stopIfTrue="1">
      <formula>AND(ISBLANK(T264),ABS(W264)&gt;PreviousMonthMinimumDiff)</formula>
    </cfRule>
  </conditionalFormatting>
  <conditionalFormatting sqref="W265">
    <cfRule type="expression" dxfId="31" priority="473" stopIfTrue="1">
      <formula>AND(NOT(ISBLANK(T265)),ABS(W265)&gt;PreviousMonthMinimumDiff)</formula>
    </cfRule>
  </conditionalFormatting>
  <conditionalFormatting sqref="W265">
    <cfRule type="expression" dxfId="30" priority="474" stopIfTrue="1">
      <formula>AND(ISBLANK(T265),ABS(W265)&gt;PreviousMonthMinimumDiff)</formula>
    </cfRule>
  </conditionalFormatting>
  <conditionalFormatting sqref="W274">
    <cfRule type="expression" dxfId="29" priority="475" stopIfTrue="1">
      <formula>AND(NOT(ISBLANK(T274)),ABS(W274)&gt;PreviousMonthMinimumDiff)</formula>
    </cfRule>
  </conditionalFormatting>
  <conditionalFormatting sqref="W274">
    <cfRule type="expression" dxfId="28" priority="476" stopIfTrue="1">
      <formula>AND(ISBLANK(T274),ABS(W274)&gt;PreviousMonthMinimumDiff)</formula>
    </cfRule>
  </conditionalFormatting>
  <conditionalFormatting sqref="W277">
    <cfRule type="expression" dxfId="27" priority="477" stopIfTrue="1">
      <formula>AND(NOT(ISBLANK(T277)),ABS(W277)&gt;PreviousMonthMinimumDiff)</formula>
    </cfRule>
  </conditionalFormatting>
  <conditionalFormatting sqref="W277">
    <cfRule type="expression" dxfId="26" priority="478" stopIfTrue="1">
      <formula>AND(ISBLANK(T277),ABS(W277)&gt;PreviousMonthMinimumDiff)</formula>
    </cfRule>
  </conditionalFormatting>
  <conditionalFormatting sqref="W280">
    <cfRule type="expression" dxfId="25" priority="479" stopIfTrue="1">
      <formula>AND(NOT(ISBLANK(T280)),ABS(W280)&gt;PreviousMonthMinimumDiff)</formula>
    </cfRule>
  </conditionalFormatting>
  <conditionalFormatting sqref="W280">
    <cfRule type="expression" dxfId="24" priority="480" stopIfTrue="1">
      <formula>AND(ISBLANK(T280),ABS(W280)&gt;PreviousMonthMinimumDiff)</formula>
    </cfRule>
  </conditionalFormatting>
  <conditionalFormatting sqref="W281">
    <cfRule type="expression" dxfId="23" priority="481" stopIfTrue="1">
      <formula>AND(NOT(ISBLANK(T281)),ABS(W281)&gt;PreviousMonthMinimumDiff)</formula>
    </cfRule>
  </conditionalFormatting>
  <conditionalFormatting sqref="W281">
    <cfRule type="expression" dxfId="22" priority="482" stopIfTrue="1">
      <formula>AND(ISBLANK(T281),ABS(W281)&gt;PreviousMonthMinimumDiff)</formula>
    </cfRule>
  </conditionalFormatting>
  <conditionalFormatting sqref="W282">
    <cfRule type="expression" dxfId="21" priority="483" stopIfTrue="1">
      <formula>AND(NOT(ISBLANK(T282)),ABS(W282)&gt;PreviousMonthMinimumDiff)</formula>
    </cfRule>
  </conditionalFormatting>
  <conditionalFormatting sqref="W282">
    <cfRule type="expression" dxfId="20" priority="484" stopIfTrue="1">
      <formula>AND(ISBLANK(T282),ABS(W282)&gt;PreviousMonthMinimumDiff)</formula>
    </cfRule>
  </conditionalFormatting>
  <conditionalFormatting sqref="W285">
    <cfRule type="expression" dxfId="19" priority="485" stopIfTrue="1">
      <formula>AND(NOT(ISBLANK(T285)),ABS(W285)&gt;PreviousMonthMinimumDiff)</formula>
    </cfRule>
  </conditionalFormatting>
  <conditionalFormatting sqref="W285">
    <cfRule type="expression" dxfId="18" priority="486" stopIfTrue="1">
      <formula>AND(ISBLANK(T285),ABS(W285)&gt;PreviousMonthMinimumDiff)</formula>
    </cfRule>
  </conditionalFormatting>
  <conditionalFormatting sqref="W286">
    <cfRule type="expression" dxfId="17" priority="487" stopIfTrue="1">
      <formula>AND(NOT(ISBLANK(T286)),ABS(W286)&gt;PreviousMonthMinimumDiff)</formula>
    </cfRule>
  </conditionalFormatting>
  <conditionalFormatting sqref="W286">
    <cfRule type="expression" dxfId="16" priority="488" stopIfTrue="1">
      <formula>AND(ISBLANK(T286),ABS(W286)&gt;PreviousMonthMinimumDiff)</formula>
    </cfRule>
  </conditionalFormatting>
  <conditionalFormatting sqref="W287">
    <cfRule type="expression" dxfId="15" priority="489" stopIfTrue="1">
      <formula>AND(NOT(ISBLANK(T287)),ABS(W287)&gt;PreviousMonthMinimumDiff)</formula>
    </cfRule>
  </conditionalFormatting>
  <conditionalFormatting sqref="W287">
    <cfRule type="expression" dxfId="14" priority="490" stopIfTrue="1">
      <formula>AND(ISBLANK(T287),ABS(W287)&gt;PreviousMonthMinimumDiff)</formula>
    </cfRule>
  </conditionalFormatting>
  <conditionalFormatting sqref="W288">
    <cfRule type="expression" dxfId="13" priority="491" stopIfTrue="1">
      <formula>AND(NOT(ISBLANK(T288)),ABS(W288)&gt;PreviousMonthMinimumDiff)</formula>
    </cfRule>
  </conditionalFormatting>
  <conditionalFormatting sqref="W288">
    <cfRule type="expression" dxfId="12" priority="492" stopIfTrue="1">
      <formula>AND(ISBLANK(T288),ABS(W288)&gt;PreviousMonthMinimumDiff)</formula>
    </cfRule>
  </conditionalFormatting>
  <conditionalFormatting sqref="W289">
    <cfRule type="expression" dxfId="11" priority="493" stopIfTrue="1">
      <formula>AND(NOT(ISBLANK(T289)),ABS(W289)&gt;PreviousMonthMinimumDiff)</formula>
    </cfRule>
  </conditionalFormatting>
  <conditionalFormatting sqref="W289">
    <cfRule type="expression" dxfId="10" priority="494" stopIfTrue="1">
      <formula>AND(ISBLANK(T289),ABS(W289)&gt;PreviousMonthMinimumDiff)</formula>
    </cfRule>
  </conditionalFormatting>
  <conditionalFormatting sqref="W290">
    <cfRule type="expression" dxfId="9" priority="495" stopIfTrue="1">
      <formula>AND(NOT(ISBLANK(T290)),ABS(W290)&gt;PreviousMonthMinimumDiff)</formula>
    </cfRule>
  </conditionalFormatting>
  <conditionalFormatting sqref="W290">
    <cfRule type="expression" dxfId="8" priority="496" stopIfTrue="1">
      <formula>AND(ISBLANK(T290),ABS(W290)&gt;PreviousMonthMinimumDiff)</formula>
    </cfRule>
  </conditionalFormatting>
  <conditionalFormatting sqref="W293">
    <cfRule type="expression" dxfId="7" priority="497" stopIfTrue="1">
      <formula>AND(NOT(ISBLANK(T293)),ABS(W293)&gt;PreviousMonthMinimumDiff)</formula>
    </cfRule>
  </conditionalFormatting>
  <conditionalFormatting sqref="W293">
    <cfRule type="expression" dxfId="6" priority="498" stopIfTrue="1">
      <formula>AND(ISBLANK(T293),ABS(W293)&gt;PreviousMonthMinimumDiff)</formula>
    </cfRule>
  </conditionalFormatting>
  <conditionalFormatting sqref="W294">
    <cfRule type="expression" dxfId="5" priority="499" stopIfTrue="1">
      <formula>AND(NOT(ISBLANK(T294)),ABS(W294)&gt;PreviousMonthMinimumDiff)</formula>
    </cfRule>
  </conditionalFormatting>
  <conditionalFormatting sqref="W294">
    <cfRule type="expression" dxfId="4" priority="500" stopIfTrue="1">
      <formula>AND(ISBLANK(T294),ABS(W294)&gt;PreviousMonthMinimumDiff)</formula>
    </cfRule>
  </conditionalFormatting>
  <conditionalFormatting sqref="W295">
    <cfRule type="expression" dxfId="3" priority="501" stopIfTrue="1">
      <formula>AND(NOT(ISBLANK(T295)),ABS(W295)&gt;PreviousMonthMinimumDiff)</formula>
    </cfRule>
  </conditionalFormatting>
  <conditionalFormatting sqref="W295">
    <cfRule type="expression" dxfId="2" priority="502" stopIfTrue="1">
      <formula>AND(ISBLANK(T295),ABS(W295)&gt;PreviousMonthMinimumDiff)</formula>
    </cfRule>
  </conditionalFormatting>
  <conditionalFormatting sqref="W296">
    <cfRule type="expression" dxfId="1" priority="503" stopIfTrue="1">
      <formula>AND(NOT(ISBLANK(T296)),ABS(W296)&gt;PreviousMonthMinimumDiff)</formula>
    </cfRule>
  </conditionalFormatting>
  <conditionalFormatting sqref="W296">
    <cfRule type="expression" dxfId="0" priority="504" stopIfTrue="1">
      <formula>AND(ISBLANK(T296),ABS(W296)&gt;PreviousMonthMinimumDiff)</formula>
    </cfRule>
  </conditionalFormatting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Dashboard</vt:lpstr>
      <vt:lpstr>Income Stmt - Consolidated</vt:lpstr>
      <vt:lpstr>Income Stmt - Lanier</vt:lpstr>
      <vt:lpstr>Income Stmt - Dalton</vt:lpstr>
      <vt:lpstr>Income Stmt -Zion City</vt:lpstr>
      <vt:lpstr>Balance Sheet - Detailed</vt:lpstr>
      <vt:lpstr>Monthly 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Cembrola</dc:creator>
  <cp:lastModifiedBy>Dan Cembrola</cp:lastModifiedBy>
  <dcterms:created xsi:type="dcterms:W3CDTF">2024-03-07T14:48:05Z</dcterms:created>
  <dcterms:modified xsi:type="dcterms:W3CDTF">2024-03-08T15:18:08Z</dcterms:modified>
</cp:coreProperties>
</file>