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hared drives\FIN-LA\ReDesign Schools Louisiana\Monthly Financials\FY24\2023 -11\"/>
    </mc:Choice>
  </mc:AlternateContent>
  <xr:revisionPtr revIDLastSave="0" documentId="13_ncr:1_{E0B95EAA-C528-4477-9035-C18D975447E1}" xr6:coauthVersionLast="47" xr6:coauthVersionMax="47" xr10:uidLastSave="{00000000-0000-0000-0000-000000000000}"/>
  <bookViews>
    <workbookView xWindow="28680" yWindow="-120" windowWidth="29040" windowHeight="15840" xr2:uid="{DDFF28C1-9520-4E2B-A58D-82AE75AA717E}"/>
  </bookViews>
  <sheets>
    <sheet name="Dashboard" sheetId="2" r:id="rId1"/>
    <sheet name="IS - Lanier" sheetId="3" r:id="rId2"/>
    <sheet name="IS - Dalton" sheetId="7" r:id="rId3"/>
    <sheet name="IS - Glen Oaks" sheetId="6" r:id="rId4"/>
    <sheet name="Monthly Projections" sheetId="4" state="hidden" r:id="rId5"/>
    <sheet name="Balance Sheet - Detailed" sheetId="5" r:id="rId6"/>
  </sheets>
  <externalReferences>
    <externalReference r:id="rId7"/>
  </externalReferences>
  <definedNames>
    <definedName name="_xlnm._FilterDatabase" localSheetId="2" hidden="1">'IS - Dalton'!$A$5:$M$113</definedName>
    <definedName name="_xlnm._FilterDatabase" localSheetId="3" hidden="1">'IS - Glen Oaks'!$A$5:$M$112</definedName>
    <definedName name="_xlnm._FilterDatabase" localSheetId="1" hidden="1">'IS - Lanier'!$A$5:$M$117</definedName>
    <definedName name="BSDate">[1]Setup!$X$9</definedName>
    <definedName name="CommentWarningAbsolute">[1]Setup!$X$43</definedName>
    <definedName name="CommentWarningFloor">[1]Setup!$X$44</definedName>
    <definedName name="CommentWarningPercent">[1]Setup!$X$42</definedName>
    <definedName name="EndOfCurrentMonth">[1]Setup!$X$12</definedName>
    <definedName name="ForecastChangeInCash">[1]Dashboard!$G$64</definedName>
    <definedName name="ForecastNetIncome">[1]Dashboard!$G$62</definedName>
    <definedName name="ISDate">[1]Setup!$X$8</definedName>
    <definedName name="LastYearCashBalance">[1]GraphData!$B$24</definedName>
    <definedName name="Months">[1]Setup!$X$16:$X$27</definedName>
    <definedName name="PreviousMonthMinimumDiff">[1]Setup!$X$52</definedName>
    <definedName name="SchoolName">[1]Setup!$D$6</definedName>
    <definedName name="StartOfYear">[1]Setup!$D$13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6" l="1"/>
  <c r="G23" i="6"/>
  <c r="G27" i="3"/>
  <c r="F23" i="7"/>
  <c r="G23" i="7"/>
  <c r="F24" i="3"/>
  <c r="G24" i="3"/>
  <c r="E14" i="3"/>
  <c r="I23" i="6" l="1"/>
  <c r="H23" i="6"/>
  <c r="I23" i="7"/>
  <c r="H23" i="7"/>
  <c r="I24" i="3"/>
  <c r="H24" i="3"/>
  <c r="M115" i="3" l="1"/>
  <c r="L115" i="3"/>
  <c r="K115" i="3"/>
  <c r="J115" i="3"/>
  <c r="I115" i="3"/>
  <c r="H115" i="3"/>
  <c r="G115" i="3"/>
  <c r="F115" i="3"/>
  <c r="E115" i="3"/>
  <c r="M112" i="3"/>
  <c r="L112" i="3"/>
  <c r="K112" i="3"/>
  <c r="J112" i="3"/>
  <c r="I112" i="3"/>
  <c r="H112" i="3"/>
  <c r="G112" i="3"/>
  <c r="F112" i="3"/>
  <c r="E112" i="3"/>
  <c r="M101" i="3"/>
  <c r="L101" i="3"/>
  <c r="K101" i="3"/>
  <c r="J101" i="3"/>
  <c r="I101" i="3"/>
  <c r="H101" i="3"/>
  <c r="G101" i="3"/>
  <c r="F101" i="3"/>
  <c r="E101" i="3"/>
  <c r="M89" i="3"/>
  <c r="L89" i="3"/>
  <c r="K89" i="3"/>
  <c r="J89" i="3"/>
  <c r="I89" i="3"/>
  <c r="H89" i="3"/>
  <c r="G89" i="3"/>
  <c r="F89" i="3"/>
  <c r="E89" i="3"/>
  <c r="M79" i="3"/>
  <c r="L79" i="3"/>
  <c r="K79" i="3"/>
  <c r="J79" i="3"/>
  <c r="I79" i="3"/>
  <c r="H79" i="3"/>
  <c r="G79" i="3"/>
  <c r="F79" i="3"/>
  <c r="E79" i="3"/>
  <c r="L61" i="3"/>
  <c r="K61" i="3"/>
  <c r="J61" i="3"/>
  <c r="I61" i="3"/>
  <c r="H61" i="3"/>
  <c r="G61" i="3"/>
  <c r="F61" i="3"/>
  <c r="E61" i="3"/>
  <c r="M51" i="3"/>
  <c r="L51" i="3"/>
  <c r="K51" i="3"/>
  <c r="J51" i="3"/>
  <c r="I51" i="3"/>
  <c r="H51" i="3"/>
  <c r="G51" i="3"/>
  <c r="F51" i="3"/>
  <c r="E51" i="3"/>
  <c r="E24" i="3"/>
  <c r="M14" i="3"/>
  <c r="M27" i="3" s="1"/>
  <c r="L14" i="3"/>
  <c r="L27" i="3" s="1"/>
  <c r="K14" i="3"/>
  <c r="K27" i="3" s="1"/>
  <c r="J14" i="3"/>
  <c r="J27" i="3" s="1"/>
  <c r="I14" i="3"/>
  <c r="I27" i="3" s="1"/>
  <c r="I117" i="3" s="1"/>
  <c r="H14" i="3"/>
  <c r="H27" i="3" s="1"/>
  <c r="G14" i="3"/>
  <c r="F14" i="3"/>
  <c r="F27" i="3" s="1"/>
  <c r="M111" i="7"/>
  <c r="L111" i="7"/>
  <c r="K111" i="7"/>
  <c r="J111" i="7"/>
  <c r="I111" i="7"/>
  <c r="H111" i="7"/>
  <c r="G111" i="7"/>
  <c r="F111" i="7"/>
  <c r="E111" i="7"/>
  <c r="M108" i="7"/>
  <c r="L108" i="7"/>
  <c r="K108" i="7"/>
  <c r="J108" i="7"/>
  <c r="I108" i="7"/>
  <c r="H108" i="7"/>
  <c r="G108" i="7"/>
  <c r="F108" i="7"/>
  <c r="E108" i="7"/>
  <c r="M96" i="7"/>
  <c r="L96" i="7"/>
  <c r="K96" i="7"/>
  <c r="J96" i="7"/>
  <c r="I96" i="7"/>
  <c r="H96" i="7"/>
  <c r="G96" i="7"/>
  <c r="F96" i="7"/>
  <c r="E96" i="7"/>
  <c r="M85" i="7"/>
  <c r="L85" i="7"/>
  <c r="K85" i="7"/>
  <c r="J85" i="7"/>
  <c r="I85" i="7"/>
  <c r="H85" i="7"/>
  <c r="G85" i="7"/>
  <c r="F85" i="7"/>
  <c r="E85" i="7"/>
  <c r="M75" i="7"/>
  <c r="L75" i="7"/>
  <c r="K75" i="7"/>
  <c r="J75" i="7"/>
  <c r="I75" i="7"/>
  <c r="H75" i="7"/>
  <c r="G75" i="7"/>
  <c r="F75" i="7"/>
  <c r="E75" i="7"/>
  <c r="L58" i="7"/>
  <c r="K58" i="7"/>
  <c r="J58" i="7"/>
  <c r="I58" i="7"/>
  <c r="H58" i="7"/>
  <c r="G58" i="7"/>
  <c r="F58" i="7"/>
  <c r="E58" i="7"/>
  <c r="M48" i="7"/>
  <c r="L48" i="7"/>
  <c r="K48" i="7"/>
  <c r="J48" i="7"/>
  <c r="I48" i="7"/>
  <c r="H48" i="7"/>
  <c r="G48" i="7"/>
  <c r="F48" i="7"/>
  <c r="E48" i="7"/>
  <c r="E23" i="7"/>
  <c r="M13" i="7"/>
  <c r="M26" i="7" s="1"/>
  <c r="L13" i="7"/>
  <c r="L26" i="7" s="1"/>
  <c r="K13" i="7"/>
  <c r="K26" i="7" s="1"/>
  <c r="J13" i="7"/>
  <c r="J26" i="7" s="1"/>
  <c r="I13" i="7"/>
  <c r="I26" i="7" s="1"/>
  <c r="H13" i="7"/>
  <c r="H26" i="7" s="1"/>
  <c r="G13" i="7"/>
  <c r="G26" i="7" s="1"/>
  <c r="F13" i="7"/>
  <c r="F26" i="7" s="1"/>
  <c r="E13" i="7"/>
  <c r="K112" i="7" l="1"/>
  <c r="E112" i="7"/>
  <c r="G112" i="7"/>
  <c r="E26" i="7"/>
  <c r="E113" i="7" s="1"/>
  <c r="J112" i="7"/>
  <c r="J113" i="7" s="1"/>
  <c r="H112" i="7"/>
  <c r="H113" i="7" s="1"/>
  <c r="F112" i="7"/>
  <c r="F113" i="7" s="1"/>
  <c r="G113" i="7" s="1"/>
  <c r="I112" i="7"/>
  <c r="I113" i="7" s="1"/>
  <c r="L112" i="7"/>
  <c r="L113" i="7" s="1"/>
  <c r="M112" i="7"/>
  <c r="F116" i="3"/>
  <c r="I116" i="3"/>
  <c r="J116" i="3"/>
  <c r="J117" i="3" s="1"/>
  <c r="E116" i="3"/>
  <c r="E27" i="3"/>
  <c r="K116" i="3"/>
  <c r="F117" i="3"/>
  <c r="H116" i="3"/>
  <c r="H117" i="3" s="1"/>
  <c r="L116" i="3"/>
  <c r="L117" i="3" s="1"/>
  <c r="M116" i="3"/>
  <c r="G116" i="3"/>
  <c r="E117" i="3" l="1"/>
  <c r="G117" i="3" s="1"/>
  <c r="M117" i="3"/>
  <c r="K117" i="3"/>
  <c r="M113" i="7"/>
  <c r="K113" i="7"/>
  <c r="M110" i="6" l="1"/>
  <c r="L110" i="6"/>
  <c r="K110" i="6"/>
  <c r="J110" i="6"/>
  <c r="I110" i="6"/>
  <c r="H110" i="6"/>
  <c r="G110" i="6"/>
  <c r="F110" i="6"/>
  <c r="E110" i="6"/>
  <c r="M107" i="6"/>
  <c r="L107" i="6"/>
  <c r="K107" i="6"/>
  <c r="J107" i="6"/>
  <c r="I107" i="6"/>
  <c r="H107" i="6"/>
  <c r="G107" i="6"/>
  <c r="F107" i="6"/>
  <c r="E107" i="6"/>
  <c r="M96" i="6"/>
  <c r="L96" i="6"/>
  <c r="K96" i="6"/>
  <c r="J96" i="6"/>
  <c r="J111" i="6" s="1"/>
  <c r="I96" i="6"/>
  <c r="H96" i="6"/>
  <c r="G96" i="6"/>
  <c r="F96" i="6"/>
  <c r="E96" i="6"/>
  <c r="M85" i="6"/>
  <c r="L85" i="6"/>
  <c r="K85" i="6"/>
  <c r="J85" i="6"/>
  <c r="I85" i="6"/>
  <c r="H85" i="6"/>
  <c r="G85" i="6"/>
  <c r="F85" i="6"/>
  <c r="F111" i="6" s="1"/>
  <c r="E85" i="6"/>
  <c r="M76" i="6"/>
  <c r="L76" i="6"/>
  <c r="K76" i="6"/>
  <c r="J76" i="6"/>
  <c r="I76" i="6"/>
  <c r="H76" i="6"/>
  <c r="G76" i="6"/>
  <c r="F76" i="6"/>
  <c r="E76" i="6"/>
  <c r="L58" i="6"/>
  <c r="K58" i="6"/>
  <c r="J58" i="6"/>
  <c r="I58" i="6"/>
  <c r="H58" i="6"/>
  <c r="G58" i="6"/>
  <c r="F58" i="6"/>
  <c r="E58" i="6"/>
  <c r="M48" i="6"/>
  <c r="L48" i="6"/>
  <c r="K48" i="6"/>
  <c r="J48" i="6"/>
  <c r="I48" i="6"/>
  <c r="H48" i="6"/>
  <c r="G48" i="6"/>
  <c r="F48" i="6"/>
  <c r="E48" i="6"/>
  <c r="E23" i="6"/>
  <c r="M13" i="6"/>
  <c r="M27" i="6" s="1"/>
  <c r="L13" i="6"/>
  <c r="L27" i="6" s="1"/>
  <c r="K13" i="6"/>
  <c r="K27" i="6" s="1"/>
  <c r="J13" i="6"/>
  <c r="J27" i="6" s="1"/>
  <c r="I13" i="6"/>
  <c r="I27" i="6" s="1"/>
  <c r="H13" i="6"/>
  <c r="H27" i="6" s="1"/>
  <c r="G13" i="6"/>
  <c r="G27" i="6" s="1"/>
  <c r="F13" i="6"/>
  <c r="F27" i="6" s="1"/>
  <c r="E13" i="6"/>
  <c r="M111" i="6" l="1"/>
  <c r="G111" i="6"/>
  <c r="E27" i="6"/>
  <c r="J112" i="6"/>
  <c r="L111" i="6"/>
  <c r="H111" i="6"/>
  <c r="K111" i="6"/>
  <c r="L112" i="6"/>
  <c r="I111" i="6"/>
  <c r="I112" i="6" s="1"/>
  <c r="E111" i="6"/>
  <c r="E112" i="6" s="1"/>
  <c r="H112" i="6"/>
  <c r="F112" i="6"/>
  <c r="G112" i="6" l="1"/>
  <c r="M112" i="6"/>
  <c r="K112" i="6"/>
</calcChain>
</file>

<file path=xl/sharedStrings.xml><?xml version="1.0" encoding="utf-8"?>
<sst xmlns="http://schemas.openxmlformats.org/spreadsheetml/2006/main" count="868" uniqueCount="403">
  <si>
    <t>Dashboard</t>
  </si>
  <si>
    <t>ReDesign Schools Louisiana</t>
  </si>
  <si>
    <t>July 2023 through November 2023</t>
  </si>
  <si>
    <t>Key Performance Indicators</t>
  </si>
  <si>
    <t>Good</t>
  </si>
  <si>
    <t>Neutral</t>
  </si>
  <si>
    <t/>
  </si>
  <si>
    <t>Days of Cash</t>
  </si>
  <si>
    <t>Gross Margin</t>
  </si>
  <si>
    <t>Fund Balance</t>
  </si>
  <si>
    <t>Grants Invoiced</t>
  </si>
  <si>
    <t>(At Year End)</t>
  </si>
  <si>
    <t>Margin</t>
  </si>
  <si>
    <t>Invoiced</t>
  </si>
  <si>
    <t>Target &gt; 45 days</t>
  </si>
  <si>
    <t>Target &gt; -5.0%</t>
  </si>
  <si>
    <t>Target &gt; 0,00</t>
  </si>
  <si>
    <t>Target &gt; 17%</t>
  </si>
  <si>
    <t>Cash Forecast</t>
  </si>
  <si>
    <t>Financial Snapshot</t>
  </si>
  <si>
    <t>Year-To-Date Financials</t>
  </si>
  <si>
    <t>Annual Forecast</t>
  </si>
  <si>
    <t>Actual</t>
  </si>
  <si>
    <t>Budget</t>
  </si>
  <si>
    <t>Variance</t>
  </si>
  <si>
    <t>Forecast</t>
  </si>
  <si>
    <t>Remaining</t>
  </si>
  <si>
    <t>Revenue</t>
  </si>
  <si>
    <t>State and Local Revenue</t>
  </si>
  <si>
    <t>Federal Revenue</t>
  </si>
  <si>
    <t>Private Grants and Donations</t>
  </si>
  <si>
    <t>Earned Fees</t>
  </si>
  <si>
    <t>Total Revenue</t>
  </si>
  <si>
    <t>Expenses</t>
  </si>
  <si>
    <t>Salaries</t>
  </si>
  <si>
    <t>Employee Benefits</t>
  </si>
  <si>
    <t>Purchased Professional And Technical Services</t>
  </si>
  <si>
    <t>Purchased Property Services</t>
  </si>
  <si>
    <t>Other Purchased Services</t>
  </si>
  <si>
    <t>Supplies</t>
  </si>
  <si>
    <t>Property</t>
  </si>
  <si>
    <t>Debt Service And Miscellaneous</t>
  </si>
  <si>
    <t>Other Uses Of Funds</t>
  </si>
  <si>
    <t>Interest</t>
  </si>
  <si>
    <t>Total Ordinary Expenses</t>
  </si>
  <si>
    <t>Net Ordinary Income</t>
  </si>
  <si>
    <t>Extraordinary Expenses</t>
  </si>
  <si>
    <t>Capital Outlay</t>
  </si>
  <si>
    <t>Total Extraordinary Expenses</t>
  </si>
  <si>
    <t>Total Expenses</t>
  </si>
  <si>
    <t>Net Income</t>
  </si>
  <si>
    <t>Cash Flow Adjustments</t>
  </si>
  <si>
    <t>Change in Cash</t>
  </si>
  <si>
    <t>Income Statement</t>
  </si>
  <si>
    <t>Year-To-Date</t>
  </si>
  <si>
    <t>Annual</t>
  </si>
  <si>
    <t>Comments</t>
  </si>
  <si>
    <t>Prv TOTAL</t>
  </si>
  <si>
    <t>Diff</t>
  </si>
  <si>
    <t>1994000.1 · Local MFP</t>
  </si>
  <si>
    <t>Updated based on Oct count enrollment</t>
  </si>
  <si>
    <t>1994000.2 · Local MFP</t>
  </si>
  <si>
    <t>1994000.3 · Local MFP</t>
  </si>
  <si>
    <t>1999000.1 · Other Misc Revenues-Other Miscellaneous Revenues</t>
  </si>
  <si>
    <t>Match local revenue from last year</t>
  </si>
  <si>
    <t>1999000.2 · Other Misc Revenues-Other Miscellaneous Revenues</t>
  </si>
  <si>
    <t>1999000.3 · Other Misc Revenues-Other Miscellaneous Revenues</t>
  </si>
  <si>
    <t>3110000.1 · State MFP</t>
  </si>
  <si>
    <t>3110000.2 · State MFP</t>
  </si>
  <si>
    <t>3110000.3 · State MFP</t>
  </si>
  <si>
    <t>3240000.1 · LA4</t>
  </si>
  <si>
    <t>PK state payments (paid quarterly)</t>
  </si>
  <si>
    <t>3290000.1 · Other Restricted Revenues</t>
  </si>
  <si>
    <t>3290000.2 · Other Restricted Revenues</t>
  </si>
  <si>
    <t>3290000.3 · Other Restricted Revenues</t>
  </si>
  <si>
    <t>Total State and Local Revenue</t>
  </si>
  <si>
    <t>3115000.3 · State MFP - Food Svc</t>
  </si>
  <si>
    <t>4515000.1 · School Food Service</t>
  </si>
  <si>
    <t>4515000.2 · School Food Service</t>
  </si>
  <si>
    <t>4515000.3 · School Food Service</t>
  </si>
  <si>
    <t>4531000.1 · IDEA, Part B</t>
  </si>
  <si>
    <t>4531000.2 · IDEA, Part B</t>
  </si>
  <si>
    <t>4531000.3 · IDEA, Part B</t>
  </si>
  <si>
    <t>4532000.1 · IDEA, PreK</t>
  </si>
  <si>
    <t>4532000.2 · IDEA, PreK</t>
  </si>
  <si>
    <t>4541000.1 · Title I, Part A</t>
  </si>
  <si>
    <t>4541000.2 · Title I, Part A</t>
  </si>
  <si>
    <t>4541000.3 · Title I, Part A</t>
  </si>
  <si>
    <t>4544000.1 · Title IV</t>
  </si>
  <si>
    <t>4544000.2 · Title IV</t>
  </si>
  <si>
    <t>4544000.3 · Title IV</t>
  </si>
  <si>
    <t>4545000.1 · Title II, Part A</t>
  </si>
  <si>
    <t>4545000.2 · Title II, Part A</t>
  </si>
  <si>
    <t>4545000.3 · Title II, Part A</t>
  </si>
  <si>
    <t>4559000.1 · Other NCLB Programs</t>
  </si>
  <si>
    <t>4559000.2 · Other NCLB Programs</t>
  </si>
  <si>
    <t>4559000.3 · Other NCLB Programs</t>
  </si>
  <si>
    <t>4590000.1 · Other Federal Programs</t>
  </si>
  <si>
    <t>4590000.2 · Other Federal Programs</t>
  </si>
  <si>
    <t>4590000.3 · Other Federal Programs</t>
  </si>
  <si>
    <t>Total Federal Revenue</t>
  </si>
  <si>
    <t xml:space="preserve">1993000.3 · Prior Year </t>
  </si>
  <si>
    <t>Total Private Grants and Donations</t>
  </si>
  <si>
    <t>1002660.1 ·  Safety and Security</t>
  </si>
  <si>
    <t>1002660.2 · Safety and Security</t>
  </si>
  <si>
    <t>1002660.3 · Safety and Security</t>
  </si>
  <si>
    <t>1111110.1 · Salary Admini</t>
  </si>
  <si>
    <t>1111110.3 · Salary Admini</t>
  </si>
  <si>
    <t>1112220.1 · Salaries-Supervisors-Instruction Dev Svcs</t>
  </si>
  <si>
    <t>1112220.2 · Salaries-Supervisors-Instruction Dev Svcs</t>
  </si>
  <si>
    <t>1112220.3 · Salaries-Supervisors-Instruction Dev Svcs</t>
  </si>
  <si>
    <t>1112400.1 · Salaries-Other School Administrators-School Admin</t>
  </si>
  <si>
    <t>1112400.2 · Salaries-Other School Administrators-School Admin</t>
  </si>
  <si>
    <t>1112400.3 · Salaries-Other School Administrators-School Admin</t>
  </si>
  <si>
    <t>1112410.1 · Salaries-Principals-Office of the Principal Svcs</t>
  </si>
  <si>
    <t>1112410.2 · Salaries-Principals-Office of the Principal Svcs</t>
  </si>
  <si>
    <t>1112410.3 · Salaries-Principals-Office of the Principal Svcs</t>
  </si>
  <si>
    <t>1112430.1 · Salaries-CEO-School Chief Executive Officer Svcs</t>
  </si>
  <si>
    <t>1112430.2 · Salaries-CEO-School Chief Executive Officer Svcs</t>
  </si>
  <si>
    <t>1112430.3 · Salaries-CEO-School Chief Executive Officer Svcs</t>
  </si>
  <si>
    <t>1112490.1 · Other Admin</t>
  </si>
  <si>
    <t>1112490.2 · Other Admin</t>
  </si>
  <si>
    <t>1112490.3 · Other Admin</t>
  </si>
  <si>
    <t>1121110.1 · Salaries-Elementary Teachers-Elementary</t>
  </si>
  <si>
    <t>1121110.2 · Salaries-Elementary Teachers-Elementary</t>
  </si>
  <si>
    <t>1121110.3 · Salaries-Elementary Teachers-Elementary</t>
  </si>
  <si>
    <t>1121210.1 · Salaries-Teachers-Special Education</t>
  </si>
  <si>
    <t>1121210.2 · Salaries-Teachers-Special Education</t>
  </si>
  <si>
    <t>1121520.1 · ELL Teacher</t>
  </si>
  <si>
    <t>1121520.3 · ELL Teacher</t>
  </si>
  <si>
    <t>1121590.1 · 1 Pre K Teacher</t>
  </si>
  <si>
    <t>1132122.1 · Salaries-Social Workers-Counseling Svcs</t>
  </si>
  <si>
    <t>1132122.2 · Salaries-Social Workers-Counseling Svcs</t>
  </si>
  <si>
    <t>1132122.3 · Salaries-Social Workers-Counseling Svcs</t>
  </si>
  <si>
    <t>1132152.2 · Speech Therapist</t>
  </si>
  <si>
    <t>1142400.1 · Salaries-Secretarial-School Admin</t>
  </si>
  <si>
    <t>1142400.2 · Salaries-Secretarial-School Admin</t>
  </si>
  <si>
    <t>1142400.3 · Salaries-Secretarial-School Admin</t>
  </si>
  <si>
    <t>1151100.1 · Salaries-Aides-Regular Programs</t>
  </si>
  <si>
    <t>1151100.2 · Salaries-Aides-Regular Programs</t>
  </si>
  <si>
    <t>1151210.1 · Salaries-Aides-Special Education</t>
  </si>
  <si>
    <t>1151210.2 · Salaries-Aides-Special Education</t>
  </si>
  <si>
    <t>1151210.3 · Salaries-Aides-Special Education</t>
  </si>
  <si>
    <t>1162620.1 · Custodial / Maintenance</t>
  </si>
  <si>
    <t>1162620.2 · Custodial / Maintenance</t>
  </si>
  <si>
    <t>1162620.3 · Custodial / Maintenance</t>
  </si>
  <si>
    <t>1501100.1 · Instructional Stipend</t>
  </si>
  <si>
    <t>1501100.2 · Instructional Stipend</t>
  </si>
  <si>
    <t>1501100.3 · Instructional Stipend</t>
  </si>
  <si>
    <t>1501420.1 · Athletics Stipend</t>
  </si>
  <si>
    <t>1501420.2 · Athletics Stipend</t>
  </si>
  <si>
    <t>1501420.3 · Athletics Stipend</t>
  </si>
  <si>
    <t>1502190.1 · Family Engagement Stipend</t>
  </si>
  <si>
    <t>1502190.2 · Family Engagement Stipend</t>
  </si>
  <si>
    <t>1502190.3 · Family Engagement Stipend</t>
  </si>
  <si>
    <t>1502200.1 · Prof Dev Stipends</t>
  </si>
  <si>
    <t>1502200.2 · Prof Dev Stipends</t>
  </si>
  <si>
    <t>1502200.3 · Prof Dev Stipends</t>
  </si>
  <si>
    <t>1502590.1 · Office Admin Stipend</t>
  </si>
  <si>
    <t>1502590.2 · Office Admin Stipend</t>
  </si>
  <si>
    <t>1502590.3 · Office Admin Stipend</t>
  </si>
  <si>
    <t>Total Salaries</t>
  </si>
  <si>
    <t>2101100.1 · Benefits-Group Ins-Regular Programs</t>
  </si>
  <si>
    <t>2101100.2 · Benefits-Group Ins-Regular Programs</t>
  </si>
  <si>
    <t>2101100.3 · Benefits-Group Ins-Regular Programs</t>
  </si>
  <si>
    <t>2102400.1 · Benefits-Group Ins-School Admin</t>
  </si>
  <si>
    <t>2102400.2 · Benefits-Group Ins-School Admin</t>
  </si>
  <si>
    <t>2102400.3 · Benefits-Group Ins-School Admin</t>
  </si>
  <si>
    <t>2201100.1 · Benefits-FICA-Regular Programs</t>
  </si>
  <si>
    <t>2201100.2 · Benefits-FICA-Regular Programs</t>
  </si>
  <si>
    <t>2201100.3 · Benefits-FICA-Regular Programs</t>
  </si>
  <si>
    <t>2251100.1 · Benefits-Medicare-Regular Programs</t>
  </si>
  <si>
    <t>2251100.2 · Benefits-Medicare-Regular Programs</t>
  </si>
  <si>
    <t>2251100.3 · Benefits-Medicare-Regular Programs</t>
  </si>
  <si>
    <t>2391100.1 · Benefits-ER to Other Retirement-Regular Programs</t>
  </si>
  <si>
    <t>2391100.2 · Benefits-ER to Other Retirement-Regular Programs</t>
  </si>
  <si>
    <t>2391100.3 · Benefits-ER to Other Retirement-Regular Programs</t>
  </si>
  <si>
    <t>2501100.1 · Benefits-Unemployment Comp-Regular Programs</t>
  </si>
  <si>
    <t>2501100.2 · Benefits-Unemployment Comp-Regular Programs</t>
  </si>
  <si>
    <t>2501100.3 · Benefits-Unemployment Comp-Regular Programs</t>
  </si>
  <si>
    <t>2601100.1 · Benefits-Workmens Comp-Regular Programs</t>
  </si>
  <si>
    <t>2601100.2 · Benefits-Workmens Comp-Regular Programs</t>
  </si>
  <si>
    <t>2601100.3 · Benefits-Workmens Comp-Regular Programs</t>
  </si>
  <si>
    <t>2901100.1 · Other Benefits</t>
  </si>
  <si>
    <t>2901100.2 · Other Benefits</t>
  </si>
  <si>
    <t>2901100.3 · Other Benefits</t>
  </si>
  <si>
    <t>Total Employee Benefits</t>
  </si>
  <si>
    <t>3001100.1 · Purch Prof and Tech Svcs-Other Purch Tech Svcs-RegularPrograms</t>
  </si>
  <si>
    <t>3001100.2 · Purch Prof and Tech Svcs-Other Purch Tech Svcs-RegularPrograms</t>
  </si>
  <si>
    <t>3001100.3 · Purch Prof and Tech Svcs-Other Purch Tech Svcs-RegularPrograms</t>
  </si>
  <si>
    <t>3001210.1 · Other Purch Tech Svcs-Special Education</t>
  </si>
  <si>
    <t>3001210.2 · Other Purch Tech Svcs-Special Education</t>
  </si>
  <si>
    <t>3001210.3 · Other Purch Tech Svcs-Special Education</t>
  </si>
  <si>
    <t>3002140.1 · Purchased Professional and Technical SPED Assessments</t>
  </si>
  <si>
    <t>3002140.2 · Purchased Professional and Technical SPED Assessments</t>
  </si>
  <si>
    <t>3002140.3 · Purchased Professional and Technical SPED Assessments</t>
  </si>
  <si>
    <t>3002150.1 · Other-Speech Pathology and Audiology Svcs</t>
  </si>
  <si>
    <t>3002150.3 · Other-Speech Pathology and Audiology Svcs</t>
  </si>
  <si>
    <t>3002160.1 · Other-Occupational Therapy and Related Svcs</t>
  </si>
  <si>
    <t>3002160.2 · Other-Occupational Therapy and Related Svcs</t>
  </si>
  <si>
    <t>3002160.3 · Other-Occupational Therapy and Related Svcs</t>
  </si>
  <si>
    <t>3002231.1 · Purchased Professional and Tech Serv PD</t>
  </si>
  <si>
    <t>3002231.2 · Purchased Professional and Tech Serv PD</t>
  </si>
  <si>
    <t>3002231.3 · Purchased Professional and Tech Serv PD</t>
  </si>
  <si>
    <t>3002232.1 · Purchased Professional and Tech PD SPED</t>
  </si>
  <si>
    <t>3002232.2 · Purchased Professional and Tech PD SPED</t>
  </si>
  <si>
    <t>3002232.3 · Purchased Professional and Tech PD SPED</t>
  </si>
  <si>
    <t>3002400.1 · Purch Prof and Tech Svcs-Other Purch Tech Svcs-SchoolAdmin</t>
  </si>
  <si>
    <t>3002400.2 · Purch Prof and Tech Svcs-Other Purch Tech Svcs-SchoolAdmin</t>
  </si>
  <si>
    <t>3002400.3 · Purch Prof and Tech Svcs-Other Purch Tech Svcs-SchoolAdmin</t>
  </si>
  <si>
    <t>3002510.1 · Purch Prof and Tech Svcs-Other Purch Tech Svcs-FiscalSvcs</t>
  </si>
  <si>
    <t>3002510.2 · Purch Prof and Tech Svcs-Other Purch Tech Svcs-FiscalSvcs</t>
  </si>
  <si>
    <t>3002510.3 · Purch Prof and Tech Svcs-Other Purch Tech Svcs-FiscalSvcs</t>
  </si>
  <si>
    <t>3002660.1 · Purch Prof and Tech Svcs-Other Purch Tech Svcs-Safetyand Security</t>
  </si>
  <si>
    <t>3002660.2 · Purch Prof and Tech Svcs-Other Purch Tech Svcs-Safetyand Security</t>
  </si>
  <si>
    <t>3002660.3 · Purch Prof and Tech Svcs-Other Purch Tech Svcs-Safetyand Security</t>
  </si>
  <si>
    <t>3002830.1 · Purch Prof and Tech Svcs-HR Svcs-Board of Education Svcs</t>
  </si>
  <si>
    <t>3002830.2 · Purch Prof and Tech Svcs-HR Svcs-Board of Education Svcs</t>
  </si>
  <si>
    <t>3002830.3 · Purch Prof and Tech Svcs-HR Svcs-Board of Education Svcs</t>
  </si>
  <si>
    <t>3322310.1 · Legal Svcs-Board of Education Svcs</t>
  </si>
  <si>
    <t>3322310.2 · Legal Svcs-Board of Education Svcs</t>
  </si>
  <si>
    <t>3322310.3 · Legal Svcs-Board of Education Svcs</t>
  </si>
  <si>
    <t>3332310.1 · Audit Svcs-Board of Education Svcs</t>
  </si>
  <si>
    <t>3332310.2 · Audit Svcs-Board of Education Svcs</t>
  </si>
  <si>
    <t>3332310.3 · Audit Svcs-Board of Education Svcs</t>
  </si>
  <si>
    <t>3352134.1 · Nursing Services</t>
  </si>
  <si>
    <t>3352134.2 · Nursing Services</t>
  </si>
  <si>
    <t>3352134.3 · Nursing Services</t>
  </si>
  <si>
    <t>3392830.1 · Purch Prof and Tech Svcs-Background Checks-Human Resource Svcs</t>
  </si>
  <si>
    <t>3392830.2 · Purch Prof and Tech Svcs-Background Checks-Human Resource Svcs</t>
  </si>
  <si>
    <t>3392830.3 · Purch Prof and Tech Svcs-Background Checks-Human Resource Svcs</t>
  </si>
  <si>
    <t>3402840.1 · Purch Prof and Tech Svcs-Other Purch Tech Svcs-Admin Tech Svcs</t>
  </si>
  <si>
    <t>3402840.2 · Purch Prof and Tech Svcs-Other Purch Tech Svcs-Admin Tech Svcs</t>
  </si>
  <si>
    <t>3402840.3 · Purch Prof and Tech Svcs-Other Purch Tech Svcs-Admin Tech Svcs</t>
  </si>
  <si>
    <t>Total Purchased Professional And Technical Services</t>
  </si>
  <si>
    <t>4002310.1 · Other Purchased Property Services</t>
  </si>
  <si>
    <t>4002310.2 · Other Purchased Property Services</t>
  </si>
  <si>
    <t>4002310.3 · Other Purchased Property Services</t>
  </si>
  <si>
    <t>4002660.1 · Purch Prop Svcs - Security Systems</t>
  </si>
  <si>
    <t>4002660.2 · Purch Prop Svcs - Security Systems</t>
  </si>
  <si>
    <t>4002660.3 · Purch Prop Svcs - Security Systems</t>
  </si>
  <si>
    <t>4112620.1 · Purch Prop Svcs-Water and Sewage-Operation and Maintenance of Buildings</t>
  </si>
  <si>
    <t>4112620.2 · Purch Prop Svcs-Water and Sewage-Operation and Maintenance of Buildings</t>
  </si>
  <si>
    <t>4112620.3 · Purch Prop Svcs-Water and Sewage-Operation and Maintenance of Buildings</t>
  </si>
  <si>
    <t>4212620.1 · Disposal Svcs-Operation and Maintenance of Buildings</t>
  </si>
  <si>
    <t>4212620.2 · Disposal Svcs-Operation and Maintenance of Buildings</t>
  </si>
  <si>
    <t>4212620.3 · Disposal Svcs-Operation and Maintenance of Buildings</t>
  </si>
  <si>
    <t>4232620.1 · Custodial Svcs-Operation and Maintenance of Buildings</t>
  </si>
  <si>
    <t>4232620.2 · Custodial Svcs-Operation and Maintenance of Buildings</t>
  </si>
  <si>
    <t>4242630.2 · Purch Prop Svcs-Lawn Care-Care and Upkeep of Grounds</t>
  </si>
  <si>
    <t>4302620.1 · Repairs and Maint Svcs-Operation and Maintenance of Buildings</t>
  </si>
  <si>
    <t>4302620.2 · Repairs and Maint Svcs-Operation and Maintenance of Buildings</t>
  </si>
  <si>
    <t>4302620.3 · Repairs and Maint Svcs-Operation and Maintenance of Buildings</t>
  </si>
  <si>
    <t>4303100.1 · Food Service Repairs and Main</t>
  </si>
  <si>
    <t>4303100.3 · Food Service Repairs and Main</t>
  </si>
  <si>
    <t>4422400.1 · Rental of Equip-School Admin</t>
  </si>
  <si>
    <t>4422400.2 · Rental of Equip-School Admin</t>
  </si>
  <si>
    <t>4422400.3 · Rental of Equip-School Admin</t>
  </si>
  <si>
    <t>Total Purchased Property Services</t>
  </si>
  <si>
    <t>5001100.1 · Other Purch Svcs-Misc Purchase</t>
  </si>
  <si>
    <t>5001100.2 · Other Purch Svcs-Misc Purchase</t>
  </si>
  <si>
    <t>5001100.3 · Other Purch Svcs-Misc Purchase</t>
  </si>
  <si>
    <t>5002720.1 · Other-Regular Transportation</t>
  </si>
  <si>
    <t>5002720.2 · Other-Regular Transportation</t>
  </si>
  <si>
    <t>5002720.3 · Other-Regular Transportation</t>
  </si>
  <si>
    <t>5212310.1 · Other Purch Svcs-Liability Ins-Board of Education Svcs</t>
  </si>
  <si>
    <t>5212310.2 · Other Purch Svcs-Liability Ins-Board of Education Svcs</t>
  </si>
  <si>
    <t>5212310.3 · Other Purch Svcs-Liability Ins-Board of Education Svcs</t>
  </si>
  <si>
    <t>5222620.1 · Other Purch Svcs-Prop Ins-Operation and Maintenance of Buildings</t>
  </si>
  <si>
    <t>5222620.2 · Other Purch Svcs-Prop Ins-Operation and Maintenance of Buildings</t>
  </si>
  <si>
    <t>5222620.3 · Other Purch Svcs-Prop Ins-Operation and Maintenance of Buildings</t>
  </si>
  <si>
    <t>5302400.1 · Communications-School Admin</t>
  </si>
  <si>
    <t>5302400.2 · Communications-School Admin</t>
  </si>
  <si>
    <t>5302400.3 · Communications-School Admin</t>
  </si>
  <si>
    <t>5402310.1 · Other Purch Svcs-Advertising-Board of Education Svcs</t>
  </si>
  <si>
    <t>5402310.2 · Other Purch Svcs-Advertising-Board of Education Svcs</t>
  </si>
  <si>
    <t>5402310.3 · Other Purch Svcs-Advertising-Board of Education Svcs</t>
  </si>
  <si>
    <t>5703100.1 · Food Svc Mgmt-Food Svcs Operations</t>
  </si>
  <si>
    <t>5703100.2 · Food Svc Mgmt-Food Svcs Operations</t>
  </si>
  <si>
    <t>5703100.3 · Food Svc Mgmt-Food Svcs Operations</t>
  </si>
  <si>
    <t>5821100.1 · Travel-Regular Programs</t>
  </si>
  <si>
    <t>5822220.1 · -Travel-Instruction Dev Svcs</t>
  </si>
  <si>
    <t>5822220.2 · -Travel-Instruction Dev Svcs</t>
  </si>
  <si>
    <t>5822220.3 · -Travel-Instruction Dev Svcs</t>
  </si>
  <si>
    <t>5822400.1 · Other Purch Svcs-Travel-School Admin</t>
  </si>
  <si>
    <t>5822400.2 · Other Purch Svcs-Travel-School Admin</t>
  </si>
  <si>
    <t>5822400.3 · Other Purch Svcs-Travel-School Admin</t>
  </si>
  <si>
    <t>Total Other Purchased Services</t>
  </si>
  <si>
    <t>6101100.1 · Regular Programs</t>
  </si>
  <si>
    <t>6101100.2 · Regular Programs</t>
  </si>
  <si>
    <t>6101100.3 · Regular Programs</t>
  </si>
  <si>
    <t>6101210.1 · Special Education</t>
  </si>
  <si>
    <t>6101210.2 · Special Education</t>
  </si>
  <si>
    <t>6101210.3 · Special Education</t>
  </si>
  <si>
    <t>6101420.1 · Athletics Supplies</t>
  </si>
  <si>
    <t>6101420.2 · Athletics Supplies</t>
  </si>
  <si>
    <t>6101420.3 · Athletics Supplies</t>
  </si>
  <si>
    <t>6102211.1 · Supplies Improvement Instructional Staff</t>
  </si>
  <si>
    <t>6102211.2 · Supplies Improvement Instructional Staff</t>
  </si>
  <si>
    <t>6102211.3 · Supplies Improvement Instructional Staff</t>
  </si>
  <si>
    <t>6102400.1 · School Admin</t>
  </si>
  <si>
    <t>6102400.2 · School Admin</t>
  </si>
  <si>
    <t>6102400.3 · School Admin</t>
  </si>
  <si>
    <t>6102620.1 · Operation and Maintenance of Buildings</t>
  </si>
  <si>
    <t>6102620.2 · Operation and Maintenance of Buildings</t>
  </si>
  <si>
    <t>6102620.3 · Operation and Maintenance of Buildings</t>
  </si>
  <si>
    <t>6151100.1 · Tech-Regular Programs</t>
  </si>
  <si>
    <t>6151100.2 · Tech-Regular Programs</t>
  </si>
  <si>
    <t>6151100.3 · Tech-Regular Programs</t>
  </si>
  <si>
    <t>6152400.2 · Tech-School Admin</t>
  </si>
  <si>
    <t>6222620.1 · Electricity-Operation and Maintenance of Buildings</t>
  </si>
  <si>
    <t>6222620.2 · Electricity-Operation and Maintenance of Buildings</t>
  </si>
  <si>
    <t>6222620.3 · Electricity-Operation and Maintenance of Buildings</t>
  </si>
  <si>
    <t>6421100.1 · Textbooks / Workbooks</t>
  </si>
  <si>
    <t>6421100.2 · Textbooks / Workbooks</t>
  </si>
  <si>
    <t>6421100.3 · Textbooks / Workbooks</t>
  </si>
  <si>
    <t>Total Supplies</t>
  </si>
  <si>
    <t>8102400.1 · Misc-Dues and Fees-School Admin</t>
  </si>
  <si>
    <t>8102400.2 · Misc-Dues and Fees-School Admin</t>
  </si>
  <si>
    <t>8102400.3 · Misc-Dues and Fees-School Admin</t>
  </si>
  <si>
    <t>Total Debt Service And Miscellaneous</t>
  </si>
  <si>
    <t>Cash Flow Statement</t>
  </si>
  <si>
    <t>Accounts Receivable</t>
  </si>
  <si>
    <t>1530000 · Accounts Receivable</t>
  </si>
  <si>
    <t>Timing from end of last year (received grant reimbursements that we aren't anticipating having as an account receivable balance at the end of this year)</t>
  </si>
  <si>
    <t>Total Accounts Receivable</t>
  </si>
  <si>
    <t>Prepaid Expenses</t>
  </si>
  <si>
    <t>1810000 · Prepaid Expenses</t>
  </si>
  <si>
    <t>Total Prepaid Expenses</t>
  </si>
  <si>
    <t>Accounts Payable</t>
  </si>
  <si>
    <t>4210000 · Accounts Payable</t>
  </si>
  <si>
    <t>4610000 · Accrued Salaries and Benefits</t>
  </si>
  <si>
    <t>5310000 · Operating Lease Liability</t>
  </si>
  <si>
    <t>Total Accounts Payable</t>
  </si>
  <si>
    <t>Accrued Expenses</t>
  </si>
  <si>
    <t>4710000 · Payroll Liabilities</t>
  </si>
  <si>
    <t>4711000 · Health Insurance</t>
  </si>
  <si>
    <t>4712000 · ER Retirement Contributions</t>
  </si>
  <si>
    <t>4713000 · EE Retirement Contributions</t>
  </si>
  <si>
    <t>4991000 · Credit Card Chase-Beck</t>
  </si>
  <si>
    <t>4992000 · Credit Card Payable2 (deleted)</t>
  </si>
  <si>
    <t>Total Accrued Expenses</t>
  </si>
  <si>
    <t>Investing Activities</t>
  </si>
  <si>
    <t>2650000 · ROU Asset Equipment</t>
  </si>
  <si>
    <t>2660000 · ROU Asset Equipment Depreciation</t>
  </si>
  <si>
    <t>Total Investing Activities</t>
  </si>
  <si>
    <t>Total Cash Flow Adjustments</t>
  </si>
  <si>
    <t>Previous Forecast</t>
  </si>
  <si>
    <t>TOTAL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</si>
  <si>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</si>
  <si>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</si>
  <si>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</si>
  <si>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</si>
  <si>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</si>
  <si>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</si>
  <si>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</si>
  <si>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</si>
  <si>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</si>
  <si>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</si>
  <si>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</si>
  <si>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</si>
  <si>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Change in Monthly Cash</t>
  </si>
  <si>
    <t>Change in Monthly Cash (Net Restricted Cash Changes)</t>
  </si>
  <si>
    <t>Forecast Cash</t>
  </si>
  <si>
    <t>Budget Cash</t>
  </si>
  <si>
    <t>Monthly Projections</t>
  </si>
  <si>
    <t>Balance Sheet</t>
  </si>
  <si>
    <t>Assets</t>
  </si>
  <si>
    <t>Last Year</t>
  </si>
  <si>
    <t>Current</t>
  </si>
  <si>
    <t>Year End</t>
  </si>
  <si>
    <t>Current Assets</t>
  </si>
  <si>
    <t>Cash</t>
  </si>
  <si>
    <t>Ending Cash</t>
  </si>
  <si>
    <t>1011000 · Chase Checking *5371</t>
  </si>
  <si>
    <t>1012000 · Chase Checking *5925</t>
  </si>
  <si>
    <t>1013000 · Chase Checking *2855</t>
  </si>
  <si>
    <t>1016000 · Chase Checking *6672</t>
  </si>
  <si>
    <t>1017000 · Dalton SAF Checking *1068</t>
  </si>
  <si>
    <t>1018000 · Lanier SAF Checking *1076</t>
  </si>
  <si>
    <t>1019000 · Glen Oaks SAF Checking *1092</t>
  </si>
  <si>
    <t>1019999 · Anybill Transfer</t>
  </si>
  <si>
    <t>Total Cash</t>
  </si>
  <si>
    <t>Total Current Assets</t>
  </si>
  <si>
    <t>Noncurrent Assets</t>
  </si>
  <si>
    <t>Operating Fixed Assets, Net</t>
  </si>
  <si>
    <t>Total Operating Fixed Assets, Net</t>
  </si>
  <si>
    <t>Total Noncurrent Assets</t>
  </si>
  <si>
    <t>Total Assets</t>
  </si>
  <si>
    <t>Liabilities and Equity</t>
  </si>
  <si>
    <t>Current Liabilities</t>
  </si>
  <si>
    <t>Other Current Liabilities</t>
  </si>
  <si>
    <t>Total Other Current Liabilities</t>
  </si>
  <si>
    <t>Total Current Liabilities</t>
  </si>
  <si>
    <t>Equity</t>
  </si>
  <si>
    <t>Unrestricted Net Assets</t>
  </si>
  <si>
    <t>7000000 · Opening Balance Equity</t>
  </si>
  <si>
    <t>7400000 · Unreserved Retained Earnings</t>
  </si>
  <si>
    <t>Total Unrestricted Net Assets</t>
  </si>
  <si>
    <t>Total Net Income</t>
  </si>
  <si>
    <t>Total Equity</t>
  </si>
  <si>
    <t>Total Liabilities and Equity</t>
  </si>
  <si>
    <t>As of November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</si>
</sst>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8"/>
      <color theme="1"/>
      <name val="Arial"/>
      <family val="2"/>
    </font>
    <font>
      <b/>
      <sz val="18"/>
      <color theme="0" tint="-0.34998626667073579"/>
      <name val="Arial"/>
      <family val="2"/>
    </font>
    <font>
      <sz val="18"/>
      <color theme="0" tint="-0.34998626667073579"/>
      <name val="Arial"/>
      <family val="2"/>
    </font>
    <font>
      <b/>
      <sz val="16"/>
      <color theme="0" tint="-0.34998626667073579"/>
      <name val="Arial"/>
      <family val="2"/>
    </font>
    <font>
      <sz val="8"/>
      <color theme="1" tint="0.499984740745262"/>
      <name val="Arial"/>
      <family val="2"/>
    </font>
    <font>
      <b/>
      <sz val="8"/>
      <color theme="4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8"/>
      <color rgb="FFFFFFFF"/>
      <name val="Arial"/>
      <family val="2"/>
    </font>
    <font>
      <sz val="8"/>
      <color theme="0" tint="-0.499984740745262"/>
      <name val="Arial"/>
      <family val="2"/>
    </font>
    <font>
      <sz val="8"/>
      <color theme="3"/>
      <name val="Arial"/>
      <family val="2"/>
    </font>
    <font>
      <b/>
      <sz val="8"/>
      <color rgb="FF000000"/>
      <name val="Arial"/>
      <family val="2"/>
    </font>
    <font>
      <sz val="8"/>
      <color theme="4"/>
      <name val="Arial"/>
      <family val="2"/>
    </font>
    <font>
      <sz val="8"/>
      <color indexed="23" tint="-0.499984740745262"/>
      <name val="Arial"/>
      <family val="2"/>
    </font>
    <font>
      <b/>
      <sz val="8"/>
      <color indexed="23" tint="-0.499984740745262"/>
      <name val="Arial"/>
      <family val="2"/>
    </font>
    <font>
      <sz val="8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theme="1" tint="0.499984740745262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theme="1" tint="0.499984740745262"/>
      </right>
      <top/>
      <bottom style="thin">
        <color indexed="23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/>
    <xf numFmtId="0" fontId="4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" fontId="12" fillId="0" borderId="0" xfId="0" applyNumberFormat="1" applyFont="1" applyAlignment="1">
      <alignment horizontal="center"/>
    </xf>
    <xf numFmtId="0" fontId="13" fillId="0" borderId="0" xfId="0" applyFont="1"/>
    <xf numFmtId="9" fontId="12" fillId="0" borderId="0" xfId="2" applyFont="1" applyFill="1" applyBorder="1" applyAlignment="1">
      <alignment horizontal="center"/>
    </xf>
    <xf numFmtId="9" fontId="14" fillId="0" borderId="0" xfId="2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0" fillId="2" borderId="1" xfId="0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3" borderId="2" xfId="0" applyFont="1" applyFill="1" applyBorder="1" applyAlignment="1">
      <alignment horizontal="right"/>
    </xf>
    <xf numFmtId="0" fontId="17" fillId="0" borderId="0" xfId="0" applyFont="1"/>
    <xf numFmtId="0" fontId="4" fillId="0" borderId="2" xfId="0" applyFont="1" applyBorder="1" applyAlignment="1">
      <alignment horizontal="right"/>
    </xf>
    <xf numFmtId="164" fontId="4" fillId="0" borderId="0" xfId="1" applyNumberFormat="1" applyFont="1"/>
    <xf numFmtId="164" fontId="7" fillId="0" borderId="0" xfId="1" applyNumberFormat="1" applyFont="1"/>
    <xf numFmtId="164" fontId="4" fillId="0" borderId="2" xfId="1" applyNumberFormat="1" applyFont="1" applyBorder="1"/>
    <xf numFmtId="0" fontId="4" fillId="0" borderId="3" xfId="0" applyFont="1" applyBorder="1"/>
    <xf numFmtId="164" fontId="4" fillId="0" borderId="3" xfId="1" applyNumberFormat="1" applyFont="1" applyBorder="1"/>
    <xf numFmtId="164" fontId="7" fillId="0" borderId="3" xfId="1" applyNumberFormat="1" applyFont="1" applyBorder="1"/>
    <xf numFmtId="164" fontId="4" fillId="0" borderId="4" xfId="1" applyNumberFormat="1" applyFont="1" applyBorder="1"/>
    <xf numFmtId="164" fontId="4" fillId="0" borderId="0" xfId="1" applyNumberFormat="1" applyFont="1" applyBorder="1"/>
    <xf numFmtId="164" fontId="7" fillId="0" borderId="0" xfId="1" applyNumberFormat="1" applyFont="1" applyBorder="1"/>
    <xf numFmtId="0" fontId="4" fillId="0" borderId="2" xfId="0" applyFont="1" applyBorder="1"/>
    <xf numFmtId="0" fontId="4" fillId="0" borderId="5" xfId="0" applyFont="1" applyBorder="1"/>
    <xf numFmtId="164" fontId="4" fillId="0" borderId="5" xfId="1" applyNumberFormat="1" applyFont="1" applyBorder="1"/>
    <xf numFmtId="164" fontId="7" fillId="0" borderId="5" xfId="1" applyNumberFormat="1" applyFont="1" applyBorder="1"/>
    <xf numFmtId="164" fontId="4" fillId="0" borderId="6" xfId="1" applyNumberFormat="1" applyFont="1" applyBorder="1"/>
    <xf numFmtId="164" fontId="7" fillId="0" borderId="1" xfId="1" applyNumberFormat="1" applyFont="1" applyBorder="1"/>
    <xf numFmtId="0" fontId="4" fillId="0" borderId="8" xfId="0" applyFont="1" applyBorder="1"/>
    <xf numFmtId="164" fontId="4" fillId="0" borderId="8" xfId="1" applyNumberFormat="1" applyFont="1" applyBorder="1"/>
    <xf numFmtId="164" fontId="7" fillId="0" borderId="8" xfId="1" applyNumberFormat="1" applyFont="1" applyBorder="1"/>
    <xf numFmtId="164" fontId="4" fillId="0" borderId="9" xfId="1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164" fontId="4" fillId="0" borderId="10" xfId="1" applyNumberFormat="1" applyFont="1" applyBorder="1"/>
    <xf numFmtId="0" fontId="4" fillId="0" borderId="11" xfId="0" applyFont="1" applyBorder="1"/>
    <xf numFmtId="164" fontId="4" fillId="0" borderId="11" xfId="1" applyNumberFormat="1" applyFont="1" applyBorder="1"/>
    <xf numFmtId="164" fontId="4" fillId="0" borderId="12" xfId="1" applyNumberFormat="1" applyFont="1" applyBorder="1"/>
    <xf numFmtId="0" fontId="18" fillId="0" borderId="0" xfId="0" applyFont="1" applyAlignment="1">
      <alignment horizontal="center"/>
    </xf>
    <xf numFmtId="0" fontId="19" fillId="0" borderId="0" xfId="0" applyFont="1"/>
    <xf numFmtId="0" fontId="9" fillId="0" borderId="0" xfId="0" applyFont="1"/>
    <xf numFmtId="0" fontId="18" fillId="0" borderId="0" xfId="0" applyFont="1"/>
    <xf numFmtId="0" fontId="20" fillId="4" borderId="13" xfId="0" applyFont="1" applyFill="1" applyBorder="1"/>
    <xf numFmtId="0" fontId="20" fillId="4" borderId="14" xfId="0" applyFont="1" applyFill="1" applyBorder="1" applyAlignment="1">
      <alignment horizontal="center"/>
    </xf>
    <xf numFmtId="0" fontId="20" fillId="4" borderId="14" xfId="0" applyFont="1" applyFill="1" applyBorder="1"/>
    <xf numFmtId="0" fontId="18" fillId="5" borderId="0" xfId="0" applyFont="1" applyFill="1" applyAlignment="1">
      <alignment horizontal="left"/>
    </xf>
    <xf numFmtId="0" fontId="18" fillId="5" borderId="0" xfId="0" applyFont="1" applyFill="1" applyAlignment="1">
      <alignment horizontal="center"/>
    </xf>
    <xf numFmtId="38" fontId="8" fillId="5" borderId="0" xfId="0" applyNumberFormat="1" applyFont="1" applyFill="1" applyAlignment="1">
      <alignment horizontal="center"/>
    </xf>
    <xf numFmtId="37" fontId="8" fillId="5" borderId="0" xfId="0" applyNumberFormat="1" applyFont="1" applyFill="1" applyAlignment="1">
      <alignment horizontal="center"/>
    </xf>
    <xf numFmtId="37" fontId="8" fillId="5" borderId="16" xfId="0" applyNumberFormat="1" applyFont="1" applyFill="1" applyBorder="1" applyAlignment="1">
      <alignment horizontal="center"/>
    </xf>
    <xf numFmtId="3" fontId="8" fillId="5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38" fontId="4" fillId="0" borderId="0" xfId="0" applyNumberFormat="1" applyFont="1"/>
    <xf numFmtId="37" fontId="4" fillId="0" borderId="0" xfId="0" applyNumberFormat="1" applyFont="1"/>
    <xf numFmtId="37" fontId="4" fillId="0" borderId="16" xfId="0" applyNumberFormat="1" applyFont="1" applyBorder="1"/>
    <xf numFmtId="38" fontId="4" fillId="0" borderId="1" xfId="0" applyNumberFormat="1" applyFont="1" applyBorder="1"/>
    <xf numFmtId="37" fontId="4" fillId="0" borderId="1" xfId="0" applyNumberFormat="1" applyFont="1" applyBorder="1"/>
    <xf numFmtId="37" fontId="4" fillId="0" borderId="18" xfId="0" applyNumberFormat="1" applyFont="1" applyBorder="1"/>
    <xf numFmtId="3" fontId="8" fillId="5" borderId="7" xfId="0" applyNumberFormat="1" applyFont="1" applyFill="1" applyBorder="1" applyAlignment="1">
      <alignment horizontal="center"/>
    </xf>
    <xf numFmtId="3" fontId="4" fillId="0" borderId="0" xfId="0" applyNumberFormat="1" applyFont="1"/>
    <xf numFmtId="3" fontId="4" fillId="0" borderId="7" xfId="0" applyNumberFormat="1" applyFont="1" applyBorder="1"/>
    <xf numFmtId="3" fontId="4" fillId="0" borderId="21" xfId="0" applyNumberFormat="1" applyFont="1" applyBorder="1"/>
    <xf numFmtId="3" fontId="4" fillId="0" borderId="1" xfId="0" applyNumberFormat="1" applyFont="1" applyBorder="1"/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21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164" fontId="0" fillId="0" borderId="0" xfId="1" applyNumberFormat="1" applyFont="1" applyAlignment="1">
      <alignment horizontal="right" vertical="center"/>
    </xf>
    <xf numFmtId="0" fontId="6" fillId="4" borderId="22" xfId="0" applyFont="1" applyFill="1" applyBorder="1" applyAlignment="1">
      <alignment vertical="center"/>
    </xf>
    <xf numFmtId="38" fontId="6" fillId="4" borderId="22" xfId="0" applyNumberFormat="1" applyFont="1" applyFill="1" applyBorder="1" applyAlignment="1">
      <alignment vertical="center"/>
    </xf>
    <xf numFmtId="38" fontId="16" fillId="4" borderId="23" xfId="1" applyNumberFormat="1" applyFont="1" applyFill="1" applyBorder="1" applyAlignment="1">
      <alignment vertical="center"/>
    </xf>
    <xf numFmtId="38" fontId="16" fillId="4" borderId="22" xfId="1" applyNumberFormat="1" applyFont="1" applyFill="1" applyBorder="1" applyAlignment="1">
      <alignment vertical="center"/>
    </xf>
    <xf numFmtId="38" fontId="16" fillId="4" borderId="24" xfId="1" applyNumberFormat="1" applyFont="1" applyFill="1" applyBorder="1" applyAlignment="1">
      <alignment vertical="center"/>
    </xf>
    <xf numFmtId="38" fontId="17" fillId="4" borderId="25" xfId="1" applyNumberFormat="1" applyFont="1" applyFill="1" applyBorder="1" applyAlignment="1">
      <alignment vertical="center"/>
    </xf>
    <xf numFmtId="38" fontId="22" fillId="4" borderId="24" xfId="0" applyNumberFormat="1" applyFont="1" applyFill="1" applyBorder="1" applyAlignment="1">
      <alignment vertical="center"/>
    </xf>
    <xf numFmtId="38" fontId="7" fillId="4" borderId="24" xfId="0" applyNumberFormat="1" applyFont="1" applyFill="1" applyBorder="1" applyAlignment="1">
      <alignment vertical="center"/>
    </xf>
    <xf numFmtId="0" fontId="18" fillId="6" borderId="11" xfId="0" applyFont="1" applyFill="1" applyBorder="1" applyAlignment="1">
      <alignment vertical="center"/>
    </xf>
    <xf numFmtId="0" fontId="7" fillId="6" borderId="11" xfId="0" applyFont="1" applyFill="1" applyBorder="1" applyAlignment="1">
      <alignment vertical="center"/>
    </xf>
    <xf numFmtId="38" fontId="18" fillId="6" borderId="11" xfId="0" applyNumberFormat="1" applyFont="1" applyFill="1" applyBorder="1" applyAlignment="1">
      <alignment horizontal="center" vertical="center"/>
    </xf>
    <xf numFmtId="38" fontId="23" fillId="6" borderId="12" xfId="1" applyNumberFormat="1" applyFont="1" applyFill="1" applyBorder="1" applyAlignment="1">
      <alignment horizontal="center" vertical="center"/>
    </xf>
    <xf numFmtId="38" fontId="23" fillId="6" borderId="11" xfId="1" applyNumberFormat="1" applyFont="1" applyFill="1" applyBorder="1" applyAlignment="1">
      <alignment horizontal="center" vertical="center"/>
    </xf>
    <xf numFmtId="38" fontId="16" fillId="6" borderId="12" xfId="1" applyNumberFormat="1" applyFont="1" applyFill="1" applyBorder="1" applyAlignment="1">
      <alignment horizontal="center" vertical="center"/>
    </xf>
    <xf numFmtId="38" fontId="16" fillId="6" borderId="11" xfId="1" applyNumberFormat="1" applyFont="1" applyFill="1" applyBorder="1" applyAlignment="1">
      <alignment horizontal="center" vertical="center"/>
    </xf>
    <xf numFmtId="38" fontId="18" fillId="7" borderId="26" xfId="1" applyNumberFormat="1" applyFont="1" applyFill="1" applyBorder="1" applyAlignment="1">
      <alignment horizontal="center" vertical="center"/>
    </xf>
    <xf numFmtId="38" fontId="7" fillId="7" borderId="11" xfId="0" applyNumberFormat="1" applyFont="1" applyFill="1" applyBorder="1" applyAlignment="1">
      <alignment horizontal="center" vertical="center"/>
    </xf>
    <xf numFmtId="164" fontId="7" fillId="6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2" xfId="1" applyNumberFormat="1" applyFont="1" applyBorder="1" applyAlignment="1">
      <alignment vertical="center"/>
    </xf>
    <xf numFmtId="38" fontId="4" fillId="0" borderId="0" xfId="1" applyNumberFormat="1" applyFont="1" applyAlignment="1">
      <alignment vertical="center"/>
    </xf>
    <xf numFmtId="38" fontId="24" fillId="0" borderId="2" xfId="1" applyNumberFormat="1" applyFont="1" applyBorder="1" applyAlignment="1">
      <alignment vertical="center"/>
    </xf>
    <xf numFmtId="38" fontId="24" fillId="0" borderId="0" xfId="1" applyNumberFormat="1" applyFont="1" applyAlignment="1">
      <alignment vertical="center"/>
    </xf>
    <xf numFmtId="38" fontId="16" fillId="0" borderId="17" xfId="1" applyNumberFormat="1" applyFont="1" applyBorder="1" applyAlignment="1">
      <alignment vertical="center"/>
    </xf>
    <xf numFmtId="38" fontId="25" fillId="0" borderId="0" xfId="0" applyNumberFormat="1" applyFont="1" applyAlignment="1">
      <alignment vertical="center"/>
    </xf>
    <xf numFmtId="38" fontId="2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38" fontId="4" fillId="0" borderId="10" xfId="1" applyNumberFormat="1" applyFont="1" applyBorder="1" applyAlignment="1">
      <alignment vertical="center"/>
    </xf>
    <xf numFmtId="38" fontId="4" fillId="0" borderId="1" xfId="1" applyNumberFormat="1" applyFont="1" applyBorder="1" applyAlignment="1">
      <alignment vertical="center"/>
    </xf>
    <xf numFmtId="38" fontId="24" fillId="0" borderId="10" xfId="1" applyNumberFormat="1" applyFont="1" applyBorder="1" applyAlignment="1">
      <alignment vertical="center"/>
    </xf>
    <xf numFmtId="38" fontId="24" fillId="0" borderId="1" xfId="1" applyNumberFormat="1" applyFont="1" applyBorder="1" applyAlignment="1">
      <alignment vertical="center"/>
    </xf>
    <xf numFmtId="38" fontId="16" fillId="0" borderId="19" xfId="1" applyNumberFormat="1" applyFont="1" applyBorder="1" applyAlignment="1">
      <alignment vertical="center"/>
    </xf>
    <xf numFmtId="38" fontId="25" fillId="0" borderId="1" xfId="0" applyNumberFormat="1" applyFont="1" applyBorder="1" applyAlignment="1">
      <alignment vertical="center"/>
    </xf>
    <xf numFmtId="38" fontId="25" fillId="0" borderId="1" xfId="0" applyNumberFormat="1" applyFont="1" applyBorder="1" applyAlignment="1">
      <alignment horizontal="center" vertical="center"/>
    </xf>
    <xf numFmtId="38" fontId="25" fillId="0" borderId="1" xfId="1" applyNumberFormat="1" applyFont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38" fontId="8" fillId="8" borderId="1" xfId="0" applyNumberFormat="1" applyFont="1" applyFill="1" applyBorder="1" applyAlignment="1">
      <alignment horizontal="center" vertical="center"/>
    </xf>
    <xf numFmtId="38" fontId="8" fillId="8" borderId="10" xfId="1" applyNumberFormat="1" applyFont="1" applyFill="1" applyBorder="1" applyAlignment="1">
      <alignment horizontal="center" vertical="center"/>
    </xf>
    <xf numFmtId="38" fontId="8" fillId="8" borderId="1" xfId="1" applyNumberFormat="1" applyFont="1" applyFill="1" applyBorder="1" applyAlignment="1">
      <alignment horizontal="center" vertical="center"/>
    </xf>
    <xf numFmtId="38" fontId="16" fillId="8" borderId="10" xfId="1" applyNumberFormat="1" applyFont="1" applyFill="1" applyBorder="1" applyAlignment="1">
      <alignment horizontal="center" vertical="center"/>
    </xf>
    <xf numFmtId="38" fontId="16" fillId="8" borderId="1" xfId="1" applyNumberFormat="1" applyFont="1" applyFill="1" applyBorder="1" applyAlignment="1">
      <alignment horizontal="center" vertical="center"/>
    </xf>
    <xf numFmtId="38" fontId="16" fillId="8" borderId="19" xfId="1" applyNumberFormat="1" applyFont="1" applyFill="1" applyBorder="1" applyAlignment="1">
      <alignment horizontal="center" vertical="center"/>
    </xf>
    <xf numFmtId="38" fontId="26" fillId="8" borderId="1" xfId="0" applyNumberFormat="1" applyFont="1" applyFill="1" applyBorder="1" applyAlignment="1">
      <alignment horizontal="center" vertical="center"/>
    </xf>
    <xf numFmtId="38" fontId="25" fillId="8" borderId="1" xfId="0" applyNumberFormat="1" applyFont="1" applyFill="1" applyBorder="1" applyAlignment="1">
      <alignment horizontal="center" vertical="center"/>
    </xf>
    <xf numFmtId="38" fontId="25" fillId="8" borderId="1" xfId="0" applyNumberFormat="1" applyFont="1" applyFill="1" applyBorder="1" applyAlignment="1">
      <alignment vertical="center"/>
    </xf>
    <xf numFmtId="38" fontId="25" fillId="8" borderId="1" xfId="1" applyNumberFormat="1" applyFont="1" applyFill="1" applyBorder="1" applyAlignment="1">
      <alignment vertical="center"/>
    </xf>
    <xf numFmtId="0" fontId="8" fillId="7" borderId="5" xfId="0" applyFont="1" applyFill="1" applyBorder="1" applyAlignment="1">
      <alignment vertical="center"/>
    </xf>
    <xf numFmtId="0" fontId="8" fillId="7" borderId="5" xfId="0" applyFont="1" applyFill="1" applyBorder="1" applyAlignment="1">
      <alignment horizontal="center" vertical="center"/>
    </xf>
    <xf numFmtId="38" fontId="8" fillId="7" borderId="5" xfId="0" applyNumberFormat="1" applyFont="1" applyFill="1" applyBorder="1" applyAlignment="1">
      <alignment horizontal="center" vertical="center"/>
    </xf>
    <xf numFmtId="38" fontId="8" fillId="7" borderId="6" xfId="1" applyNumberFormat="1" applyFont="1" applyFill="1" applyBorder="1" applyAlignment="1">
      <alignment horizontal="center" vertical="center"/>
    </xf>
    <xf numFmtId="38" fontId="8" fillId="7" borderId="5" xfId="1" applyNumberFormat="1" applyFont="1" applyFill="1" applyBorder="1" applyAlignment="1">
      <alignment horizontal="center" vertical="center"/>
    </xf>
    <xf numFmtId="38" fontId="16" fillId="7" borderId="6" xfId="1" applyNumberFormat="1" applyFont="1" applyFill="1" applyBorder="1" applyAlignment="1">
      <alignment horizontal="center" vertical="center"/>
    </xf>
    <xf numFmtId="38" fontId="16" fillId="7" borderId="5" xfId="1" applyNumberFormat="1" applyFont="1" applyFill="1" applyBorder="1" applyAlignment="1">
      <alignment horizontal="center" vertical="center"/>
    </xf>
    <xf numFmtId="38" fontId="16" fillId="7" borderId="27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8" fontId="4" fillId="0" borderId="5" xfId="0" applyNumberFormat="1" applyFont="1" applyBorder="1" applyAlignment="1">
      <alignment vertical="center"/>
    </xf>
    <xf numFmtId="38" fontId="4" fillId="0" borderId="6" xfId="1" applyNumberFormat="1" applyFont="1" applyBorder="1" applyAlignment="1">
      <alignment vertical="center"/>
    </xf>
    <xf numFmtId="38" fontId="4" fillId="0" borderId="5" xfId="1" applyNumberFormat="1" applyFont="1" applyBorder="1" applyAlignment="1">
      <alignment vertical="center"/>
    </xf>
    <xf numFmtId="38" fontId="24" fillId="0" borderId="6" xfId="1" applyNumberFormat="1" applyFont="1" applyBorder="1" applyAlignment="1">
      <alignment vertical="center"/>
    </xf>
    <xf numFmtId="38" fontId="24" fillId="0" borderId="5" xfId="1" applyNumberFormat="1" applyFont="1" applyBorder="1" applyAlignment="1">
      <alignment vertical="center"/>
    </xf>
    <xf numFmtId="38" fontId="16" fillId="0" borderId="27" xfId="1" applyNumberFormat="1" applyFont="1" applyBorder="1" applyAlignment="1">
      <alignment vertical="center"/>
    </xf>
    <xf numFmtId="43" fontId="7" fillId="6" borderId="29" xfId="1" applyFont="1" applyFill="1" applyBorder="1" applyAlignment="1">
      <alignment horizontal="center" vertical="center"/>
    </xf>
    <xf numFmtId="38" fontId="25" fillId="0" borderId="7" xfId="1" applyNumberFormat="1" applyFont="1" applyBorder="1" applyAlignment="1">
      <alignment vertical="center"/>
    </xf>
    <xf numFmtId="38" fontId="25" fillId="0" borderId="0" xfId="1" applyNumberFormat="1" applyFont="1" applyBorder="1" applyAlignment="1">
      <alignment vertical="center"/>
    </xf>
    <xf numFmtId="38" fontId="25" fillId="0" borderId="21" xfId="1" applyNumberFormat="1" applyFont="1" applyBorder="1" applyAlignment="1">
      <alignment vertical="center"/>
    </xf>
    <xf numFmtId="38" fontId="25" fillId="8" borderId="21" xfId="1" applyNumberFormat="1" applyFont="1" applyFill="1" applyBorder="1" applyAlignment="1">
      <alignment vertical="center"/>
    </xf>
    <xf numFmtId="3" fontId="18" fillId="5" borderId="3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43" fontId="0" fillId="0" borderId="0" xfId="1" applyFont="1" applyBorder="1" applyAlignment="1">
      <alignment horizontal="right"/>
    </xf>
    <xf numFmtId="0" fontId="6" fillId="4" borderId="1" xfId="0" applyFont="1" applyFill="1" applyBorder="1"/>
    <xf numFmtId="14" fontId="27" fillId="4" borderId="0" xfId="0" applyNumberFormat="1" applyFont="1" applyFill="1" applyAlignment="1">
      <alignment horizontal="center"/>
    </xf>
    <xf numFmtId="0" fontId="18" fillId="5" borderId="31" xfId="0" applyFont="1" applyFill="1" applyBorder="1" applyAlignment="1">
      <alignment horizontal="left"/>
    </xf>
    <xf numFmtId="0" fontId="18" fillId="5" borderId="31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8" fillId="8" borderId="1" xfId="0" applyFont="1" applyFill="1" applyBorder="1"/>
    <xf numFmtId="0" fontId="8" fillId="8" borderId="1" xfId="0" applyFont="1" applyFill="1" applyBorder="1" applyAlignment="1">
      <alignment horizontal="right"/>
    </xf>
    <xf numFmtId="38" fontId="8" fillId="8" borderId="1" xfId="0" applyNumberFormat="1" applyFont="1" applyFill="1" applyBorder="1" applyAlignment="1">
      <alignment horizontal="right"/>
    </xf>
    <xf numFmtId="9" fontId="12" fillId="0" borderId="0" xfId="2" applyFont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3" fontId="20" fillId="4" borderId="20" xfId="0" applyNumberFormat="1" applyFont="1" applyFill="1" applyBorder="1" applyAlignment="1">
      <alignment horizontal="center"/>
    </xf>
    <xf numFmtId="3" fontId="20" fillId="4" borderId="14" xfId="0" applyNumberFormat="1" applyFont="1" applyFill="1" applyBorder="1" applyAlignment="1">
      <alignment horizontal="center"/>
    </xf>
    <xf numFmtId="43" fontId="20" fillId="4" borderId="28" xfId="1" applyFont="1" applyFill="1" applyBorder="1" applyAlignment="1">
      <alignment horizontal="center" vertical="center"/>
    </xf>
    <xf numFmtId="43" fontId="7" fillId="4" borderId="24" xfId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26"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b/>
        <i val="0"/>
        <color theme="5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14</xdr:row>
      <xdr:rowOff>117475</xdr:rowOff>
    </xdr:from>
    <xdr:to>
      <xdr:col>10</xdr:col>
      <xdr:colOff>34925</xdr:colOff>
      <xdr:row>30</xdr:row>
      <xdr:rowOff>95250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EC665F3B-BF74-2656-2AC2-C0733733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12950"/>
          <a:ext cx="8445500" cy="226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FIN-LA\ReDesign%20Schools%20Louisiana\Monthly%20Financials\FY24\2023%20-11\RSL%20-%20FRT24%20LA%20-%202023.11%20v3.xlsm" TargetMode="External"/><Relationship Id="rId1" Type="http://schemas.openxmlformats.org/officeDocument/2006/relationships/externalLinkPath" Target="RSL%20-%20FRT24%20LA%20-%202023.11%20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ror"/>
      <sheetName val="FAR"/>
      <sheetName val="KPIs"/>
      <sheetName val="Dashboard"/>
      <sheetName val="IS"/>
      <sheetName val="Forecast"/>
      <sheetName val="BS"/>
      <sheetName val="PrevForecast"/>
      <sheetName val="Data"/>
      <sheetName val="DataBS"/>
      <sheetName val="Setup"/>
      <sheetName val="Accounts"/>
      <sheetName val="Rev"/>
      <sheetName val="PPF"/>
      <sheetName val="MFP Payment"/>
      <sheetName val="Payroll"/>
      <sheetName val="Payroll JE"/>
      <sheetName val="FAC"/>
      <sheetName val="AR"/>
      <sheetName val="iIS"/>
      <sheetName val="iBS"/>
      <sheetName val="Benefits"/>
      <sheetName val="iBudget"/>
      <sheetName val="iBudgetNextYear"/>
      <sheetName val="is1"/>
      <sheetName val="bs1"/>
      <sheetName val="is2"/>
      <sheetName val="bs2"/>
      <sheetName val="is3"/>
      <sheetName val="bs3"/>
      <sheetName val="ForecastPivot"/>
      <sheetName val="BSPivot"/>
      <sheetName val="ISPivot"/>
      <sheetName val="QFR Mapping"/>
      <sheetName val="Annual Budget "/>
      <sheetName val="REPORT TEMPLATE"/>
      <sheetName val="COAHints"/>
      <sheetName val="GraphData"/>
      <sheetName val="Controls"/>
      <sheetName val="icons"/>
      <sheetName val="Timer"/>
      <sheetName val="QC"/>
    </sheetNames>
    <sheetDataSet>
      <sheetData sheetId="0"/>
      <sheetData sheetId="1"/>
      <sheetData sheetId="2"/>
      <sheetData sheetId="3">
        <row r="62">
          <cell r="G62">
            <v>188574.84408731572</v>
          </cell>
        </row>
        <row r="64">
          <cell r="G64">
            <v>3388574.8962015733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">
          <cell r="D6" t="str">
            <v>ReDesign Schools Louisiana</v>
          </cell>
        </row>
        <row r="8">
          <cell r="X8" t="str">
            <v>July 2023 through November 2023</v>
          </cell>
        </row>
        <row r="9">
          <cell r="X9" t="str">
            <v>As of November 30, 2023</v>
          </cell>
        </row>
        <row r="12">
          <cell r="X12">
            <v>45260</v>
          </cell>
        </row>
        <row r="13">
          <cell r="D13">
            <v>45108</v>
          </cell>
        </row>
        <row r="16">
          <cell r="X16">
            <v>45138</v>
          </cell>
        </row>
        <row r="17">
          <cell r="X17">
            <v>45169</v>
          </cell>
        </row>
        <row r="18">
          <cell r="X18">
            <v>45199</v>
          </cell>
        </row>
        <row r="19">
          <cell r="X19">
            <v>45230</v>
          </cell>
        </row>
        <row r="20">
          <cell r="X20">
            <v>45260</v>
          </cell>
        </row>
        <row r="21">
          <cell r="X21">
            <v>45291</v>
          </cell>
        </row>
        <row r="22">
          <cell r="X22">
            <v>45322</v>
          </cell>
        </row>
        <row r="23">
          <cell r="X23">
            <v>45351</v>
          </cell>
        </row>
        <row r="24">
          <cell r="X24">
            <v>45382</v>
          </cell>
        </row>
        <row r="25">
          <cell r="X25">
            <v>45412</v>
          </cell>
        </row>
        <row r="26">
          <cell r="X26">
            <v>45443</v>
          </cell>
        </row>
        <row r="27">
          <cell r="X27">
            <v>45473</v>
          </cell>
        </row>
        <row r="42">
          <cell r="X42">
            <v>0.15</v>
          </cell>
        </row>
        <row r="43">
          <cell r="X43">
            <v>25000</v>
          </cell>
        </row>
        <row r="44">
          <cell r="X44">
            <v>5000</v>
          </cell>
        </row>
        <row r="52">
          <cell r="X52">
            <v>25000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4">
          <cell r="B24">
            <v>1419669.19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304DB-8B11-49A0-BF83-FD860A505408}">
  <sheetPr codeName="Sheet1">
    <pageSetUpPr fitToPage="1"/>
  </sheetPr>
  <dimension ref="A1:O64"/>
  <sheetViews>
    <sheetView showGridLines="0" tabSelected="1" workbookViewId="0">
      <selection activeCell="N32" sqref="N32"/>
    </sheetView>
  </sheetViews>
  <sheetFormatPr defaultRowHeight="11.25" customHeight="1" x14ac:dyDescent="0.35"/>
  <cols>
    <col min="1" max="1" width="19.90625" customWidth="1"/>
    <col min="2" max="2" width="12" customWidth="1"/>
    <col min="3" max="3" width="11" customWidth="1"/>
    <col min="4" max="4" width="11.54296875" customWidth="1"/>
    <col min="5" max="10" width="11" customWidth="1"/>
  </cols>
  <sheetData>
    <row r="1" spans="1:15" ht="18.5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5" ht="14.5" x14ac:dyDescent="0.3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4.5" x14ac:dyDescent="0.3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5" ht="11.25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5" ht="11.25" customHeight="1" x14ac:dyDescent="0.3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2"/>
      <c r="L5" s="2"/>
      <c r="M5" s="2"/>
      <c r="N5" s="2"/>
      <c r="O5" s="2"/>
    </row>
    <row r="6" spans="1:15" ht="11.25" customHeigh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1.25" hidden="1" customHeight="1" x14ac:dyDescent="0.35">
      <c r="A7" s="2"/>
      <c r="B7" s="2">
        <v>1</v>
      </c>
      <c r="C7" s="2"/>
      <c r="D7" s="2">
        <v>2</v>
      </c>
      <c r="E7" s="2"/>
      <c r="F7" s="2">
        <v>3</v>
      </c>
      <c r="G7" s="2"/>
      <c r="H7" s="2">
        <v>4</v>
      </c>
      <c r="I7" s="2"/>
      <c r="J7" s="2"/>
      <c r="K7" s="2"/>
      <c r="L7" s="2"/>
      <c r="M7" s="2"/>
      <c r="N7" s="2"/>
      <c r="O7" s="2"/>
    </row>
    <row r="8" spans="1:15" ht="11.25" hidden="1" customHeigh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1.25" hidden="1" customHeight="1" x14ac:dyDescent="0.35">
      <c r="A9" s="7"/>
      <c r="B9" s="8" t="s">
        <v>4</v>
      </c>
      <c r="C9" s="9"/>
      <c r="D9" s="8" t="s">
        <v>5</v>
      </c>
      <c r="E9" s="9"/>
      <c r="F9" s="8" t="s">
        <v>4</v>
      </c>
      <c r="G9" s="9"/>
      <c r="H9" s="8" t="s">
        <v>6</v>
      </c>
      <c r="I9" s="9"/>
      <c r="J9" s="2"/>
      <c r="K9" s="2"/>
      <c r="L9" s="2"/>
      <c r="M9" s="2"/>
      <c r="N9" s="2"/>
      <c r="O9" s="2"/>
    </row>
    <row r="10" spans="1:15" ht="11.25" customHeight="1" x14ac:dyDescent="0.35">
      <c r="A10" s="2"/>
      <c r="B10" s="48" t="s">
        <v>7</v>
      </c>
      <c r="C10" s="2"/>
      <c r="D10" s="48" t="s">
        <v>8</v>
      </c>
      <c r="E10" s="2"/>
      <c r="F10" s="48" t="s">
        <v>9</v>
      </c>
      <c r="G10" s="2"/>
      <c r="H10" s="48" t="s">
        <v>10</v>
      </c>
      <c r="I10" s="2"/>
      <c r="J10" s="2"/>
      <c r="K10" s="2"/>
      <c r="L10" s="2"/>
      <c r="M10" s="2"/>
      <c r="N10" s="2"/>
      <c r="O10" s="2"/>
    </row>
    <row r="11" spans="1:15" ht="11.25" customHeight="1" x14ac:dyDescent="0.35">
      <c r="A11" s="2"/>
      <c r="B11" s="48" t="s">
        <v>11</v>
      </c>
      <c r="C11" s="2"/>
      <c r="D11" s="48" t="s">
        <v>12</v>
      </c>
      <c r="E11" s="2"/>
      <c r="F11" s="48" t="s">
        <v>11</v>
      </c>
      <c r="G11" s="2"/>
      <c r="H11" s="48" t="s">
        <v>13</v>
      </c>
      <c r="I11" s="2"/>
      <c r="J11" s="2"/>
      <c r="K11" s="2"/>
      <c r="L11" s="2"/>
      <c r="M11" s="2"/>
      <c r="N11" s="2"/>
      <c r="O11" s="2"/>
    </row>
    <row r="12" spans="1:15" ht="23" x14ac:dyDescent="0.5">
      <c r="A12" s="10"/>
      <c r="B12" s="11">
        <v>142.53306871598753</v>
      </c>
      <c r="C12" s="12"/>
      <c r="D12" s="13">
        <v>1.5084092060768918E-2</v>
      </c>
      <c r="E12" s="12"/>
      <c r="F12" s="14">
        <v>0.39317832486410825</v>
      </c>
      <c r="G12" s="12"/>
      <c r="H12" s="168">
        <v>0</v>
      </c>
      <c r="I12" s="10"/>
      <c r="J12" s="2"/>
    </row>
    <row r="13" spans="1:15" ht="11.25" customHeight="1" x14ac:dyDescent="0.35">
      <c r="A13" s="2"/>
      <c r="B13" s="15" t="s">
        <v>14</v>
      </c>
      <c r="C13" s="16"/>
      <c r="D13" s="15" t="s">
        <v>15</v>
      </c>
      <c r="E13" s="16"/>
      <c r="F13" s="15" t="s">
        <v>16</v>
      </c>
      <c r="G13" s="2"/>
      <c r="H13" s="15" t="s">
        <v>17</v>
      </c>
      <c r="I13" s="2"/>
      <c r="J13" s="2"/>
      <c r="K13" s="2"/>
      <c r="L13" s="2"/>
      <c r="M13" s="2"/>
      <c r="N13" s="2"/>
      <c r="O13" s="2"/>
    </row>
    <row r="14" spans="1:15" ht="11.25" customHeigh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1.25" customHeight="1" x14ac:dyDescent="0.35">
      <c r="A15" s="5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</row>
    <row r="16" spans="1:15" ht="11.25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1.25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1.2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1.2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1.2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1.2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1.2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1.2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1.2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1.2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1.2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1.2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1.2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1.2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1.2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1.2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1.2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1.2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1.2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1.25" customHeight="1" x14ac:dyDescent="0.35">
      <c r="A35" s="5" t="s">
        <v>19</v>
      </c>
      <c r="B35" s="5"/>
      <c r="C35" s="5"/>
      <c r="D35" s="5"/>
      <c r="E35" s="17" t="s">
        <v>20</v>
      </c>
      <c r="F35" s="5"/>
      <c r="G35" s="5"/>
      <c r="H35" s="17" t="s">
        <v>21</v>
      </c>
      <c r="I35" s="5"/>
      <c r="J35" s="5"/>
      <c r="K35" s="2"/>
      <c r="L35" s="2"/>
      <c r="M35" s="2"/>
      <c r="N35" s="2"/>
      <c r="O35" s="2"/>
    </row>
    <row r="36" spans="1:15" ht="11.25" customHeight="1" x14ac:dyDescent="0.35">
      <c r="A36" s="18"/>
      <c r="B36" s="18"/>
      <c r="C36" s="18"/>
      <c r="D36" s="19" t="s">
        <v>22</v>
      </c>
      <c r="E36" s="19" t="s">
        <v>23</v>
      </c>
      <c r="F36" s="19" t="s">
        <v>24</v>
      </c>
      <c r="G36" s="20" t="s">
        <v>25</v>
      </c>
      <c r="H36" s="19" t="s">
        <v>23</v>
      </c>
      <c r="I36" s="19" t="s">
        <v>24</v>
      </c>
      <c r="J36" s="20" t="s">
        <v>26</v>
      </c>
      <c r="K36" s="2"/>
      <c r="L36" s="2"/>
      <c r="M36" s="2"/>
      <c r="N36" s="2"/>
      <c r="O36" s="2"/>
    </row>
    <row r="37" spans="1:15" ht="11.25" customHeight="1" x14ac:dyDescent="0.35">
      <c r="A37" s="21" t="s">
        <v>27</v>
      </c>
      <c r="B37" s="2"/>
      <c r="C37" s="2"/>
      <c r="D37" s="6"/>
      <c r="E37" s="6"/>
      <c r="F37" s="6"/>
      <c r="G37" s="22"/>
      <c r="H37" s="6"/>
      <c r="I37" s="6"/>
      <c r="J37" s="22"/>
      <c r="K37" s="2"/>
      <c r="L37" s="2"/>
      <c r="M37" s="2"/>
      <c r="N37" s="2"/>
      <c r="O37" s="2"/>
    </row>
    <row r="38" spans="1:15" ht="11.25" customHeight="1" x14ac:dyDescent="0.35">
      <c r="A38" s="2" t="s">
        <v>28</v>
      </c>
      <c r="B38" s="2"/>
      <c r="C38" s="2"/>
      <c r="D38" s="23">
        <v>2559038.7400000002</v>
      </c>
      <c r="E38" s="23">
        <v>2298651.75</v>
      </c>
      <c r="F38" s="24">
        <v>260386.99000000022</v>
      </c>
      <c r="G38" s="25">
        <v>5235325.8357743295</v>
      </c>
      <c r="H38" s="23">
        <v>5516764.1999999993</v>
      </c>
      <c r="I38" s="24">
        <v>-281438.36422566976</v>
      </c>
      <c r="J38" s="25">
        <v>2676287.0957743293</v>
      </c>
      <c r="K38" s="2"/>
      <c r="L38" s="2"/>
      <c r="M38" s="2"/>
      <c r="N38" s="2"/>
      <c r="O38" s="2"/>
    </row>
    <row r="39" spans="1:15" ht="11.25" customHeight="1" x14ac:dyDescent="0.35">
      <c r="A39" s="2" t="s">
        <v>29</v>
      </c>
      <c r="B39" s="2"/>
      <c r="C39" s="2"/>
      <c r="D39" s="23">
        <v>246181.8</v>
      </c>
      <c r="E39" s="23">
        <v>2815714.8200000003</v>
      </c>
      <c r="F39" s="24">
        <v>-2569533.0200000005</v>
      </c>
      <c r="G39" s="25">
        <v>7261923.8335693358</v>
      </c>
      <c r="H39" s="23">
        <v>7261923.9299999997</v>
      </c>
      <c r="I39" s="24">
        <v>-9.6430663950741291E-2</v>
      </c>
      <c r="J39" s="25">
        <v>7015742.0335693359</v>
      </c>
      <c r="K39" s="2"/>
      <c r="L39" s="2"/>
      <c r="M39" s="2"/>
      <c r="N39" s="2"/>
      <c r="O39" s="2"/>
    </row>
    <row r="40" spans="1:15" ht="11.25" customHeight="1" x14ac:dyDescent="0.35">
      <c r="A40" s="2" t="s">
        <v>30</v>
      </c>
      <c r="B40" s="2"/>
      <c r="C40" s="2"/>
      <c r="D40" s="23">
        <v>4321.08</v>
      </c>
      <c r="E40" s="23">
        <v>0</v>
      </c>
      <c r="F40" s="24">
        <v>4321.08</v>
      </c>
      <c r="G40" s="25">
        <v>4321.08</v>
      </c>
      <c r="H40" s="23">
        <v>0</v>
      </c>
      <c r="I40" s="24">
        <v>4321.08</v>
      </c>
      <c r="J40" s="25">
        <v>0</v>
      </c>
      <c r="K40" s="2"/>
      <c r="L40" s="2"/>
      <c r="M40" s="2"/>
      <c r="N40" s="2"/>
      <c r="O40" s="2"/>
    </row>
    <row r="41" spans="1:15" ht="11.25" customHeight="1" x14ac:dyDescent="0.35">
      <c r="A41" s="2" t="s">
        <v>31</v>
      </c>
      <c r="B41" s="2"/>
      <c r="C41" s="2"/>
      <c r="D41" s="23">
        <v>0</v>
      </c>
      <c r="E41" s="23">
        <v>0</v>
      </c>
      <c r="F41" s="24">
        <v>0</v>
      </c>
      <c r="G41" s="25">
        <v>0</v>
      </c>
      <c r="H41" s="23">
        <v>0</v>
      </c>
      <c r="I41" s="24">
        <v>0</v>
      </c>
      <c r="J41" s="25">
        <v>0</v>
      </c>
      <c r="K41" s="2"/>
      <c r="L41" s="2"/>
      <c r="M41" s="2"/>
      <c r="N41" s="2"/>
      <c r="O41" s="2"/>
    </row>
    <row r="42" spans="1:15" ht="11.25" customHeight="1" x14ac:dyDescent="0.35">
      <c r="A42" s="26" t="s">
        <v>32</v>
      </c>
      <c r="B42" s="26"/>
      <c r="C42" s="26"/>
      <c r="D42" s="27">
        <v>2809541.62</v>
      </c>
      <c r="E42" s="27">
        <v>5114366.57</v>
      </c>
      <c r="F42" s="28">
        <v>-2304824.9500000002</v>
      </c>
      <c r="G42" s="29">
        <v>12501570.749343665</v>
      </c>
      <c r="H42" s="27">
        <v>12778688.129999999</v>
      </c>
      <c r="I42" s="28">
        <v>-277117.38065633364</v>
      </c>
      <c r="J42" s="29">
        <v>9692029.1293436661</v>
      </c>
      <c r="K42" s="2"/>
      <c r="L42" s="2"/>
      <c r="M42" s="2"/>
      <c r="N42" s="2"/>
      <c r="O42" s="2"/>
    </row>
    <row r="43" spans="1:15" ht="11.25" customHeight="1" x14ac:dyDescent="0.35">
      <c r="A43" s="2"/>
      <c r="B43" s="2"/>
      <c r="C43" s="2"/>
      <c r="D43" s="30"/>
      <c r="E43" s="30"/>
      <c r="F43" s="31"/>
      <c r="G43" s="25"/>
      <c r="H43" s="30"/>
      <c r="I43" s="31"/>
      <c r="J43" s="25"/>
      <c r="K43" s="2"/>
      <c r="L43" s="2"/>
      <c r="M43" s="2"/>
      <c r="N43" s="2"/>
      <c r="O43" s="2"/>
    </row>
    <row r="44" spans="1:15" ht="11.25" customHeight="1" x14ac:dyDescent="0.35">
      <c r="A44" s="21" t="s">
        <v>33</v>
      </c>
      <c r="B44" s="2"/>
      <c r="C44" s="2"/>
      <c r="D44" s="2"/>
      <c r="E44" s="2"/>
      <c r="F44" s="7"/>
      <c r="G44" s="32"/>
      <c r="H44" s="2"/>
      <c r="I44" s="7"/>
      <c r="J44" s="32"/>
      <c r="K44" s="2"/>
      <c r="L44" s="2"/>
      <c r="M44" s="2"/>
      <c r="N44" s="2"/>
      <c r="O44" s="2"/>
    </row>
    <row r="45" spans="1:15" ht="11.25" customHeight="1" x14ac:dyDescent="0.35">
      <c r="A45" s="2" t="s">
        <v>34</v>
      </c>
      <c r="B45" s="2"/>
      <c r="C45" s="2"/>
      <c r="D45" s="23">
        <v>2165035.2800000003</v>
      </c>
      <c r="E45" s="23">
        <v>2322868.4</v>
      </c>
      <c r="F45" s="24">
        <v>157833.11999999965</v>
      </c>
      <c r="G45" s="25">
        <v>5610134.3017895501</v>
      </c>
      <c r="H45" s="23">
        <v>5574884.1600000001</v>
      </c>
      <c r="I45" s="24">
        <v>-35250.141789549962</v>
      </c>
      <c r="J45" s="25">
        <v>3445099.0217895498</v>
      </c>
      <c r="K45" s="2"/>
      <c r="L45" s="2"/>
      <c r="M45" s="2"/>
      <c r="N45" s="2"/>
      <c r="O45" s="2"/>
    </row>
    <row r="46" spans="1:15" ht="11.25" customHeight="1" x14ac:dyDescent="0.35">
      <c r="A46" s="2" t="s">
        <v>35</v>
      </c>
      <c r="B46" s="2"/>
      <c r="C46" s="2"/>
      <c r="D46" s="23">
        <v>367928.5</v>
      </c>
      <c r="E46" s="23">
        <v>528097.30000000005</v>
      </c>
      <c r="F46" s="24">
        <v>160168.80000000005</v>
      </c>
      <c r="G46" s="25">
        <v>1267433.5154418943</v>
      </c>
      <c r="H46" s="23">
        <v>1267433.52</v>
      </c>
      <c r="I46" s="24">
        <v>4.5581057202070951E-3</v>
      </c>
      <c r="J46" s="25">
        <v>899505.0154418943</v>
      </c>
      <c r="K46" s="2"/>
      <c r="L46" s="2"/>
      <c r="M46" s="2"/>
      <c r="N46" s="2"/>
      <c r="O46" s="2"/>
    </row>
    <row r="47" spans="1:15" ht="11.25" customHeight="1" x14ac:dyDescent="0.35">
      <c r="A47" s="2" t="s">
        <v>36</v>
      </c>
      <c r="B47" s="2"/>
      <c r="C47" s="2"/>
      <c r="D47" s="23">
        <v>758470.23</v>
      </c>
      <c r="E47" s="23">
        <v>863781.20000000007</v>
      </c>
      <c r="F47" s="24">
        <v>105310.97000000009</v>
      </c>
      <c r="G47" s="25">
        <v>2105375.9041943359</v>
      </c>
      <c r="H47" s="23">
        <v>2073074.88</v>
      </c>
      <c r="I47" s="24">
        <v>-32301.024194336031</v>
      </c>
      <c r="J47" s="25">
        <v>1346905.6741943359</v>
      </c>
      <c r="K47" s="2"/>
      <c r="L47" s="2"/>
      <c r="M47" s="2"/>
      <c r="N47" s="2"/>
      <c r="O47" s="2"/>
    </row>
    <row r="48" spans="1:15" ht="11.25" customHeight="1" x14ac:dyDescent="0.35">
      <c r="A48" s="2" t="s">
        <v>37</v>
      </c>
      <c r="B48" s="2"/>
      <c r="C48" s="2"/>
      <c r="D48" s="23">
        <v>210375.4</v>
      </c>
      <c r="E48" s="23">
        <v>136917.45000000001</v>
      </c>
      <c r="F48" s="24">
        <v>-73457.949999999983</v>
      </c>
      <c r="G48" s="25">
        <v>448644.74512329104</v>
      </c>
      <c r="H48" s="23">
        <v>328601.88</v>
      </c>
      <c r="I48" s="24">
        <v>-120042.86512329103</v>
      </c>
      <c r="J48" s="25">
        <v>238269.34512329104</v>
      </c>
      <c r="K48" s="2"/>
      <c r="L48" s="2"/>
      <c r="M48" s="2"/>
      <c r="N48" s="2"/>
      <c r="O48" s="2"/>
    </row>
    <row r="49" spans="1:15" ht="11.25" customHeight="1" x14ac:dyDescent="0.35">
      <c r="A49" s="2" t="s">
        <v>38</v>
      </c>
      <c r="B49" s="2"/>
      <c r="C49" s="2"/>
      <c r="D49" s="23">
        <v>607249.98</v>
      </c>
      <c r="E49" s="23">
        <v>755212.5</v>
      </c>
      <c r="F49" s="24">
        <v>147962.52000000002</v>
      </c>
      <c r="G49" s="25">
        <v>1914180.1927075197</v>
      </c>
      <c r="H49" s="23">
        <v>1812510</v>
      </c>
      <c r="I49" s="24">
        <v>-101670.19270751975</v>
      </c>
      <c r="J49" s="25">
        <v>1306930.2127075198</v>
      </c>
      <c r="K49" s="2"/>
      <c r="L49" s="2"/>
      <c r="M49" s="2"/>
      <c r="N49" s="2"/>
      <c r="O49" s="2"/>
    </row>
    <row r="50" spans="1:15" ht="11.25" customHeight="1" x14ac:dyDescent="0.35">
      <c r="A50" s="2" t="s">
        <v>39</v>
      </c>
      <c r="B50" s="2"/>
      <c r="C50" s="2"/>
      <c r="D50" s="23">
        <v>302684.13000000006</v>
      </c>
      <c r="E50" s="23">
        <v>372039.2</v>
      </c>
      <c r="F50" s="24">
        <v>69355.069999999949</v>
      </c>
      <c r="G50" s="25">
        <v>902199.93599975586</v>
      </c>
      <c r="H50" s="23">
        <v>892894.08000000007</v>
      </c>
      <c r="I50" s="24">
        <v>-9305.8559997557895</v>
      </c>
      <c r="J50" s="25">
        <v>599515.80599975586</v>
      </c>
      <c r="K50" s="2"/>
      <c r="L50" s="2"/>
      <c r="M50" s="2"/>
      <c r="N50" s="2"/>
      <c r="O50" s="2"/>
    </row>
    <row r="51" spans="1:15" ht="11.25" customHeight="1" x14ac:dyDescent="0.35">
      <c r="A51" s="2" t="s">
        <v>40</v>
      </c>
      <c r="B51" s="2"/>
      <c r="C51" s="2"/>
      <c r="D51" s="23">
        <v>0</v>
      </c>
      <c r="E51" s="23">
        <v>0</v>
      </c>
      <c r="F51" s="24">
        <v>0</v>
      </c>
      <c r="G51" s="25">
        <v>0</v>
      </c>
      <c r="H51" s="23">
        <v>0</v>
      </c>
      <c r="I51" s="24">
        <v>0</v>
      </c>
      <c r="J51" s="25">
        <v>0</v>
      </c>
      <c r="K51" s="2"/>
      <c r="L51" s="2"/>
      <c r="M51" s="2"/>
      <c r="N51" s="2"/>
      <c r="O51" s="2"/>
    </row>
    <row r="52" spans="1:15" ht="11.25" customHeight="1" x14ac:dyDescent="0.35">
      <c r="A52" s="2" t="s">
        <v>41</v>
      </c>
      <c r="B52" s="2"/>
      <c r="C52" s="2"/>
      <c r="D52" s="23">
        <v>8007.69</v>
      </c>
      <c r="E52" s="23">
        <v>49204.05</v>
      </c>
      <c r="F52" s="24">
        <v>41196.36</v>
      </c>
      <c r="G52" s="25">
        <v>65027.31</v>
      </c>
      <c r="H52" s="23">
        <v>118089.72</v>
      </c>
      <c r="I52" s="24">
        <v>53062.41</v>
      </c>
      <c r="J52" s="25">
        <v>57019.619999999995</v>
      </c>
      <c r="K52" s="2"/>
      <c r="L52" s="2"/>
      <c r="M52" s="2"/>
      <c r="N52" s="2"/>
      <c r="O52" s="2"/>
    </row>
    <row r="53" spans="1:15" ht="11.25" customHeight="1" x14ac:dyDescent="0.35">
      <c r="A53" s="2" t="s">
        <v>42</v>
      </c>
      <c r="B53" s="2"/>
      <c r="C53" s="2"/>
      <c r="D53" s="23">
        <v>0</v>
      </c>
      <c r="E53" s="23">
        <v>0</v>
      </c>
      <c r="F53" s="24">
        <v>0</v>
      </c>
      <c r="G53" s="25">
        <v>0</v>
      </c>
      <c r="H53" s="23">
        <v>0</v>
      </c>
      <c r="I53" s="24">
        <v>0</v>
      </c>
      <c r="J53" s="25">
        <v>0</v>
      </c>
      <c r="K53" s="2"/>
      <c r="L53" s="2"/>
      <c r="M53" s="2"/>
      <c r="N53" s="2"/>
      <c r="O53" s="2"/>
    </row>
    <row r="54" spans="1:15" ht="11.25" customHeight="1" x14ac:dyDescent="0.35">
      <c r="A54" s="2" t="s">
        <v>43</v>
      </c>
      <c r="B54" s="2"/>
      <c r="C54" s="2"/>
      <c r="D54" s="23">
        <v>0</v>
      </c>
      <c r="E54" s="23">
        <v>0</v>
      </c>
      <c r="F54" s="24">
        <v>0</v>
      </c>
      <c r="G54" s="25">
        <v>0</v>
      </c>
      <c r="H54" s="23">
        <v>0</v>
      </c>
      <c r="I54" s="24">
        <v>0</v>
      </c>
      <c r="J54" s="25">
        <v>0</v>
      </c>
      <c r="K54" s="2"/>
      <c r="L54" s="2"/>
      <c r="M54" s="2"/>
      <c r="N54" s="2"/>
      <c r="O54" s="2"/>
    </row>
    <row r="55" spans="1:15" ht="11.25" customHeight="1" x14ac:dyDescent="0.35">
      <c r="A55" s="33" t="s">
        <v>44</v>
      </c>
      <c r="B55" s="33"/>
      <c r="C55" s="33"/>
      <c r="D55" s="34">
        <v>4419751.2100000009</v>
      </c>
      <c r="E55" s="34">
        <v>5028120.1000000006</v>
      </c>
      <c r="F55" s="35">
        <v>608368.88999999966</v>
      </c>
      <c r="G55" s="36">
        <v>12312995.90525635</v>
      </c>
      <c r="H55" s="34">
        <v>12067488.24</v>
      </c>
      <c r="I55" s="35">
        <v>-245507.66525634937</v>
      </c>
      <c r="J55" s="36">
        <v>7893244.6952563468</v>
      </c>
      <c r="K55" s="2"/>
      <c r="L55" s="2"/>
      <c r="M55" s="2"/>
      <c r="N55" s="2"/>
      <c r="O55" s="2"/>
    </row>
    <row r="56" spans="1:15" ht="11.25" customHeight="1" x14ac:dyDescent="0.35">
      <c r="A56" s="2" t="s">
        <v>45</v>
      </c>
      <c r="B56" s="2"/>
      <c r="C56" s="2"/>
      <c r="D56" s="23">
        <v>-1610209.5900000008</v>
      </c>
      <c r="E56" s="23">
        <v>86246.469999999739</v>
      </c>
      <c r="F56" s="37">
        <v>-1696456.0600000005</v>
      </c>
      <c r="G56" s="25">
        <v>188574.84408731572</v>
      </c>
      <c r="H56" s="23">
        <v>711199.88999999873</v>
      </c>
      <c r="I56" s="37">
        <v>-522625.04591268301</v>
      </c>
      <c r="J56" s="25">
        <v>1798784.4340873193</v>
      </c>
      <c r="K56" s="2"/>
      <c r="L56" s="2"/>
      <c r="M56" s="2"/>
      <c r="N56" s="2"/>
      <c r="O56" s="2"/>
    </row>
    <row r="57" spans="1:15" ht="11.25" customHeight="1" x14ac:dyDescent="0.35">
      <c r="A57" s="2"/>
      <c r="B57" s="2"/>
      <c r="C57" s="2"/>
      <c r="D57" s="23"/>
      <c r="E57" s="23"/>
      <c r="F57" s="24"/>
      <c r="G57" s="25"/>
      <c r="H57" s="23"/>
      <c r="I57" s="24"/>
      <c r="J57" s="25"/>
      <c r="K57" s="2"/>
      <c r="L57" s="2"/>
      <c r="M57" s="2"/>
      <c r="N57" s="2"/>
      <c r="O57" s="2"/>
    </row>
    <row r="58" spans="1:15" ht="11.25" customHeight="1" x14ac:dyDescent="0.35">
      <c r="A58" s="21" t="s">
        <v>46</v>
      </c>
      <c r="B58" s="2"/>
      <c r="C58" s="2"/>
      <c r="D58" s="23"/>
      <c r="E58" s="23"/>
      <c r="F58" s="24"/>
      <c r="G58" s="25"/>
      <c r="H58" s="23"/>
      <c r="I58" s="24"/>
      <c r="J58" s="25"/>
      <c r="K58" s="2"/>
      <c r="L58" s="2"/>
      <c r="M58" s="2"/>
      <c r="N58" s="2"/>
      <c r="O58" s="2"/>
    </row>
    <row r="59" spans="1:15" ht="11.25" customHeight="1" x14ac:dyDescent="0.35">
      <c r="A59" s="2" t="s">
        <v>47</v>
      </c>
      <c r="B59" s="2"/>
      <c r="C59" s="2"/>
      <c r="D59" s="23">
        <v>0</v>
      </c>
      <c r="E59" s="23">
        <v>0</v>
      </c>
      <c r="F59" s="24">
        <v>0</v>
      </c>
      <c r="G59" s="25">
        <v>0</v>
      </c>
      <c r="H59" s="23">
        <v>0</v>
      </c>
      <c r="I59" s="24">
        <v>0</v>
      </c>
      <c r="J59" s="25">
        <v>0</v>
      </c>
      <c r="K59" s="2"/>
      <c r="L59" s="2"/>
      <c r="M59" s="2"/>
      <c r="N59" s="2"/>
      <c r="O59" s="2"/>
    </row>
    <row r="60" spans="1:15" ht="11.25" customHeight="1" x14ac:dyDescent="0.35">
      <c r="A60" s="38" t="s">
        <v>48</v>
      </c>
      <c r="B60" s="38"/>
      <c r="C60" s="38"/>
      <c r="D60" s="39">
        <v>0</v>
      </c>
      <c r="E60" s="39">
        <v>0</v>
      </c>
      <c r="F60" s="40">
        <v>0</v>
      </c>
      <c r="G60" s="41">
        <v>0</v>
      </c>
      <c r="H60" s="39">
        <v>0</v>
      </c>
      <c r="I60" s="40">
        <v>0</v>
      </c>
      <c r="J60" s="41">
        <v>0</v>
      </c>
      <c r="K60" s="2"/>
      <c r="L60" s="2"/>
      <c r="M60" s="2"/>
      <c r="N60" s="2"/>
      <c r="O60" s="2"/>
    </row>
    <row r="61" spans="1:15" ht="11.25" customHeight="1" x14ac:dyDescent="0.35">
      <c r="A61" s="38" t="s">
        <v>49</v>
      </c>
      <c r="B61" s="38"/>
      <c r="C61" s="38"/>
      <c r="D61" s="39">
        <v>4419751.2100000009</v>
      </c>
      <c r="E61" s="39">
        <v>5028120.1000000006</v>
      </c>
      <c r="F61" s="39">
        <v>608368.88999999966</v>
      </c>
      <c r="G61" s="41">
        <v>12312995.90525635</v>
      </c>
      <c r="H61" s="39">
        <v>12067488.24</v>
      </c>
      <c r="I61" s="39">
        <v>-245507.66525634937</v>
      </c>
      <c r="J61" s="41">
        <v>7893244.6952563468</v>
      </c>
      <c r="K61" s="2"/>
      <c r="L61" s="2"/>
      <c r="M61" s="2"/>
      <c r="N61" s="2"/>
      <c r="O61" s="2"/>
    </row>
    <row r="62" spans="1:15" ht="11.25" customHeight="1" x14ac:dyDescent="0.35">
      <c r="A62" s="42" t="s">
        <v>50</v>
      </c>
      <c r="B62" s="42"/>
      <c r="C62" s="42"/>
      <c r="D62" s="43">
        <v>-1610209.5900000008</v>
      </c>
      <c r="E62" s="43">
        <v>86246.469999999739</v>
      </c>
      <c r="F62" s="37">
        <v>-1696456.0600000005</v>
      </c>
      <c r="G62" s="44">
        <v>188574.84408731572</v>
      </c>
      <c r="H62" s="43">
        <v>711199.88999999873</v>
      </c>
      <c r="I62" s="37">
        <v>-522625.04591268301</v>
      </c>
      <c r="J62" s="44">
        <v>1798784.4340873193</v>
      </c>
      <c r="K62" s="2"/>
      <c r="L62" s="2"/>
      <c r="M62" s="2"/>
      <c r="N62" s="2"/>
      <c r="O62" s="2"/>
    </row>
    <row r="63" spans="1:15" ht="11.25" customHeight="1" x14ac:dyDescent="0.35">
      <c r="A63" s="2" t="s">
        <v>51</v>
      </c>
      <c r="B63" s="2"/>
      <c r="C63" s="2"/>
      <c r="D63" s="23">
        <v>3636815.0100000002</v>
      </c>
      <c r="E63" s="23">
        <v>-1183224.3599999999</v>
      </c>
      <c r="F63" s="24">
        <v>4820039.37</v>
      </c>
      <c r="G63" s="25">
        <v>3200000.0521142576</v>
      </c>
      <c r="H63" s="23">
        <v>-1509256.06</v>
      </c>
      <c r="I63" s="24">
        <v>4709256.1121142581</v>
      </c>
      <c r="J63" s="25">
        <v>-436814.95788574265</v>
      </c>
      <c r="K63" s="2"/>
      <c r="L63" s="2"/>
      <c r="M63" s="2"/>
      <c r="N63" s="2"/>
      <c r="O63" s="2"/>
    </row>
    <row r="64" spans="1:15" ht="11.25" customHeight="1" x14ac:dyDescent="0.35">
      <c r="A64" s="45" t="s">
        <v>52</v>
      </c>
      <c r="B64" s="45"/>
      <c r="C64" s="45"/>
      <c r="D64" s="46">
        <v>2026605.4199999995</v>
      </c>
      <c r="E64" s="46">
        <v>-1096977.8900000001</v>
      </c>
      <c r="F64" s="46">
        <v>3123583.3099999996</v>
      </c>
      <c r="G64" s="47">
        <v>3388574.8962015733</v>
      </c>
      <c r="H64" s="46">
        <v>-798056.17000000132</v>
      </c>
      <c r="I64" s="46">
        <v>4186631.0662015751</v>
      </c>
      <c r="J64" s="47">
        <v>1361969.4762015766</v>
      </c>
      <c r="K64" s="2"/>
      <c r="L64" s="2"/>
      <c r="M64" s="2"/>
      <c r="N64" s="2"/>
      <c r="O64" s="2"/>
    </row>
  </sheetData>
  <conditionalFormatting sqref="B12">
    <cfRule type="expression" dxfId="125" priority="9">
      <formula>B$9="Good"</formula>
    </cfRule>
    <cfRule type="expression" dxfId="124" priority="10">
      <formula>B$9="Bad"</formula>
    </cfRule>
  </conditionalFormatting>
  <conditionalFormatting sqref="D12">
    <cfRule type="expression" dxfId="123" priority="5">
      <formula>D$9="Good"</formula>
    </cfRule>
    <cfRule type="expression" dxfId="122" priority="6">
      <formula>D$9="Bad"</formula>
    </cfRule>
  </conditionalFormatting>
  <conditionalFormatting sqref="F12">
    <cfRule type="expression" dxfId="121" priority="3">
      <formula>F$9="Good"</formula>
    </cfRule>
    <cfRule type="expression" dxfId="120" priority="4">
      <formula>F$9="Bad"</formula>
    </cfRule>
  </conditionalFormatting>
  <conditionalFormatting sqref="F36:F64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{D0E4F8CC-1898-4D12-95B1-E784AA9564C6}</x14:id>
        </ext>
      </extLst>
    </cfRule>
  </conditionalFormatting>
  <conditionalFormatting sqref="H12">
    <cfRule type="expression" dxfId="119" priority="1">
      <formula>H$9="Good"</formula>
    </cfRule>
    <cfRule type="expression" dxfId="118" priority="2">
      <formula>H$9="Bad"</formula>
    </cfRule>
  </conditionalFormatting>
  <conditionalFormatting sqref="I36:I64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{697A25EE-4A38-45A0-BEC7-5CDC375CFF89}</x14:id>
        </ext>
      </extLst>
    </cfRule>
  </conditionalFormatting>
  <conditionalFormatting sqref="J12">
    <cfRule type="expression" dxfId="117" priority="7">
      <formula>J$9="Good"</formula>
    </cfRule>
    <cfRule type="expression" dxfId="116" priority="8">
      <formula>J$9="Bad"</formula>
    </cfRule>
  </conditionalFormatting>
  <pageMargins left="0.7" right="0.7" top="0.75" bottom="0.75" header="0.3" footer="0.3"/>
  <pageSetup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E4F8CC-1898-4D12-95B1-E784AA9564C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F36:F64</xm:sqref>
        </x14:conditionalFormatting>
        <x14:conditionalFormatting xmlns:xm="http://schemas.microsoft.com/office/excel/2006/main">
          <x14:cfRule type="dataBar" id="{697A25EE-4A38-45A0-BEC7-5CDC375CFF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I36:I64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AFCDC-79F3-4B52-A3A3-379539354528}">
  <sheetPr codeName="Sheet2">
    <pageSetUpPr fitToPage="1"/>
  </sheetPr>
  <dimension ref="A1:M121"/>
  <sheetViews>
    <sheetView showGridLines="0" workbookViewId="0">
      <selection activeCell="G18" sqref="G18"/>
    </sheetView>
  </sheetViews>
  <sheetFormatPr defaultRowHeight="14.5" x14ac:dyDescent="0.35"/>
  <cols>
    <col min="1" max="3" width="1.1796875" customWidth="1"/>
    <col min="4" max="4" width="26.1796875" customWidth="1"/>
    <col min="5" max="5" width="10.90625" customWidth="1"/>
    <col min="6" max="6" width="11.54296875" customWidth="1"/>
    <col min="7" max="8" width="12.81640625" customWidth="1"/>
    <col min="9" max="9" width="11.54296875" customWidth="1"/>
    <col min="10" max="10" width="8.7265625" hidden="1" customWidth="1"/>
    <col min="11" max="11" width="29.1796875" customWidth="1"/>
    <col min="12" max="12" width="9.36328125" customWidth="1"/>
    <col min="13" max="13" width="8.81640625" customWidth="1"/>
  </cols>
  <sheetData>
    <row r="1" spans="1:13" ht="19" customHeight="1" x14ac:dyDescent="0.5">
      <c r="A1" s="1" t="s">
        <v>53</v>
      </c>
      <c r="B1" s="49"/>
      <c r="C1" s="49"/>
      <c r="L1" s="69"/>
      <c r="M1" s="69"/>
    </row>
    <row r="2" spans="1:13" ht="14.5" customHeight="1" x14ac:dyDescent="0.35">
      <c r="A2" s="3" t="s">
        <v>1</v>
      </c>
      <c r="B2" s="50"/>
      <c r="C2" s="50"/>
      <c r="L2" s="69"/>
      <c r="M2" s="69"/>
    </row>
    <row r="3" spans="1:13" ht="14.5" customHeight="1" x14ac:dyDescent="0.35">
      <c r="A3" s="4" t="s">
        <v>2</v>
      </c>
      <c r="B3" s="51"/>
      <c r="C3" s="51"/>
      <c r="L3" s="69"/>
      <c r="M3" s="69"/>
    </row>
    <row r="4" spans="1:13" ht="13" customHeight="1" x14ac:dyDescent="0.35">
      <c r="A4" s="50"/>
      <c r="B4" s="50"/>
      <c r="C4" s="50"/>
      <c r="L4" s="69"/>
      <c r="M4" s="69"/>
    </row>
    <row r="5" spans="1:13" ht="13" customHeight="1" x14ac:dyDescent="0.35">
      <c r="A5" s="52"/>
      <c r="B5" s="52"/>
      <c r="C5" s="52"/>
      <c r="D5" s="52"/>
      <c r="E5" s="169" t="s">
        <v>54</v>
      </c>
      <c r="F5" s="169"/>
      <c r="G5" s="170"/>
      <c r="H5" s="54"/>
      <c r="I5" s="53" t="s">
        <v>55</v>
      </c>
      <c r="J5" s="54"/>
      <c r="K5" s="54"/>
      <c r="L5" s="171" t="s">
        <v>347</v>
      </c>
      <c r="M5" s="172"/>
    </row>
    <row r="6" spans="1:13" ht="10.5" customHeight="1" x14ac:dyDescent="0.35">
      <c r="A6" s="55" t="s">
        <v>53</v>
      </c>
      <c r="B6" s="56"/>
      <c r="C6" s="56"/>
      <c r="D6" s="56"/>
      <c r="E6" s="57" t="s">
        <v>22</v>
      </c>
      <c r="F6" s="57" t="s">
        <v>23</v>
      </c>
      <c r="G6" s="59" t="s">
        <v>24</v>
      </c>
      <c r="H6" s="57" t="s">
        <v>25</v>
      </c>
      <c r="I6" s="57" t="s">
        <v>23</v>
      </c>
      <c r="J6" s="57" t="s">
        <v>26</v>
      </c>
      <c r="K6" s="58" t="s">
        <v>24</v>
      </c>
      <c r="L6" s="68" t="s">
        <v>57</v>
      </c>
      <c r="M6" s="60" t="s">
        <v>58</v>
      </c>
    </row>
    <row r="7" spans="1:13" ht="10" customHeight="1" x14ac:dyDescent="0.35">
      <c r="A7" s="2" t="s">
        <v>27</v>
      </c>
      <c r="B7" s="2"/>
      <c r="C7" s="2"/>
      <c r="D7" s="2"/>
      <c r="E7" s="62"/>
      <c r="F7" s="62"/>
      <c r="G7" s="64"/>
      <c r="H7" s="62"/>
      <c r="I7" s="62"/>
      <c r="J7" s="62"/>
      <c r="K7" s="63"/>
      <c r="L7" s="70"/>
      <c r="M7" s="69"/>
    </row>
    <row r="8" spans="1:13" ht="10" customHeight="1" x14ac:dyDescent="0.35">
      <c r="A8" s="2"/>
      <c r="B8" s="2" t="s">
        <v>28</v>
      </c>
      <c r="C8" s="2"/>
      <c r="D8" s="2"/>
      <c r="E8" s="62"/>
      <c r="F8" s="62"/>
      <c r="G8" s="64"/>
      <c r="H8" s="62"/>
      <c r="I8" s="62"/>
      <c r="J8" s="62"/>
      <c r="K8" s="63"/>
      <c r="L8" s="70"/>
      <c r="M8" s="69"/>
    </row>
    <row r="9" spans="1:13" ht="10" customHeight="1" x14ac:dyDescent="0.35">
      <c r="A9" s="2"/>
      <c r="B9" s="2"/>
      <c r="C9" s="2" t="s">
        <v>59</v>
      </c>
      <c r="D9" s="2"/>
      <c r="E9" s="62">
        <v>581509</v>
      </c>
      <c r="F9" s="62">
        <v>539292.5</v>
      </c>
      <c r="G9" s="64">
        <v>42216.5</v>
      </c>
      <c r="H9" s="62">
        <v>1378720.1666666651</v>
      </c>
      <c r="I9" s="62">
        <v>1294302</v>
      </c>
      <c r="J9" s="62">
        <v>797211.16666666511</v>
      </c>
      <c r="K9" s="63">
        <v>84418.166666665114</v>
      </c>
      <c r="L9" s="70">
        <v>1348696.5000000028</v>
      </c>
      <c r="M9" s="69">
        <v>30023.66666666232</v>
      </c>
    </row>
    <row r="10" spans="1:13" ht="10" customHeight="1" x14ac:dyDescent="0.35">
      <c r="A10" s="2"/>
      <c r="B10" s="2"/>
      <c r="C10" s="2" t="s">
        <v>63</v>
      </c>
      <c r="D10" s="2"/>
      <c r="E10" s="62">
        <v>441.35</v>
      </c>
      <c r="F10" s="62">
        <v>12499.85</v>
      </c>
      <c r="G10" s="64">
        <v>-12058.5</v>
      </c>
      <c r="H10" s="62">
        <v>3299.9999938964843</v>
      </c>
      <c r="I10" s="62">
        <v>29999.64</v>
      </c>
      <c r="J10" s="62">
        <v>2858.6499938964844</v>
      </c>
      <c r="K10" s="63">
        <v>-26699.640006103516</v>
      </c>
      <c r="L10" s="70">
        <v>3300.0000360107424</v>
      </c>
      <c r="M10" s="69">
        <v>-4.2114258121728199E-5</v>
      </c>
    </row>
    <row r="11" spans="1:13" ht="10" customHeight="1" x14ac:dyDescent="0.35">
      <c r="A11" s="2"/>
      <c r="B11" s="2"/>
      <c r="C11" s="2" t="s">
        <v>67</v>
      </c>
      <c r="D11" s="2"/>
      <c r="E11" s="62">
        <v>448561.17</v>
      </c>
      <c r="F11" s="62">
        <v>383729.6</v>
      </c>
      <c r="G11" s="64">
        <v>64831.56</v>
      </c>
      <c r="H11" s="62">
        <v>790521.08666666702</v>
      </c>
      <c r="I11" s="62">
        <v>920951.04</v>
      </c>
      <c r="J11" s="62">
        <v>341959.91666666704</v>
      </c>
      <c r="K11" s="63">
        <v>-130429.95333333302</v>
      </c>
      <c r="L11" s="70">
        <v>765451.74999999977</v>
      </c>
      <c r="M11" s="69">
        <v>25069.336666667252</v>
      </c>
    </row>
    <row r="12" spans="1:13" ht="10" customHeight="1" x14ac:dyDescent="0.35">
      <c r="A12" s="2"/>
      <c r="B12" s="2"/>
      <c r="C12" s="2" t="s">
        <v>70</v>
      </c>
      <c r="D12" s="2"/>
      <c r="E12" s="62">
        <v>11160</v>
      </c>
      <c r="F12" s="62">
        <v>46500</v>
      </c>
      <c r="G12" s="64">
        <v>-35340</v>
      </c>
      <c r="H12" s="62">
        <v>111599.9990234375</v>
      </c>
      <c r="I12" s="62">
        <v>111600</v>
      </c>
      <c r="J12" s="62">
        <v>100439.9990234375</v>
      </c>
      <c r="K12" s="63">
        <v>-9.765625E-4</v>
      </c>
      <c r="L12" s="70">
        <v>111600</v>
      </c>
      <c r="M12" s="69">
        <v>-9.765625E-4</v>
      </c>
    </row>
    <row r="13" spans="1:13" ht="10" customHeight="1" x14ac:dyDescent="0.35">
      <c r="A13" s="2"/>
      <c r="B13" s="2"/>
      <c r="C13" s="2" t="s">
        <v>72</v>
      </c>
      <c r="D13" s="2"/>
      <c r="E13" s="62">
        <v>14500</v>
      </c>
      <c r="F13" s="62">
        <v>1456.9</v>
      </c>
      <c r="G13" s="64">
        <v>13043.1</v>
      </c>
      <c r="H13" s="62">
        <v>14500</v>
      </c>
      <c r="I13" s="62">
        <v>3496.56</v>
      </c>
      <c r="J13" s="62">
        <v>0</v>
      </c>
      <c r="K13" s="63">
        <v>11003.44</v>
      </c>
      <c r="L13" s="70">
        <v>3496.5601501464844</v>
      </c>
      <c r="M13" s="69">
        <v>11003.439849853516</v>
      </c>
    </row>
    <row r="14" spans="1:13" ht="10" customHeight="1" x14ac:dyDescent="0.35">
      <c r="A14" s="2"/>
      <c r="B14" s="2"/>
      <c r="C14" s="42" t="s">
        <v>75</v>
      </c>
      <c r="D14" s="42"/>
      <c r="E14" s="65">
        <f t="shared" ref="E14:M14" si="0">SUM(E9:E13)</f>
        <v>1056171.52</v>
      </c>
      <c r="F14" s="65">
        <f t="shared" si="0"/>
        <v>983478.85</v>
      </c>
      <c r="G14" s="65">
        <f t="shared" si="0"/>
        <v>72692.66</v>
      </c>
      <c r="H14" s="65">
        <f t="shared" si="0"/>
        <v>2298641.2523506661</v>
      </c>
      <c r="I14" s="65">
        <f t="shared" si="0"/>
        <v>2360349.2399999998</v>
      </c>
      <c r="J14" s="65">
        <f t="shared" si="0"/>
        <v>1242469.7323506661</v>
      </c>
      <c r="K14" s="65">
        <f t="shared" si="0"/>
        <v>-61707.987649333925</v>
      </c>
      <c r="L14" s="65">
        <f t="shared" si="0"/>
        <v>2232544.8101861598</v>
      </c>
      <c r="M14" s="65">
        <f t="shared" si="0"/>
        <v>66096.442164506327</v>
      </c>
    </row>
    <row r="15" spans="1:13" ht="10" customHeight="1" x14ac:dyDescent="0.35">
      <c r="A15" s="2"/>
      <c r="B15" s="2" t="s">
        <v>29</v>
      </c>
      <c r="C15" s="2"/>
      <c r="D15" s="2"/>
      <c r="E15" s="62"/>
      <c r="F15" s="62"/>
      <c r="G15" s="64"/>
      <c r="H15" s="62"/>
      <c r="I15" s="62"/>
      <c r="J15" s="62"/>
      <c r="K15" s="63"/>
      <c r="L15" s="70"/>
      <c r="M15" s="69"/>
    </row>
    <row r="16" spans="1:13" ht="10" customHeight="1" x14ac:dyDescent="0.35">
      <c r="A16" s="2"/>
      <c r="B16" s="2"/>
      <c r="C16" s="2" t="s">
        <v>77</v>
      </c>
      <c r="D16" s="2"/>
      <c r="E16" s="62">
        <v>45728.28</v>
      </c>
      <c r="F16" s="62">
        <v>66914.75</v>
      </c>
      <c r="G16" s="64">
        <v>-21186.47</v>
      </c>
      <c r="H16" s="62">
        <v>160595.40890625</v>
      </c>
      <c r="I16" s="62">
        <v>160595.4</v>
      </c>
      <c r="J16" s="62">
        <v>114867.12890625</v>
      </c>
      <c r="K16" s="63">
        <v>8.9062500046566129E-3</v>
      </c>
      <c r="L16" s="70">
        <v>160595.403046875</v>
      </c>
      <c r="M16" s="69">
        <v>5.859375E-3</v>
      </c>
    </row>
    <row r="17" spans="1:13" ht="10" customHeight="1" x14ac:dyDescent="0.35">
      <c r="A17" s="2"/>
      <c r="B17" s="2"/>
      <c r="C17" s="2" t="s">
        <v>80</v>
      </c>
      <c r="D17" s="2"/>
      <c r="E17" s="62">
        <v>0</v>
      </c>
      <c r="F17" s="62">
        <v>22674.6</v>
      </c>
      <c r="G17" s="64">
        <v>-22674.6</v>
      </c>
      <c r="H17" s="62">
        <v>54419.0390625</v>
      </c>
      <c r="I17" s="62">
        <v>54419.040000000001</v>
      </c>
      <c r="J17" s="62">
        <v>54419.0390625</v>
      </c>
      <c r="K17" s="63">
        <v>-9.3750000087311491E-4</v>
      </c>
      <c r="L17" s="70">
        <v>54419.04052734375</v>
      </c>
      <c r="M17" s="69">
        <v>-1.46484375E-3</v>
      </c>
    </row>
    <row r="18" spans="1:13" ht="10" customHeight="1" x14ac:dyDescent="0.35">
      <c r="A18" s="2"/>
      <c r="B18" s="2"/>
      <c r="C18" s="2" t="s">
        <v>83</v>
      </c>
      <c r="D18" s="2"/>
      <c r="E18" s="62">
        <v>0</v>
      </c>
      <c r="F18" s="62">
        <v>1458.35</v>
      </c>
      <c r="G18" s="64">
        <v>-1458.35</v>
      </c>
      <c r="H18" s="62">
        <v>3500.0399475097656</v>
      </c>
      <c r="I18" s="62">
        <v>3500.04</v>
      </c>
      <c r="J18" s="62">
        <v>3500.0399475097656</v>
      </c>
      <c r="K18" s="63">
        <v>-5.2490234338620212E-5</v>
      </c>
      <c r="L18" s="70">
        <v>3500.0400695800781</v>
      </c>
      <c r="M18" s="69">
        <v>-1.220703125E-4</v>
      </c>
    </row>
    <row r="19" spans="1:13" ht="10" customHeight="1" x14ac:dyDescent="0.35">
      <c r="A19" s="2"/>
      <c r="B19" s="2"/>
      <c r="C19" s="2" t="s">
        <v>85</v>
      </c>
      <c r="D19" s="2"/>
      <c r="E19" s="62">
        <v>0</v>
      </c>
      <c r="F19" s="62">
        <v>264541.65000000002</v>
      </c>
      <c r="G19" s="64">
        <v>-264541.7</v>
      </c>
      <c r="H19" s="62">
        <v>634899.9453125</v>
      </c>
      <c r="I19" s="62">
        <v>634899.96</v>
      </c>
      <c r="J19" s="62">
        <v>634899.9453125</v>
      </c>
      <c r="K19" s="63">
        <v>-1.4687499962747097E-2</v>
      </c>
      <c r="L19" s="70">
        <v>634899.9375</v>
      </c>
      <c r="M19" s="69">
        <v>7.8125E-3</v>
      </c>
    </row>
    <row r="20" spans="1:13" ht="10" customHeight="1" x14ac:dyDescent="0.35">
      <c r="A20" s="2"/>
      <c r="B20" s="2"/>
      <c r="C20" s="2" t="s">
        <v>88</v>
      </c>
      <c r="D20" s="2"/>
      <c r="E20" s="62">
        <v>0</v>
      </c>
      <c r="F20" s="62">
        <v>11574.15</v>
      </c>
      <c r="G20" s="64">
        <v>-11574.15</v>
      </c>
      <c r="H20" s="62">
        <v>27777.960205078125</v>
      </c>
      <c r="I20" s="62">
        <v>27777.96</v>
      </c>
      <c r="J20" s="62">
        <v>27777.960205078125</v>
      </c>
      <c r="K20" s="63">
        <v>2.0507812587311491E-4</v>
      </c>
      <c r="L20" s="70">
        <v>27777.961669921875</v>
      </c>
      <c r="M20" s="69">
        <v>-1.46484375E-3</v>
      </c>
    </row>
    <row r="21" spans="1:13" ht="10" customHeight="1" x14ac:dyDescent="0.35">
      <c r="A21" s="2"/>
      <c r="B21" s="2"/>
      <c r="C21" s="2" t="s">
        <v>91</v>
      </c>
      <c r="D21" s="2"/>
      <c r="E21" s="62">
        <v>0</v>
      </c>
      <c r="F21" s="62">
        <v>7888.35</v>
      </c>
      <c r="G21" s="64">
        <v>-7888.35</v>
      </c>
      <c r="H21" s="62">
        <v>18932.038330078125</v>
      </c>
      <c r="I21" s="62">
        <v>18932.04</v>
      </c>
      <c r="J21" s="62">
        <v>18932.038330078125</v>
      </c>
      <c r="K21" s="63">
        <v>-1.6699218758731149E-3</v>
      </c>
      <c r="L21" s="70">
        <v>18932.038330078125</v>
      </c>
      <c r="M21" s="69">
        <v>0</v>
      </c>
    </row>
    <row r="22" spans="1:13" ht="10" customHeight="1" x14ac:dyDescent="0.35">
      <c r="A22" s="2"/>
      <c r="B22" s="2"/>
      <c r="C22" s="2" t="s">
        <v>94</v>
      </c>
      <c r="D22" s="2"/>
      <c r="E22" s="62">
        <v>0</v>
      </c>
      <c r="F22" s="62">
        <v>135416.65</v>
      </c>
      <c r="G22" s="64">
        <v>-135416.70000000001</v>
      </c>
      <c r="H22" s="62">
        <v>324999.96484375</v>
      </c>
      <c r="I22" s="62">
        <v>324999.96000000002</v>
      </c>
      <c r="J22" s="62">
        <v>324999.96484375</v>
      </c>
      <c r="K22" s="63">
        <v>4.8437499790452421E-3</v>
      </c>
      <c r="L22" s="70">
        <v>324999.984375</v>
      </c>
      <c r="M22" s="69">
        <v>-1.953125E-2</v>
      </c>
    </row>
    <row r="23" spans="1:13" ht="10" customHeight="1" x14ac:dyDescent="0.35">
      <c r="A23" s="2"/>
      <c r="B23" s="2"/>
      <c r="C23" s="2" t="s">
        <v>97</v>
      </c>
      <c r="D23" s="2"/>
      <c r="E23" s="62">
        <v>43723</v>
      </c>
      <c r="F23" s="62">
        <v>454545.45</v>
      </c>
      <c r="G23" s="64">
        <v>-410822.40000000002</v>
      </c>
      <c r="H23" s="62">
        <v>1249999.96875</v>
      </c>
      <c r="I23" s="62">
        <v>1249999.97</v>
      </c>
      <c r="J23" s="62">
        <v>1206276.96875</v>
      </c>
      <c r="K23" s="63">
        <v>-1.2499999720603228E-3</v>
      </c>
      <c r="L23" s="70">
        <v>1250000.015625</v>
      </c>
      <c r="M23" s="69">
        <v>-4.6875E-2</v>
      </c>
    </row>
    <row r="24" spans="1:13" ht="10" customHeight="1" x14ac:dyDescent="0.35">
      <c r="A24" s="2"/>
      <c r="B24" s="2"/>
      <c r="C24" s="42" t="s">
        <v>100</v>
      </c>
      <c r="D24" s="42"/>
      <c r="E24" s="65">
        <f>SUM(E16:E23)</f>
        <v>89451.28</v>
      </c>
      <c r="F24" s="65">
        <f t="shared" ref="F24:G24" si="1">SUM(F16:F23)</f>
        <v>965013.95</v>
      </c>
      <c r="G24" s="65">
        <f t="shared" si="1"/>
        <v>-875562.72</v>
      </c>
      <c r="H24" s="65">
        <f>SUM(H16:H23)</f>
        <v>2475124.3653576663</v>
      </c>
      <c r="I24" s="65">
        <f>SUM(I16:I23)</f>
        <v>2475124.37</v>
      </c>
      <c r="J24" s="65">
        <v>7015742.0335693359</v>
      </c>
      <c r="K24" s="66">
        <v>-9.6430663950741291E-2</v>
      </c>
      <c r="L24" s="71">
        <v>7261923.9457177734</v>
      </c>
      <c r="M24" s="72">
        <v>-0.11214843748894054</v>
      </c>
    </row>
    <row r="25" spans="1:13" ht="10" customHeight="1" x14ac:dyDescent="0.35">
      <c r="A25" s="2"/>
      <c r="B25" s="2" t="s">
        <v>30</v>
      </c>
      <c r="C25" s="2"/>
      <c r="D25" s="2"/>
      <c r="E25" s="62"/>
      <c r="F25" s="62"/>
      <c r="G25" s="64"/>
      <c r="H25" s="62"/>
      <c r="I25" s="62"/>
      <c r="J25" s="62"/>
      <c r="K25" s="63"/>
      <c r="L25" s="70"/>
      <c r="M25" s="69"/>
    </row>
    <row r="26" spans="1:13" ht="10" customHeight="1" x14ac:dyDescent="0.35">
      <c r="A26" s="2"/>
      <c r="B26" s="2"/>
      <c r="C26" s="42" t="s">
        <v>102</v>
      </c>
      <c r="D26" s="42"/>
      <c r="E26" s="65">
        <v>4321.08</v>
      </c>
      <c r="F26" s="65">
        <v>0</v>
      </c>
      <c r="G26" s="67">
        <v>4321.08</v>
      </c>
      <c r="H26" s="65">
        <v>4321.08</v>
      </c>
      <c r="I26" s="65">
        <v>0</v>
      </c>
      <c r="J26" s="65">
        <v>0</v>
      </c>
      <c r="K26" s="66">
        <v>4321.08</v>
      </c>
      <c r="L26" s="71">
        <v>0</v>
      </c>
      <c r="M26" s="72">
        <v>4321.08</v>
      </c>
    </row>
    <row r="27" spans="1:13" ht="10" customHeight="1" x14ac:dyDescent="0.35">
      <c r="A27" s="2"/>
      <c r="B27" s="42" t="s">
        <v>32</v>
      </c>
      <c r="C27" s="42"/>
      <c r="D27" s="42"/>
      <c r="E27" s="65">
        <f>SUM(E24,E14,E26)</f>
        <v>1149943.8800000001</v>
      </c>
      <c r="F27" s="65">
        <f>SUM(F24,F14,F26)</f>
        <v>1948492.7999999998</v>
      </c>
      <c r="G27" s="65">
        <f>SUM(F27-E27)*-1</f>
        <v>-798548.91999999969</v>
      </c>
      <c r="H27" s="65">
        <f t="shared" ref="H27:M27" si="2">SUM(H24,H14,H26)</f>
        <v>4778086.6977083329</v>
      </c>
      <c r="I27" s="65">
        <f t="shared" si="2"/>
        <v>4835473.6099999994</v>
      </c>
      <c r="J27" s="65">
        <f t="shared" si="2"/>
        <v>8258211.765920002</v>
      </c>
      <c r="K27" s="65">
        <f t="shared" si="2"/>
        <v>-57387.004079997874</v>
      </c>
      <c r="L27" s="65">
        <f t="shared" si="2"/>
        <v>9494468.7559039332</v>
      </c>
      <c r="M27" s="65">
        <f t="shared" si="2"/>
        <v>70417.410016068839</v>
      </c>
    </row>
    <row r="28" spans="1:13" ht="10" customHeight="1" x14ac:dyDescent="0.35">
      <c r="A28" s="2" t="s">
        <v>33</v>
      </c>
      <c r="B28" s="2"/>
      <c r="C28" s="2"/>
      <c r="D28" s="2"/>
      <c r="E28" s="62"/>
      <c r="F28" s="62"/>
      <c r="G28" s="64"/>
      <c r="H28" s="62"/>
      <c r="I28" s="62"/>
      <c r="J28" s="62"/>
      <c r="K28" s="63"/>
      <c r="L28" s="70"/>
      <c r="M28" s="69"/>
    </row>
    <row r="29" spans="1:13" ht="10" customHeight="1" x14ac:dyDescent="0.35">
      <c r="A29" s="2"/>
      <c r="B29" s="2" t="s">
        <v>34</v>
      </c>
      <c r="C29" s="2"/>
      <c r="D29" s="2"/>
      <c r="E29" s="62"/>
      <c r="F29" s="62"/>
      <c r="G29" s="64"/>
      <c r="H29" s="62"/>
      <c r="I29" s="62"/>
      <c r="J29" s="62"/>
      <c r="K29" s="63"/>
      <c r="L29" s="70"/>
      <c r="M29" s="69"/>
    </row>
    <row r="30" spans="1:13" ht="10" customHeight="1" x14ac:dyDescent="0.35">
      <c r="A30" s="2"/>
      <c r="B30" s="2"/>
      <c r="C30" s="2" t="s">
        <v>103</v>
      </c>
      <c r="D30" s="2"/>
      <c r="E30" s="62">
        <v>0</v>
      </c>
      <c r="F30" s="62">
        <v>30833.35</v>
      </c>
      <c r="G30" s="64">
        <v>30833.35</v>
      </c>
      <c r="H30" s="62">
        <v>74000.0419921875</v>
      </c>
      <c r="I30" s="62">
        <v>74000.039999999994</v>
      </c>
      <c r="J30" s="62">
        <v>74000.0419921875</v>
      </c>
      <c r="K30" s="63">
        <v>-1.9921875064028427E-3</v>
      </c>
      <c r="L30" s="70">
        <v>74000.0390625</v>
      </c>
      <c r="M30" s="69">
        <v>-2.9296875E-3</v>
      </c>
    </row>
    <row r="31" spans="1:13" ht="10" customHeight="1" x14ac:dyDescent="0.35">
      <c r="A31" s="2"/>
      <c r="B31" s="2"/>
      <c r="C31" s="2" t="s">
        <v>106</v>
      </c>
      <c r="D31" s="2"/>
      <c r="E31" s="62">
        <v>0</v>
      </c>
      <c r="F31" s="62">
        <v>19229.150000000001</v>
      </c>
      <c r="G31" s="64">
        <v>19229.150000000001</v>
      </c>
      <c r="H31" s="62">
        <v>46149.9609375</v>
      </c>
      <c r="I31" s="62">
        <v>46149.96</v>
      </c>
      <c r="J31" s="62">
        <v>46149.9609375</v>
      </c>
      <c r="K31" s="63">
        <v>-9.3750000087311491E-4</v>
      </c>
      <c r="L31" s="70">
        <v>46149.9609375</v>
      </c>
      <c r="M31" s="69">
        <v>0</v>
      </c>
    </row>
    <row r="32" spans="1:13" ht="10" customHeight="1" x14ac:dyDescent="0.35">
      <c r="A32" s="2"/>
      <c r="B32" s="2"/>
      <c r="C32" s="2" t="s">
        <v>108</v>
      </c>
      <c r="D32" s="2"/>
      <c r="E32" s="62">
        <v>0</v>
      </c>
      <c r="F32" s="62">
        <v>41827.5</v>
      </c>
      <c r="G32" s="64">
        <v>41827.5</v>
      </c>
      <c r="H32" s="62">
        <v>100386.001953125</v>
      </c>
      <c r="I32" s="62">
        <v>100386</v>
      </c>
      <c r="J32" s="62">
        <v>100386.001953125</v>
      </c>
      <c r="K32" s="63">
        <v>-1.953125E-3</v>
      </c>
      <c r="L32" s="70">
        <v>100386</v>
      </c>
      <c r="M32" s="69">
        <v>-1.953125E-3</v>
      </c>
    </row>
    <row r="33" spans="1:13" ht="10" customHeight="1" x14ac:dyDescent="0.35">
      <c r="A33" s="2"/>
      <c r="B33" s="2"/>
      <c r="C33" s="2" t="s">
        <v>111</v>
      </c>
      <c r="D33" s="2"/>
      <c r="E33" s="62">
        <v>195339.14</v>
      </c>
      <c r="F33" s="62">
        <v>76300</v>
      </c>
      <c r="G33" s="64">
        <v>-119039.1</v>
      </c>
      <c r="H33" s="62">
        <v>183119.99913085936</v>
      </c>
      <c r="I33" s="62">
        <v>183120</v>
      </c>
      <c r="J33" s="62">
        <v>-12219.140869140654</v>
      </c>
      <c r="K33" s="63">
        <v>8.6914064013399184E-4</v>
      </c>
      <c r="L33" s="70">
        <v>183120.00214843749</v>
      </c>
      <c r="M33" s="69">
        <v>3.0175781284924597E-3</v>
      </c>
    </row>
    <row r="34" spans="1:13" ht="10" customHeight="1" x14ac:dyDescent="0.35">
      <c r="A34" s="2"/>
      <c r="B34" s="2"/>
      <c r="C34" s="2" t="s">
        <v>114</v>
      </c>
      <c r="D34" s="2"/>
      <c r="E34" s="62">
        <v>39207.32</v>
      </c>
      <c r="F34" s="62">
        <v>39333.35</v>
      </c>
      <c r="G34" s="64">
        <v>126.0313</v>
      </c>
      <c r="H34" s="62">
        <v>94400.040214843757</v>
      </c>
      <c r="I34" s="62">
        <v>94400.04</v>
      </c>
      <c r="J34" s="62">
        <v>55192.720214843757</v>
      </c>
      <c r="K34" s="63">
        <v>-2.1484376338776201E-4</v>
      </c>
      <c r="L34" s="70">
        <v>94400.037539062498</v>
      </c>
      <c r="M34" s="69">
        <v>-2.6757812593132257E-3</v>
      </c>
    </row>
    <row r="35" spans="1:13" ht="10" customHeight="1" x14ac:dyDescent="0.35">
      <c r="A35" s="2"/>
      <c r="B35" s="2"/>
      <c r="C35" s="2" t="s">
        <v>117</v>
      </c>
      <c r="D35" s="2"/>
      <c r="E35" s="62">
        <v>44039.74</v>
      </c>
      <c r="F35" s="62">
        <v>30625</v>
      </c>
      <c r="G35" s="64">
        <v>-13414.74</v>
      </c>
      <c r="H35" s="62">
        <v>73500.002207031241</v>
      </c>
      <c r="I35" s="62">
        <v>73500</v>
      </c>
      <c r="J35" s="62">
        <v>29460.262207031243</v>
      </c>
      <c r="K35" s="63">
        <v>-2.2070312406867743E-3</v>
      </c>
      <c r="L35" s="70">
        <v>73500.004140625009</v>
      </c>
      <c r="M35" s="69">
        <v>1.9335937686264515E-3</v>
      </c>
    </row>
    <row r="36" spans="1:13" ht="10" customHeight="1" x14ac:dyDescent="0.35">
      <c r="A36" s="2"/>
      <c r="B36" s="2"/>
      <c r="C36" s="2" t="s">
        <v>120</v>
      </c>
      <c r="D36" s="2"/>
      <c r="E36" s="62">
        <v>0</v>
      </c>
      <c r="F36" s="62">
        <v>8333.35</v>
      </c>
      <c r="G36" s="64">
        <v>8333.35</v>
      </c>
      <c r="H36" s="62">
        <v>20000.0390625</v>
      </c>
      <c r="I36" s="62">
        <v>20000.04</v>
      </c>
      <c r="J36" s="62">
        <v>20000.0390625</v>
      </c>
      <c r="K36" s="63">
        <v>9.3750000087311491E-4</v>
      </c>
      <c r="L36" s="70">
        <v>20000.0390625</v>
      </c>
      <c r="M36" s="69">
        <v>0</v>
      </c>
    </row>
    <row r="37" spans="1:13" ht="10" customHeight="1" x14ac:dyDescent="0.35">
      <c r="A37" s="2"/>
      <c r="B37" s="2"/>
      <c r="C37" s="2" t="s">
        <v>123</v>
      </c>
      <c r="D37" s="2"/>
      <c r="E37" s="62">
        <v>519765.59</v>
      </c>
      <c r="F37" s="62">
        <v>459702.9</v>
      </c>
      <c r="G37" s="64">
        <v>-60062.69</v>
      </c>
      <c r="H37" s="62">
        <v>1103286.9571874999</v>
      </c>
      <c r="I37" s="62">
        <v>1103286.96</v>
      </c>
      <c r="J37" s="62">
        <v>583521.36718749977</v>
      </c>
      <c r="K37" s="63">
        <v>2.812500111758709E-3</v>
      </c>
      <c r="L37" s="70">
        <v>1103287.0209375001</v>
      </c>
      <c r="M37" s="69">
        <v>6.3750000204890966E-2</v>
      </c>
    </row>
    <row r="38" spans="1:13" ht="10" customHeight="1" x14ac:dyDescent="0.35">
      <c r="A38" s="2"/>
      <c r="B38" s="2"/>
      <c r="C38" s="2" t="s">
        <v>126</v>
      </c>
      <c r="D38" s="2"/>
      <c r="E38" s="62">
        <v>24443.599999999999</v>
      </c>
      <c r="F38" s="62">
        <v>46446.65</v>
      </c>
      <c r="G38" s="64">
        <v>22003.05</v>
      </c>
      <c r="H38" s="62">
        <v>111471.96132812501</v>
      </c>
      <c r="I38" s="62">
        <v>111471.96</v>
      </c>
      <c r="J38" s="62">
        <v>87028.361328125</v>
      </c>
      <c r="K38" s="63">
        <v>-1.3281249994179234E-3</v>
      </c>
      <c r="L38" s="70">
        <v>111471.96078125</v>
      </c>
      <c r="M38" s="69">
        <v>-5.4687500232830644E-4</v>
      </c>
    </row>
    <row r="39" spans="1:13" ht="10" customHeight="1" x14ac:dyDescent="0.35">
      <c r="A39" s="2"/>
      <c r="B39" s="2"/>
      <c r="C39" s="2" t="s">
        <v>128</v>
      </c>
      <c r="D39" s="2"/>
      <c r="E39" s="62">
        <v>0</v>
      </c>
      <c r="F39" s="62">
        <v>15631.65</v>
      </c>
      <c r="G39" s="64">
        <v>15631.65</v>
      </c>
      <c r="H39" s="62">
        <v>37515.9599609375</v>
      </c>
      <c r="I39" s="62">
        <v>37515.96</v>
      </c>
      <c r="J39" s="62">
        <v>37515.9599609375</v>
      </c>
      <c r="K39" s="63">
        <v>3.9062499126885086E-5</v>
      </c>
      <c r="L39" s="70">
        <v>37515.95947265625</v>
      </c>
      <c r="M39" s="69">
        <v>-4.8828125E-4</v>
      </c>
    </row>
    <row r="40" spans="1:13" ht="10" customHeight="1" x14ac:dyDescent="0.35">
      <c r="A40" s="2"/>
      <c r="B40" s="2"/>
      <c r="C40" s="2" t="s">
        <v>130</v>
      </c>
      <c r="D40" s="2"/>
      <c r="E40" s="62">
        <v>61920.82</v>
      </c>
      <c r="F40" s="62">
        <v>39812.5</v>
      </c>
      <c r="G40" s="64">
        <v>-22108.32</v>
      </c>
      <c r="H40" s="62">
        <v>95549.999199218757</v>
      </c>
      <c r="I40" s="62">
        <v>95550</v>
      </c>
      <c r="J40" s="62">
        <v>33629.179199218757</v>
      </c>
      <c r="K40" s="63">
        <v>8.0078124301508069E-4</v>
      </c>
      <c r="L40" s="70">
        <v>95549.999394531245</v>
      </c>
      <c r="M40" s="69">
        <v>1.9531248835846782E-4</v>
      </c>
    </row>
    <row r="41" spans="1:13" ht="10" customHeight="1" x14ac:dyDescent="0.35">
      <c r="A41" s="2"/>
      <c r="B41" s="2"/>
      <c r="C41" s="2" t="s">
        <v>131</v>
      </c>
      <c r="D41" s="2"/>
      <c r="E41" s="62">
        <v>23602.9</v>
      </c>
      <c r="F41" s="62">
        <v>22806.65</v>
      </c>
      <c r="G41" s="64">
        <v>-796.25</v>
      </c>
      <c r="H41" s="62">
        <v>54735.960546875001</v>
      </c>
      <c r="I41" s="62">
        <v>54735.96</v>
      </c>
      <c r="J41" s="62">
        <v>31133.060546875</v>
      </c>
      <c r="K41" s="63">
        <v>-5.4687500232830644E-4</v>
      </c>
      <c r="L41" s="70">
        <v>54735.958261718748</v>
      </c>
      <c r="M41" s="69">
        <v>-2.2851562534924597E-3</v>
      </c>
    </row>
    <row r="42" spans="1:13" ht="10" customHeight="1" x14ac:dyDescent="0.35">
      <c r="A42" s="2"/>
      <c r="B42" s="2"/>
      <c r="C42" s="2" t="s">
        <v>135</v>
      </c>
      <c r="D42" s="2"/>
      <c r="E42" s="62">
        <v>34087.300000000003</v>
      </c>
      <c r="F42" s="62">
        <v>34083.35</v>
      </c>
      <c r="G42" s="64">
        <v>-3.9492189999999998</v>
      </c>
      <c r="H42" s="62">
        <v>81800.038281250003</v>
      </c>
      <c r="I42" s="62">
        <v>81800.039999999994</v>
      </c>
      <c r="J42" s="62">
        <v>47712.73828125</v>
      </c>
      <c r="K42" s="63">
        <v>1.7187499906867743E-3</v>
      </c>
      <c r="L42" s="70">
        <v>81800.036250000005</v>
      </c>
      <c r="M42" s="69">
        <v>-2.0312499982537702E-3</v>
      </c>
    </row>
    <row r="43" spans="1:13" ht="10" customHeight="1" x14ac:dyDescent="0.35">
      <c r="A43" s="2"/>
      <c r="B43" s="2"/>
      <c r="C43" s="2" t="s">
        <v>138</v>
      </c>
      <c r="D43" s="2"/>
      <c r="E43" s="62">
        <v>0</v>
      </c>
      <c r="F43" s="62">
        <v>0</v>
      </c>
      <c r="G43" s="64">
        <v>0</v>
      </c>
      <c r="H43" s="62">
        <v>0</v>
      </c>
      <c r="I43" s="62">
        <v>0</v>
      </c>
      <c r="J43" s="62">
        <v>0</v>
      </c>
      <c r="K43" s="63">
        <v>0</v>
      </c>
      <c r="L43" s="70">
        <v>-1.4648437718278728E-4</v>
      </c>
      <c r="M43" s="69">
        <v>0</v>
      </c>
    </row>
    <row r="44" spans="1:13" ht="10" customHeight="1" x14ac:dyDescent="0.35">
      <c r="A44" s="2"/>
      <c r="B44" s="2"/>
      <c r="C44" s="2" t="s">
        <v>140</v>
      </c>
      <c r="D44" s="2"/>
      <c r="E44" s="62">
        <v>35110</v>
      </c>
      <c r="F44" s="62">
        <v>15875</v>
      </c>
      <c r="G44" s="64">
        <v>-19235</v>
      </c>
      <c r="H44" s="62">
        <v>38099.999969482422</v>
      </c>
      <c r="I44" s="62">
        <v>38100</v>
      </c>
      <c r="J44" s="62">
        <v>2989.9999694824219</v>
      </c>
      <c r="K44" s="63">
        <v>3.0517578125E-5</v>
      </c>
      <c r="L44" s="70">
        <v>38099.999633789063</v>
      </c>
      <c r="M44" s="69">
        <v>-3.35693359375E-4</v>
      </c>
    </row>
    <row r="45" spans="1:13" ht="10" customHeight="1" x14ac:dyDescent="0.35">
      <c r="A45" s="2"/>
      <c r="B45" s="2"/>
      <c r="C45" s="2" t="s">
        <v>143</v>
      </c>
      <c r="D45" s="2"/>
      <c r="E45" s="62">
        <v>31448.03</v>
      </c>
      <c r="F45" s="62">
        <v>43072.9</v>
      </c>
      <c r="G45" s="64">
        <v>11624.87</v>
      </c>
      <c r="H45" s="62">
        <v>103374.957734375</v>
      </c>
      <c r="I45" s="62">
        <v>103374.96</v>
      </c>
      <c r="J45" s="62">
        <v>71926.927734375</v>
      </c>
      <c r="K45" s="63">
        <v>2.2656250075669959E-3</v>
      </c>
      <c r="L45" s="70">
        <v>103374.9612109375</v>
      </c>
      <c r="M45" s="69">
        <v>3.4765625023283064E-3</v>
      </c>
    </row>
    <row r="46" spans="1:13" ht="10" customHeight="1" x14ac:dyDescent="0.35">
      <c r="A46" s="2"/>
      <c r="B46" s="2"/>
      <c r="C46" s="2" t="s">
        <v>146</v>
      </c>
      <c r="D46" s="2"/>
      <c r="E46" s="62">
        <v>0</v>
      </c>
      <c r="F46" s="62">
        <v>10000</v>
      </c>
      <c r="G46" s="64">
        <v>10000</v>
      </c>
      <c r="H46" s="62">
        <v>24000.000732421875</v>
      </c>
      <c r="I46" s="62">
        <v>24000</v>
      </c>
      <c r="J46" s="62">
        <v>24000.000732421875</v>
      </c>
      <c r="K46" s="63">
        <v>-7.32421875E-4</v>
      </c>
      <c r="L46" s="70">
        <v>24000.000732421875</v>
      </c>
      <c r="M46" s="69">
        <v>0</v>
      </c>
    </row>
    <row r="47" spans="1:13" ht="10" customHeight="1" x14ac:dyDescent="0.35">
      <c r="A47" s="2"/>
      <c r="B47" s="2"/>
      <c r="C47" s="2" t="s">
        <v>149</v>
      </c>
      <c r="D47" s="2"/>
      <c r="E47" s="62">
        <v>0</v>
      </c>
      <c r="F47" s="62">
        <v>833.35</v>
      </c>
      <c r="G47" s="64">
        <v>833.35</v>
      </c>
      <c r="H47" s="62">
        <v>2000.0400085449219</v>
      </c>
      <c r="I47" s="62">
        <v>2000.04</v>
      </c>
      <c r="J47" s="62">
        <v>2000.0400085449219</v>
      </c>
      <c r="K47" s="63">
        <v>-8.5449219113797881E-6</v>
      </c>
      <c r="L47" s="70">
        <v>2000.0400238037109</v>
      </c>
      <c r="M47" s="69">
        <v>1.52587890625E-5</v>
      </c>
    </row>
    <row r="48" spans="1:13" ht="10" customHeight="1" x14ac:dyDescent="0.35">
      <c r="A48" s="2"/>
      <c r="B48" s="2"/>
      <c r="C48" s="2" t="s">
        <v>152</v>
      </c>
      <c r="D48" s="2"/>
      <c r="E48" s="62">
        <v>0</v>
      </c>
      <c r="F48" s="62">
        <v>833.35</v>
      </c>
      <c r="G48" s="64">
        <v>833.35</v>
      </c>
      <c r="H48" s="62">
        <v>2000.0400085449219</v>
      </c>
      <c r="I48" s="62">
        <v>2000.04</v>
      </c>
      <c r="J48" s="62">
        <v>2000.0400085449219</v>
      </c>
      <c r="K48" s="63">
        <v>-8.5449219113797881E-6</v>
      </c>
      <c r="L48" s="70">
        <v>2000.0400238037109</v>
      </c>
      <c r="M48" s="69">
        <v>1.52587890625E-5</v>
      </c>
    </row>
    <row r="49" spans="1:13" ht="10" customHeight="1" x14ac:dyDescent="0.35">
      <c r="A49" s="2"/>
      <c r="B49" s="2"/>
      <c r="C49" s="2" t="s">
        <v>155</v>
      </c>
      <c r="D49" s="2"/>
      <c r="E49" s="62">
        <v>0</v>
      </c>
      <c r="F49" s="62">
        <v>6666.65</v>
      </c>
      <c r="G49" s="64">
        <v>6666.65</v>
      </c>
      <c r="H49" s="62">
        <v>15999.95947265625</v>
      </c>
      <c r="I49" s="62">
        <v>15999.96</v>
      </c>
      <c r="J49" s="62">
        <v>15999.95947265625</v>
      </c>
      <c r="K49" s="63">
        <v>5.2734374912688509E-4</v>
      </c>
      <c r="L49" s="70">
        <v>15999.959838867188</v>
      </c>
      <c r="M49" s="69">
        <v>3.662109375E-4</v>
      </c>
    </row>
    <row r="50" spans="1:13" ht="10" customHeight="1" x14ac:dyDescent="0.35">
      <c r="A50" s="2"/>
      <c r="B50" s="2"/>
      <c r="C50" s="2" t="s">
        <v>158</v>
      </c>
      <c r="D50" s="2"/>
      <c r="E50" s="62">
        <v>0</v>
      </c>
      <c r="F50" s="62">
        <v>833.35</v>
      </c>
      <c r="G50" s="64">
        <v>833.35</v>
      </c>
      <c r="H50" s="62">
        <v>2000.0400085449219</v>
      </c>
      <c r="I50" s="62">
        <v>2000.04</v>
      </c>
      <c r="J50" s="62">
        <v>2000.0400085449219</v>
      </c>
      <c r="K50" s="63">
        <v>-8.5449219113797881E-6</v>
      </c>
      <c r="L50" s="70">
        <v>2000.0400238037109</v>
      </c>
      <c r="M50" s="69">
        <v>1.52587890625E-5</v>
      </c>
    </row>
    <row r="51" spans="1:13" ht="10" customHeight="1" x14ac:dyDescent="0.35">
      <c r="A51" s="2"/>
      <c r="B51" s="2"/>
      <c r="C51" s="42" t="s">
        <v>161</v>
      </c>
      <c r="D51" s="42"/>
      <c r="E51" s="65">
        <f t="shared" ref="E51:M51" si="3">SUM(E30:E50)</f>
        <v>1008964.4400000001</v>
      </c>
      <c r="F51" s="65">
        <f t="shared" si="3"/>
        <v>943080.00000000012</v>
      </c>
      <c r="G51" s="65">
        <f t="shared" si="3"/>
        <v>-65884.39791900001</v>
      </c>
      <c r="H51" s="65">
        <f t="shared" si="3"/>
        <v>2263391.9999365234</v>
      </c>
      <c r="I51" s="65">
        <f t="shared" si="3"/>
        <v>2263392</v>
      </c>
      <c r="J51" s="65">
        <f t="shared" si="3"/>
        <v>1254427.5599365232</v>
      </c>
      <c r="K51" s="65">
        <f t="shared" si="3"/>
        <v>6.3476666582573671E-5</v>
      </c>
      <c r="L51" s="65">
        <f t="shared" si="3"/>
        <v>2263392.0593292238</v>
      </c>
      <c r="M51" s="65">
        <f t="shared" si="3"/>
        <v>5.953918477462139E-2</v>
      </c>
    </row>
    <row r="52" spans="1:13" ht="10" customHeight="1" x14ac:dyDescent="0.35">
      <c r="A52" s="2"/>
      <c r="B52" s="2" t="s">
        <v>35</v>
      </c>
      <c r="C52" s="2"/>
      <c r="D52" s="2"/>
      <c r="E52" s="62"/>
      <c r="F52" s="62"/>
      <c r="G52" s="64"/>
      <c r="H52" s="62"/>
      <c r="I52" s="62"/>
      <c r="J52" s="62"/>
      <c r="K52" s="63"/>
      <c r="L52" s="70"/>
      <c r="M52" s="69"/>
    </row>
    <row r="53" spans="1:13" ht="10" customHeight="1" x14ac:dyDescent="0.35">
      <c r="A53" s="2"/>
      <c r="B53" s="2"/>
      <c r="C53" s="2" t="s">
        <v>162</v>
      </c>
      <c r="D53" s="2"/>
      <c r="E53" s="62">
        <v>64998.59</v>
      </c>
      <c r="F53" s="62">
        <v>0</v>
      </c>
      <c r="G53" s="64">
        <v>-64998.59</v>
      </c>
      <c r="H53" s="62">
        <v>1.132812503783498E-3</v>
      </c>
      <c r="I53" s="62">
        <v>0</v>
      </c>
      <c r="J53" s="62">
        <v>-64998.588867187493</v>
      </c>
      <c r="K53" s="63">
        <v>-1.132812503783498E-3</v>
      </c>
      <c r="L53" s="70">
        <v>-1.6210937465075403E-3</v>
      </c>
      <c r="M53" s="69">
        <v>-2.7539062502910383E-3</v>
      </c>
    </row>
    <row r="54" spans="1:13" ht="10" customHeight="1" x14ac:dyDescent="0.35">
      <c r="A54" s="2"/>
      <c r="B54" s="2"/>
      <c r="C54" s="2" t="s">
        <v>165</v>
      </c>
      <c r="D54" s="2"/>
      <c r="E54" s="62">
        <v>752.8</v>
      </c>
      <c r="F54" s="62">
        <v>72623.7</v>
      </c>
      <c r="G54" s="64">
        <v>71870.91</v>
      </c>
      <c r="H54" s="62">
        <v>174296.88203124999</v>
      </c>
      <c r="I54" s="62">
        <v>174296.88</v>
      </c>
      <c r="J54" s="62">
        <v>173544.08203125</v>
      </c>
      <c r="K54" s="63">
        <v>-2.0312499837018549E-3</v>
      </c>
      <c r="L54" s="70">
        <v>174296.8828125</v>
      </c>
      <c r="M54" s="69">
        <v>7.8125001164153218E-4</v>
      </c>
    </row>
    <row r="55" spans="1:13" ht="10" customHeight="1" x14ac:dyDescent="0.35">
      <c r="A55" s="2"/>
      <c r="B55" s="2"/>
      <c r="C55" s="2" t="s">
        <v>168</v>
      </c>
      <c r="D55" s="2"/>
      <c r="E55" s="62">
        <v>56519.31</v>
      </c>
      <c r="F55" s="62">
        <v>58470.95</v>
      </c>
      <c r="G55" s="64">
        <v>1951.6410000000001</v>
      </c>
      <c r="H55" s="62">
        <v>140330.2758203125</v>
      </c>
      <c r="I55" s="62">
        <v>140330.28</v>
      </c>
      <c r="J55" s="62">
        <v>83810.9658203125</v>
      </c>
      <c r="K55" s="63">
        <v>4.1796875011641532E-3</v>
      </c>
      <c r="L55" s="70">
        <v>140330.27937499998</v>
      </c>
      <c r="M55" s="69">
        <v>3.5546874860301614E-3</v>
      </c>
    </row>
    <row r="56" spans="1:13" ht="10" customHeight="1" x14ac:dyDescent="0.35">
      <c r="A56" s="2"/>
      <c r="B56" s="2"/>
      <c r="C56" s="2" t="s">
        <v>171</v>
      </c>
      <c r="D56" s="2"/>
      <c r="E56" s="62">
        <v>13431.74</v>
      </c>
      <c r="F56" s="62">
        <v>13674.65</v>
      </c>
      <c r="G56" s="64">
        <v>242.9102</v>
      </c>
      <c r="H56" s="62">
        <v>32819.159433593748</v>
      </c>
      <c r="I56" s="62">
        <v>32819.160000000003</v>
      </c>
      <c r="J56" s="62">
        <v>19387.41943359375</v>
      </c>
      <c r="K56" s="63">
        <v>5.6640625552972779E-4</v>
      </c>
      <c r="L56" s="70">
        <v>32819.159882812499</v>
      </c>
      <c r="M56" s="69">
        <v>4.4921875087311491E-4</v>
      </c>
    </row>
    <row r="57" spans="1:13" ht="10" customHeight="1" x14ac:dyDescent="0.35">
      <c r="A57" s="2"/>
      <c r="B57" s="2"/>
      <c r="C57" s="2" t="s">
        <v>174</v>
      </c>
      <c r="D57" s="2"/>
      <c r="E57" s="62">
        <v>10186.86</v>
      </c>
      <c r="F57" s="62">
        <v>18861.599999999999</v>
      </c>
      <c r="G57" s="64">
        <v>8674.7389999999996</v>
      </c>
      <c r="H57" s="62">
        <v>45267.841933593751</v>
      </c>
      <c r="I57" s="62">
        <v>45267.839999999997</v>
      </c>
      <c r="J57" s="62">
        <v>35080.98193359375</v>
      </c>
      <c r="K57" s="63">
        <v>-1.9335937540745363E-3</v>
      </c>
      <c r="L57" s="70">
        <v>45267.836484375002</v>
      </c>
      <c r="M57" s="69">
        <v>-5.4492187482537702E-3</v>
      </c>
    </row>
    <row r="58" spans="1:13" ht="10" customHeight="1" x14ac:dyDescent="0.35">
      <c r="A58" s="2"/>
      <c r="B58" s="2"/>
      <c r="C58" s="2" t="s">
        <v>177</v>
      </c>
      <c r="D58" s="2"/>
      <c r="E58" s="62">
        <v>2008.82</v>
      </c>
      <c r="F58" s="62">
        <v>9430.7999999999993</v>
      </c>
      <c r="G58" s="64">
        <v>7421.98</v>
      </c>
      <c r="H58" s="62">
        <v>22633.92009765625</v>
      </c>
      <c r="I58" s="62">
        <v>22633.919999999998</v>
      </c>
      <c r="J58" s="62">
        <v>20625.10009765625</v>
      </c>
      <c r="K58" s="63">
        <v>-9.7656251455191523E-5</v>
      </c>
      <c r="L58" s="70">
        <v>22633.919267578123</v>
      </c>
      <c r="M58" s="69">
        <v>-8.3007812645519152E-4</v>
      </c>
    </row>
    <row r="59" spans="1:13" ht="10" customHeight="1" x14ac:dyDescent="0.35">
      <c r="A59" s="2"/>
      <c r="B59" s="2"/>
      <c r="C59" s="2" t="s">
        <v>180</v>
      </c>
      <c r="D59" s="2"/>
      <c r="E59" s="62">
        <v>6029.1</v>
      </c>
      <c r="F59" s="62">
        <v>9430.7999999999993</v>
      </c>
      <c r="G59" s="64">
        <v>3401.7</v>
      </c>
      <c r="H59" s="62">
        <v>22633.920312499999</v>
      </c>
      <c r="I59" s="62">
        <v>22633.919999999998</v>
      </c>
      <c r="J59" s="62">
        <v>16604.8203125</v>
      </c>
      <c r="K59" s="63">
        <v>-3.125000002910383E-4</v>
      </c>
      <c r="L59" s="70">
        <v>22633.920664062498</v>
      </c>
      <c r="M59" s="69">
        <v>3.5156249941792339E-4</v>
      </c>
    </row>
    <row r="60" spans="1:13" ht="10" customHeight="1" x14ac:dyDescent="0.35">
      <c r="A60" s="2"/>
      <c r="B60" s="2"/>
      <c r="C60" s="2" t="s">
        <v>183</v>
      </c>
      <c r="D60" s="2"/>
      <c r="E60" s="62">
        <v>5454.88</v>
      </c>
      <c r="F60" s="62">
        <v>12277.1</v>
      </c>
      <c r="G60" s="64">
        <v>6822.22</v>
      </c>
      <c r="H60" s="62">
        <v>29465.040644531251</v>
      </c>
      <c r="I60" s="62">
        <v>29465.040000000001</v>
      </c>
      <c r="J60" s="62">
        <v>24010.16064453125</v>
      </c>
      <c r="K60" s="63">
        <v>-6.4453125014551915E-4</v>
      </c>
      <c r="L60" s="70">
        <v>29465.040166015628</v>
      </c>
      <c r="M60" s="69">
        <v>-4.7851562339928932E-4</v>
      </c>
    </row>
    <row r="61" spans="1:13" ht="10" customHeight="1" x14ac:dyDescent="0.35">
      <c r="A61" s="2"/>
      <c r="B61" s="2"/>
      <c r="C61" s="42" t="s">
        <v>186</v>
      </c>
      <c r="D61" s="42"/>
      <c r="E61" s="65">
        <f t="shared" ref="E61:L61" si="4">SUM(E53:E60)</f>
        <v>159382.1</v>
      </c>
      <c r="F61" s="65">
        <f t="shared" si="4"/>
        <v>194769.59999999998</v>
      </c>
      <c r="G61" s="65">
        <f t="shared" si="4"/>
        <v>35387.510200000004</v>
      </c>
      <c r="H61" s="65">
        <f t="shared" si="4"/>
        <v>467447.04140624992</v>
      </c>
      <c r="I61" s="65">
        <f t="shared" si="4"/>
        <v>467447.03999999998</v>
      </c>
      <c r="J61" s="65">
        <f t="shared" si="4"/>
        <v>308064.94140625</v>
      </c>
      <c r="K61" s="65">
        <f t="shared" si="4"/>
        <v>-1.4062499867577571E-3</v>
      </c>
      <c r="L61" s="65">
        <f t="shared" si="4"/>
        <v>467447.03703124996</v>
      </c>
      <c r="M61" s="72">
        <v>-7.0043945434008492E-3</v>
      </c>
    </row>
    <row r="62" spans="1:13" ht="10" customHeight="1" x14ac:dyDescent="0.35">
      <c r="A62" s="2"/>
      <c r="B62" s="2" t="s">
        <v>36</v>
      </c>
      <c r="C62" s="2"/>
      <c r="D62" s="2"/>
      <c r="E62" s="62"/>
      <c r="F62" s="62"/>
      <c r="G62" s="64"/>
      <c r="H62" s="62"/>
      <c r="I62" s="62"/>
      <c r="J62" s="62"/>
      <c r="K62" s="63"/>
      <c r="L62" s="70"/>
      <c r="M62" s="69"/>
    </row>
    <row r="63" spans="1:13" ht="10" customHeight="1" x14ac:dyDescent="0.35">
      <c r="A63" s="2"/>
      <c r="B63" s="2"/>
      <c r="C63" s="2" t="s">
        <v>187</v>
      </c>
      <c r="D63" s="2"/>
      <c r="E63" s="62">
        <v>0</v>
      </c>
      <c r="F63" s="62">
        <v>18280.400000000001</v>
      </c>
      <c r="G63" s="64">
        <v>18280.400000000001</v>
      </c>
      <c r="H63" s="62">
        <v>43872.96142578125</v>
      </c>
      <c r="I63" s="62">
        <v>43872.959999999999</v>
      </c>
      <c r="J63" s="62">
        <v>43872.96142578125</v>
      </c>
      <c r="K63" s="63">
        <v>-1.4257812508731149E-3</v>
      </c>
      <c r="L63" s="70">
        <v>43872.9609375</v>
      </c>
      <c r="M63" s="69">
        <v>-4.8828125E-4</v>
      </c>
    </row>
    <row r="64" spans="1:13" ht="10" customHeight="1" x14ac:dyDescent="0.35">
      <c r="A64" s="2"/>
      <c r="B64" s="2"/>
      <c r="C64" s="2" t="s">
        <v>190</v>
      </c>
      <c r="D64" s="2"/>
      <c r="E64" s="62">
        <v>4369</v>
      </c>
      <c r="F64" s="62">
        <v>5903.75</v>
      </c>
      <c r="G64" s="64">
        <v>1534.75</v>
      </c>
      <c r="H64" s="62">
        <v>14169</v>
      </c>
      <c r="I64" s="62">
        <v>14169</v>
      </c>
      <c r="J64" s="62">
        <v>9800</v>
      </c>
      <c r="K64" s="63">
        <v>0</v>
      </c>
      <c r="L64" s="70">
        <v>14169.000244140625</v>
      </c>
      <c r="M64" s="69">
        <v>2.44140625E-4</v>
      </c>
    </row>
    <row r="65" spans="1:13" ht="10" customHeight="1" x14ac:dyDescent="0.35">
      <c r="A65" s="2"/>
      <c r="B65" s="2"/>
      <c r="C65" s="2" t="s">
        <v>193</v>
      </c>
      <c r="D65" s="2"/>
      <c r="E65" s="62">
        <v>7962.5</v>
      </c>
      <c r="F65" s="62">
        <v>5912.5</v>
      </c>
      <c r="G65" s="64">
        <v>-2050</v>
      </c>
      <c r="H65" s="62">
        <v>14190.000183105469</v>
      </c>
      <c r="I65" s="62">
        <v>14190</v>
      </c>
      <c r="J65" s="62">
        <v>6227.5001831054688</v>
      </c>
      <c r="K65" s="63">
        <v>-1.8310546875E-4</v>
      </c>
      <c r="L65" s="70">
        <v>14190.000122070313</v>
      </c>
      <c r="M65" s="69">
        <v>-6.103515625E-5</v>
      </c>
    </row>
    <row r="66" spans="1:13" ht="10" customHeight="1" x14ac:dyDescent="0.35">
      <c r="A66" s="2"/>
      <c r="B66" s="2"/>
      <c r="C66" s="2" t="s">
        <v>196</v>
      </c>
      <c r="D66" s="2"/>
      <c r="E66" s="62">
        <v>12252.5</v>
      </c>
      <c r="F66" s="62">
        <v>17881.25</v>
      </c>
      <c r="G66" s="64">
        <v>5628.75</v>
      </c>
      <c r="H66" s="62">
        <v>42914.99853515625</v>
      </c>
      <c r="I66" s="62">
        <v>42915</v>
      </c>
      <c r="J66" s="62">
        <v>30662.49853515625</v>
      </c>
      <c r="K66" s="63">
        <v>1.46484375E-3</v>
      </c>
      <c r="L66" s="70">
        <v>42915.00146484375</v>
      </c>
      <c r="M66" s="69">
        <v>2.9296875E-3</v>
      </c>
    </row>
    <row r="67" spans="1:13" ht="10" customHeight="1" x14ac:dyDescent="0.35">
      <c r="A67" s="2"/>
      <c r="B67" s="2"/>
      <c r="C67" s="2" t="s">
        <v>198</v>
      </c>
      <c r="D67" s="2"/>
      <c r="E67" s="62">
        <v>0</v>
      </c>
      <c r="F67" s="62">
        <v>5890</v>
      </c>
      <c r="G67" s="64">
        <v>5890</v>
      </c>
      <c r="H67" s="62">
        <v>14136.000122070313</v>
      </c>
      <c r="I67" s="62">
        <v>14136</v>
      </c>
      <c r="J67" s="62">
        <v>14136.000122070313</v>
      </c>
      <c r="K67" s="63">
        <v>-1.220703125E-4</v>
      </c>
      <c r="L67" s="70">
        <v>14135.999633789063</v>
      </c>
      <c r="M67" s="69">
        <v>-4.8828125E-4</v>
      </c>
    </row>
    <row r="68" spans="1:13" ht="10" customHeight="1" x14ac:dyDescent="0.35">
      <c r="A68" s="2"/>
      <c r="B68" s="2"/>
      <c r="C68" s="2" t="s">
        <v>201</v>
      </c>
      <c r="D68" s="2"/>
      <c r="E68" s="62">
        <v>143781.54999999999</v>
      </c>
      <c r="F68" s="62">
        <v>88735</v>
      </c>
      <c r="G68" s="64">
        <v>-55046.55</v>
      </c>
      <c r="H68" s="62">
        <v>212964.00605468752</v>
      </c>
      <c r="I68" s="62">
        <v>212964</v>
      </c>
      <c r="J68" s="62">
        <v>69182.456054687529</v>
      </c>
      <c r="K68" s="63">
        <v>-6.0546875174622983E-3</v>
      </c>
      <c r="L68" s="70">
        <v>212963.99558593752</v>
      </c>
      <c r="M68" s="69">
        <v>-1.0468749998835847E-2</v>
      </c>
    </row>
    <row r="69" spans="1:13" ht="10" customHeight="1" x14ac:dyDescent="0.35">
      <c r="A69" s="2"/>
      <c r="B69" s="2"/>
      <c r="C69" s="2" t="s">
        <v>204</v>
      </c>
      <c r="D69" s="2"/>
      <c r="E69" s="62">
        <v>0</v>
      </c>
      <c r="F69" s="62">
        <v>31960.400000000001</v>
      </c>
      <c r="G69" s="64">
        <v>31960.400000000001</v>
      </c>
      <c r="H69" s="62">
        <v>76704.9609375</v>
      </c>
      <c r="I69" s="62">
        <v>76704.960000000006</v>
      </c>
      <c r="J69" s="62">
        <v>76704.9609375</v>
      </c>
      <c r="K69" s="63">
        <v>-9.374999935971573E-4</v>
      </c>
      <c r="L69" s="70">
        <v>76704.9609375</v>
      </c>
      <c r="M69" s="69">
        <v>0</v>
      </c>
    </row>
    <row r="70" spans="1:13" ht="10" customHeight="1" x14ac:dyDescent="0.35">
      <c r="A70" s="2"/>
      <c r="B70" s="2"/>
      <c r="C70" s="2" t="s">
        <v>207</v>
      </c>
      <c r="D70" s="2"/>
      <c r="E70" s="62">
        <v>-5165.74</v>
      </c>
      <c r="F70" s="62">
        <v>14930</v>
      </c>
      <c r="G70" s="64">
        <v>20095.740000000002</v>
      </c>
      <c r="H70" s="62">
        <v>35832.002187500002</v>
      </c>
      <c r="I70" s="62">
        <v>35832</v>
      </c>
      <c r="J70" s="62">
        <v>40997.7421875</v>
      </c>
      <c r="K70" s="63">
        <v>-2.1875000020372681E-3</v>
      </c>
      <c r="L70" s="70">
        <v>35831.999746093745</v>
      </c>
      <c r="M70" s="69">
        <v>-2.4414062572759576E-3</v>
      </c>
    </row>
    <row r="71" spans="1:13" ht="10" customHeight="1" x14ac:dyDescent="0.35">
      <c r="A71" s="2"/>
      <c r="B71" s="2"/>
      <c r="C71" s="2" t="s">
        <v>210</v>
      </c>
      <c r="D71" s="2"/>
      <c r="E71" s="62">
        <v>34764.800000000003</v>
      </c>
      <c r="F71" s="62">
        <v>32392.5</v>
      </c>
      <c r="G71" s="64">
        <v>-2372.3009999999999</v>
      </c>
      <c r="H71" s="62">
        <v>77742.000683593753</v>
      </c>
      <c r="I71" s="62">
        <v>77742</v>
      </c>
      <c r="J71" s="62">
        <v>42977.20068359375</v>
      </c>
      <c r="K71" s="63">
        <v>-6.8359375291038305E-4</v>
      </c>
      <c r="L71" s="70">
        <v>77742.000273437501</v>
      </c>
      <c r="M71" s="69">
        <v>-4.1015625174622983E-4</v>
      </c>
    </row>
    <row r="72" spans="1:13" ht="10" customHeight="1" x14ac:dyDescent="0.35">
      <c r="A72" s="2"/>
      <c r="B72" s="2"/>
      <c r="C72" s="2" t="s">
        <v>213</v>
      </c>
      <c r="D72" s="2"/>
      <c r="E72" s="62">
        <v>5061</v>
      </c>
      <c r="F72" s="62">
        <v>11666.65</v>
      </c>
      <c r="G72" s="64">
        <v>6605.65</v>
      </c>
      <c r="H72" s="62">
        <v>27999.960693359375</v>
      </c>
      <c r="I72" s="62">
        <v>27999.96</v>
      </c>
      <c r="J72" s="62">
        <v>22938.960693359375</v>
      </c>
      <c r="K72" s="63">
        <v>-6.9335937587311491E-4</v>
      </c>
      <c r="L72" s="70">
        <v>27999.9609375</v>
      </c>
      <c r="M72" s="69">
        <v>2.44140625E-4</v>
      </c>
    </row>
    <row r="73" spans="1:13" ht="10" customHeight="1" x14ac:dyDescent="0.35">
      <c r="A73" s="2"/>
      <c r="B73" s="2"/>
      <c r="C73" s="2" t="s">
        <v>216</v>
      </c>
      <c r="D73" s="2"/>
      <c r="E73" s="62">
        <v>8581.94</v>
      </c>
      <c r="F73" s="62">
        <v>10986.25</v>
      </c>
      <c r="G73" s="64">
        <v>2404.31</v>
      </c>
      <c r="H73" s="62">
        <v>26366.998593750002</v>
      </c>
      <c r="I73" s="62">
        <v>26367</v>
      </c>
      <c r="J73" s="62">
        <v>17785.05859375</v>
      </c>
      <c r="K73" s="63">
        <v>1.4062499976716936E-3</v>
      </c>
      <c r="L73" s="70">
        <v>26367.000756835936</v>
      </c>
      <c r="M73" s="69">
        <v>2.163085933716502E-3</v>
      </c>
    </row>
    <row r="74" spans="1:13" ht="10" customHeight="1" x14ac:dyDescent="0.35">
      <c r="A74" s="2"/>
      <c r="B74" s="2"/>
      <c r="C74" s="2" t="s">
        <v>219</v>
      </c>
      <c r="D74" s="2"/>
      <c r="E74" s="62">
        <v>1183.23</v>
      </c>
      <c r="F74" s="62">
        <v>3052.9</v>
      </c>
      <c r="G74" s="64">
        <v>1869.67</v>
      </c>
      <c r="H74" s="62">
        <v>7326.9600415039058</v>
      </c>
      <c r="I74" s="62">
        <v>7326.96</v>
      </c>
      <c r="J74" s="62">
        <v>6143.7300415039063</v>
      </c>
      <c r="K74" s="63">
        <v>-4.1503905777062755E-5</v>
      </c>
      <c r="L74" s="70">
        <v>7326.9599108886723</v>
      </c>
      <c r="M74" s="69">
        <v>-1.3061523350188509E-4</v>
      </c>
    </row>
    <row r="75" spans="1:13" ht="10" customHeight="1" x14ac:dyDescent="0.35">
      <c r="A75" s="2"/>
      <c r="B75" s="2"/>
      <c r="C75" s="2" t="s">
        <v>222</v>
      </c>
      <c r="D75" s="2"/>
      <c r="E75" s="62">
        <v>10260</v>
      </c>
      <c r="F75" s="62">
        <v>7365.4</v>
      </c>
      <c r="G75" s="64">
        <v>-2894.6</v>
      </c>
      <c r="H75" s="62">
        <v>17676.960571289063</v>
      </c>
      <c r="I75" s="62">
        <v>17676.96</v>
      </c>
      <c r="J75" s="62">
        <v>7416.9605712890625</v>
      </c>
      <c r="K75" s="63">
        <v>-5.7128906337311491E-4</v>
      </c>
      <c r="L75" s="70">
        <v>17676.960644531249</v>
      </c>
      <c r="M75" s="69">
        <v>7.3242186772404239E-5</v>
      </c>
    </row>
    <row r="76" spans="1:13" ht="10" customHeight="1" x14ac:dyDescent="0.35">
      <c r="A76" s="2"/>
      <c r="B76" s="2"/>
      <c r="C76" s="2" t="s">
        <v>225</v>
      </c>
      <c r="D76" s="2"/>
      <c r="E76" s="62">
        <v>0</v>
      </c>
      <c r="F76" s="62">
        <v>2083.35</v>
      </c>
      <c r="G76" s="64">
        <v>2083.35</v>
      </c>
      <c r="H76" s="62">
        <v>5000.0401000976563</v>
      </c>
      <c r="I76" s="62">
        <v>5000.04</v>
      </c>
      <c r="J76" s="62">
        <v>5000.0401000976563</v>
      </c>
      <c r="K76" s="63">
        <v>-1.0009765628637979E-4</v>
      </c>
      <c r="L76" s="70">
        <v>5000.0399780273438</v>
      </c>
      <c r="M76" s="69">
        <v>-1.220703125E-4</v>
      </c>
    </row>
    <row r="77" spans="1:13" ht="10" customHeight="1" x14ac:dyDescent="0.35">
      <c r="A77" s="2"/>
      <c r="B77" s="2"/>
      <c r="C77" s="2" t="s">
        <v>228</v>
      </c>
      <c r="D77" s="2"/>
      <c r="E77" s="62">
        <v>0</v>
      </c>
      <c r="F77" s="62">
        <v>0</v>
      </c>
      <c r="G77" s="64">
        <v>0</v>
      </c>
      <c r="H77" s="62">
        <v>0</v>
      </c>
      <c r="I77" s="62">
        <v>0</v>
      </c>
      <c r="J77" s="62">
        <v>0</v>
      </c>
      <c r="K77" s="63">
        <v>0</v>
      </c>
      <c r="L77" s="70">
        <v>208.96</v>
      </c>
      <c r="M77" s="69">
        <v>208.96</v>
      </c>
    </row>
    <row r="78" spans="1:13" ht="10" customHeight="1" x14ac:dyDescent="0.35">
      <c r="A78" s="2"/>
      <c r="B78" s="2"/>
      <c r="C78" s="2" t="s">
        <v>231</v>
      </c>
      <c r="D78" s="2"/>
      <c r="E78" s="62">
        <v>63781.84</v>
      </c>
      <c r="F78" s="62">
        <v>51111.25</v>
      </c>
      <c r="G78" s="64">
        <v>-12670.59</v>
      </c>
      <c r="H78" s="62">
        <v>122667.002109375</v>
      </c>
      <c r="I78" s="62">
        <v>122667</v>
      </c>
      <c r="J78" s="62">
        <v>58885.162109375</v>
      </c>
      <c r="K78" s="63">
        <v>-2.1093749965075403E-3</v>
      </c>
      <c r="L78" s="70">
        <v>122666.99585937501</v>
      </c>
      <c r="M78" s="69">
        <v>-6.2499999912688509E-3</v>
      </c>
    </row>
    <row r="79" spans="1:13" ht="10" customHeight="1" x14ac:dyDescent="0.35">
      <c r="A79" s="2"/>
      <c r="B79" s="2"/>
      <c r="C79" s="42" t="s">
        <v>234</v>
      </c>
      <c r="D79" s="42"/>
      <c r="E79" s="65">
        <f t="shared" ref="E79:M79" si="5">SUM(E63:E78)</f>
        <v>286832.62</v>
      </c>
      <c r="F79" s="65">
        <f t="shared" si="5"/>
        <v>308151.59999999998</v>
      </c>
      <c r="G79" s="65">
        <f t="shared" si="5"/>
        <v>21318.978999999996</v>
      </c>
      <c r="H79" s="65">
        <f t="shared" si="5"/>
        <v>739563.85223876953</v>
      </c>
      <c r="I79" s="65">
        <f t="shared" si="5"/>
        <v>739563.83999999985</v>
      </c>
      <c r="J79" s="65">
        <f t="shared" si="5"/>
        <v>452731.23223876953</v>
      </c>
      <c r="K79" s="65">
        <f t="shared" si="5"/>
        <v>-1.2238769548275741E-2</v>
      </c>
      <c r="L79" s="65">
        <f t="shared" si="5"/>
        <v>739772.7970324707</v>
      </c>
      <c r="M79" s="65">
        <f t="shared" si="5"/>
        <v>208.94479370116912</v>
      </c>
    </row>
    <row r="80" spans="1:13" ht="10" customHeight="1" x14ac:dyDescent="0.35">
      <c r="A80" s="2"/>
      <c r="B80" s="2" t="s">
        <v>37</v>
      </c>
      <c r="C80" s="2"/>
      <c r="D80" s="2"/>
      <c r="E80" s="62"/>
      <c r="F80" s="62"/>
      <c r="G80" s="64"/>
      <c r="H80" s="62"/>
      <c r="I80" s="62"/>
      <c r="J80" s="62"/>
      <c r="K80" s="63"/>
      <c r="L80" s="70"/>
      <c r="M80" s="69"/>
    </row>
    <row r="81" spans="1:13" ht="10" customHeight="1" x14ac:dyDescent="0.35">
      <c r="A81" s="2"/>
      <c r="B81" s="2"/>
      <c r="C81" s="2" t="s">
        <v>235</v>
      </c>
      <c r="D81" s="2"/>
      <c r="E81" s="62">
        <v>14206.61</v>
      </c>
      <c r="F81" s="62">
        <v>0</v>
      </c>
      <c r="G81" s="64">
        <v>-14206.61</v>
      </c>
      <c r="H81" s="62">
        <v>34095.862441406251</v>
      </c>
      <c r="I81" s="62">
        <v>0</v>
      </c>
      <c r="J81" s="62">
        <v>19889.25244140625</v>
      </c>
      <c r="K81" s="63">
        <v>-34095.862441406251</v>
      </c>
      <c r="L81" s="70">
        <v>-3.0517576306010596E-6</v>
      </c>
      <c r="M81" s="69">
        <v>-34095.862444458005</v>
      </c>
    </row>
    <row r="82" spans="1:13" ht="10" customHeight="1" x14ac:dyDescent="0.35">
      <c r="A82" s="2"/>
      <c r="B82" s="2"/>
      <c r="C82" s="2" t="s">
        <v>238</v>
      </c>
      <c r="D82" s="2"/>
      <c r="E82" s="62">
        <v>12240.18</v>
      </c>
      <c r="F82" s="62">
        <v>8775.4</v>
      </c>
      <c r="G82" s="64">
        <v>-3464.779</v>
      </c>
      <c r="H82" s="62">
        <v>21060.961005859375</v>
      </c>
      <c r="I82" s="62">
        <v>21060.959999999999</v>
      </c>
      <c r="J82" s="62">
        <v>8820.781005859375</v>
      </c>
      <c r="K82" s="63">
        <v>-1.0058593761641532E-3</v>
      </c>
      <c r="L82" s="70">
        <v>21060.961230468751</v>
      </c>
      <c r="M82" s="69">
        <v>2.2460937543655746E-4</v>
      </c>
    </row>
    <row r="83" spans="1:13" ht="10" customHeight="1" x14ac:dyDescent="0.35">
      <c r="A83" s="2"/>
      <c r="B83" s="2"/>
      <c r="C83" s="2" t="s">
        <v>241</v>
      </c>
      <c r="D83" s="2"/>
      <c r="E83" s="62">
        <v>3655.19</v>
      </c>
      <c r="F83" s="62">
        <v>3257.5</v>
      </c>
      <c r="G83" s="64">
        <v>-397.68990000000002</v>
      </c>
      <c r="H83" s="62">
        <v>7817.9999365234371</v>
      </c>
      <c r="I83" s="62">
        <v>7818</v>
      </c>
      <c r="J83" s="62">
        <v>4162.8099365234375</v>
      </c>
      <c r="K83" s="63">
        <v>6.3476562900177669E-5</v>
      </c>
      <c r="L83" s="70">
        <v>7817.999582519531</v>
      </c>
      <c r="M83" s="69">
        <v>-3.5400390606810106E-4</v>
      </c>
    </row>
    <row r="84" spans="1:13" ht="10" customHeight="1" x14ac:dyDescent="0.35">
      <c r="A84" s="2"/>
      <c r="B84" s="2"/>
      <c r="C84" s="2" t="s">
        <v>244</v>
      </c>
      <c r="D84" s="2"/>
      <c r="E84" s="62">
        <v>5343.55</v>
      </c>
      <c r="F84" s="62">
        <v>5016.25</v>
      </c>
      <c r="G84" s="64">
        <v>-327.2998</v>
      </c>
      <c r="H84" s="62">
        <v>12039.000012207031</v>
      </c>
      <c r="I84" s="62">
        <v>12039</v>
      </c>
      <c r="J84" s="62">
        <v>6695.4500122070303</v>
      </c>
      <c r="K84" s="63">
        <v>-1.2207030522404239E-5</v>
      </c>
      <c r="L84" s="70">
        <v>12039.000334472656</v>
      </c>
      <c r="M84" s="69">
        <v>3.2226562507275958E-4</v>
      </c>
    </row>
    <row r="85" spans="1:13" ht="10" customHeight="1" x14ac:dyDescent="0.35">
      <c r="A85" s="2"/>
      <c r="B85" s="2"/>
      <c r="C85" s="2" t="s">
        <v>247</v>
      </c>
      <c r="D85" s="2"/>
      <c r="E85" s="62">
        <v>0</v>
      </c>
      <c r="F85" s="62">
        <v>0</v>
      </c>
      <c r="G85" s="64">
        <v>0</v>
      </c>
      <c r="H85" s="62">
        <v>0</v>
      </c>
      <c r="I85" s="62">
        <v>0</v>
      </c>
      <c r="J85" s="62">
        <v>0</v>
      </c>
      <c r="K85" s="63">
        <v>0</v>
      </c>
      <c r="L85" s="70">
        <v>1279.8800000000001</v>
      </c>
      <c r="M85" s="69">
        <v>1279.8800000000001</v>
      </c>
    </row>
    <row r="86" spans="1:13" ht="10" customHeight="1" x14ac:dyDescent="0.35">
      <c r="A86" s="2"/>
      <c r="B86" s="2"/>
      <c r="C86" s="2" t="s">
        <v>250</v>
      </c>
      <c r="D86" s="2"/>
      <c r="E86" s="62">
        <v>30597.49</v>
      </c>
      <c r="F86" s="62">
        <v>26625.4</v>
      </c>
      <c r="G86" s="64">
        <v>-3972.09</v>
      </c>
      <c r="H86" s="62">
        <v>63900.957285156248</v>
      </c>
      <c r="I86" s="62">
        <v>63900.959999999999</v>
      </c>
      <c r="J86" s="62">
        <v>33303.46728515625</v>
      </c>
      <c r="K86" s="63">
        <v>2.7148437511641532E-3</v>
      </c>
      <c r="L86" s="70">
        <v>63900.961660156245</v>
      </c>
      <c r="M86" s="69">
        <v>4.3749999967985786E-3</v>
      </c>
    </row>
    <row r="87" spans="1:13" ht="10" customHeight="1" x14ac:dyDescent="0.35">
      <c r="A87" s="2"/>
      <c r="B87" s="2"/>
      <c r="C87" s="2" t="s">
        <v>253</v>
      </c>
      <c r="D87" s="2"/>
      <c r="E87" s="62">
        <v>0</v>
      </c>
      <c r="F87" s="62">
        <v>0</v>
      </c>
      <c r="G87" s="64">
        <v>0</v>
      </c>
      <c r="H87" s="62">
        <v>0</v>
      </c>
      <c r="I87" s="62">
        <v>0</v>
      </c>
      <c r="J87" s="62">
        <v>0</v>
      </c>
      <c r="K87" s="63">
        <v>0</v>
      </c>
      <c r="L87" s="70">
        <v>234.81</v>
      </c>
      <c r="M87" s="69">
        <v>234.81</v>
      </c>
    </row>
    <row r="88" spans="1:13" ht="10" customHeight="1" x14ac:dyDescent="0.35">
      <c r="A88" s="2"/>
      <c r="B88" s="2"/>
      <c r="C88" s="2" t="s">
        <v>255</v>
      </c>
      <c r="D88" s="2"/>
      <c r="E88" s="62">
        <v>8009.82</v>
      </c>
      <c r="F88" s="62">
        <v>9195.85</v>
      </c>
      <c r="G88" s="64">
        <v>1186.03</v>
      </c>
      <c r="H88" s="62">
        <v>22070.038627929687</v>
      </c>
      <c r="I88" s="62">
        <v>22070.04</v>
      </c>
      <c r="J88" s="62">
        <v>14060.218627929688</v>
      </c>
      <c r="K88" s="63">
        <v>1.3720703136641532E-3</v>
      </c>
      <c r="L88" s="70">
        <v>22070.038691406251</v>
      </c>
      <c r="M88" s="69">
        <v>6.3476563809672371E-5</v>
      </c>
    </row>
    <row r="89" spans="1:13" ht="10" customHeight="1" x14ac:dyDescent="0.35">
      <c r="A89" s="2"/>
      <c r="B89" s="2"/>
      <c r="C89" s="42" t="s">
        <v>258</v>
      </c>
      <c r="D89" s="42"/>
      <c r="E89" s="65">
        <f t="shared" ref="E89:M89" si="6">SUM(E81:E88)</f>
        <v>74052.84</v>
      </c>
      <c r="F89" s="65">
        <f t="shared" si="6"/>
        <v>52870.400000000001</v>
      </c>
      <c r="G89" s="65">
        <f t="shared" si="6"/>
        <v>-21182.438700000002</v>
      </c>
      <c r="H89" s="65">
        <f t="shared" si="6"/>
        <v>160984.81930908203</v>
      </c>
      <c r="I89" s="65">
        <f t="shared" si="6"/>
        <v>126888.95999999999</v>
      </c>
      <c r="J89" s="65">
        <f t="shared" si="6"/>
        <v>86931.979309082031</v>
      </c>
      <c r="K89" s="65">
        <f t="shared" si="6"/>
        <v>-34095.859309082036</v>
      </c>
      <c r="L89" s="65">
        <f t="shared" si="6"/>
        <v>128403.65149597167</v>
      </c>
      <c r="M89" s="65">
        <f t="shared" si="6"/>
        <v>-32581.167813110347</v>
      </c>
    </row>
    <row r="90" spans="1:13" ht="10" customHeight="1" x14ac:dyDescent="0.35">
      <c r="A90" s="2"/>
      <c r="B90" s="2" t="s">
        <v>38</v>
      </c>
      <c r="C90" s="2"/>
      <c r="D90" s="2"/>
      <c r="E90" s="62"/>
      <c r="F90" s="62"/>
      <c r="G90" s="64"/>
      <c r="H90" s="62"/>
      <c r="I90" s="62"/>
      <c r="J90" s="62"/>
      <c r="K90" s="63"/>
      <c r="L90" s="70"/>
      <c r="M90" s="69"/>
    </row>
    <row r="91" spans="1:13" ht="10" customHeight="1" x14ac:dyDescent="0.35">
      <c r="A91" s="2"/>
      <c r="B91" s="2"/>
      <c r="C91" s="2" t="s">
        <v>259</v>
      </c>
      <c r="D91" s="2"/>
      <c r="E91" s="62">
        <v>0</v>
      </c>
      <c r="F91" s="62">
        <v>11710.4</v>
      </c>
      <c r="G91" s="64">
        <v>11710.4</v>
      </c>
      <c r="H91" s="62">
        <v>28104.960693359375</v>
      </c>
      <c r="I91" s="62">
        <v>28104.959999999999</v>
      </c>
      <c r="J91" s="62">
        <v>28104.960693359375</v>
      </c>
      <c r="K91" s="63">
        <v>-6.9335937587311491E-4</v>
      </c>
      <c r="L91" s="70">
        <v>28104.960478515626</v>
      </c>
      <c r="M91" s="69">
        <v>-2.1484374883584678E-4</v>
      </c>
    </row>
    <row r="92" spans="1:13" ht="10" customHeight="1" x14ac:dyDescent="0.35">
      <c r="A92" s="2"/>
      <c r="B92" s="2"/>
      <c r="C92" s="2" t="s">
        <v>262</v>
      </c>
      <c r="D92" s="2"/>
      <c r="E92" s="62">
        <v>121960.99</v>
      </c>
      <c r="F92" s="62">
        <v>123322.9</v>
      </c>
      <c r="G92" s="64">
        <v>1361.9059999999999</v>
      </c>
      <c r="H92" s="62">
        <v>295974.96070312499</v>
      </c>
      <c r="I92" s="62">
        <v>295974.96000000002</v>
      </c>
      <c r="J92" s="62">
        <v>174013.970703125</v>
      </c>
      <c r="K92" s="63">
        <v>-7.0312496973201632E-4</v>
      </c>
      <c r="L92" s="70">
        <v>295974.96164062503</v>
      </c>
      <c r="M92" s="69">
        <v>9.3750003725290298E-4</v>
      </c>
    </row>
    <row r="93" spans="1:13" ht="10" customHeight="1" x14ac:dyDescent="0.35">
      <c r="A93" s="2"/>
      <c r="B93" s="2"/>
      <c r="C93" s="2" t="s">
        <v>265</v>
      </c>
      <c r="D93" s="2"/>
      <c r="E93" s="62">
        <v>26448.94</v>
      </c>
      <c r="F93" s="62">
        <v>9167.1</v>
      </c>
      <c r="G93" s="64">
        <v>-17281.84</v>
      </c>
      <c r="H93" s="62">
        <v>49730.379453124995</v>
      </c>
      <c r="I93" s="62">
        <v>22001.040000000001</v>
      </c>
      <c r="J93" s="62">
        <v>23281.439453124996</v>
      </c>
      <c r="K93" s="63">
        <v>-27729.339453124994</v>
      </c>
      <c r="L93" s="70">
        <v>22001.039233398438</v>
      </c>
      <c r="M93" s="69">
        <v>-27729.340219726557</v>
      </c>
    </row>
    <row r="94" spans="1:13" ht="10" customHeight="1" x14ac:dyDescent="0.35">
      <c r="A94" s="2"/>
      <c r="B94" s="2"/>
      <c r="C94" s="2" t="s">
        <v>268</v>
      </c>
      <c r="D94" s="2"/>
      <c r="E94" s="62">
        <v>0</v>
      </c>
      <c r="F94" s="62">
        <v>1976.65</v>
      </c>
      <c r="G94" s="64">
        <v>1976.65</v>
      </c>
      <c r="H94" s="62">
        <v>0</v>
      </c>
      <c r="I94" s="62">
        <v>4743.96</v>
      </c>
      <c r="J94" s="62">
        <v>0</v>
      </c>
      <c r="K94" s="63">
        <v>4743.96</v>
      </c>
      <c r="L94" s="70">
        <v>12156.02</v>
      </c>
      <c r="M94" s="69">
        <v>12156.02</v>
      </c>
    </row>
    <row r="95" spans="1:13" ht="10" customHeight="1" x14ac:dyDescent="0.35">
      <c r="A95" s="2"/>
      <c r="B95" s="2"/>
      <c r="C95" s="2" t="s">
        <v>271</v>
      </c>
      <c r="D95" s="2"/>
      <c r="E95" s="62">
        <v>40144.42</v>
      </c>
      <c r="F95" s="62">
        <v>8971.25</v>
      </c>
      <c r="G95" s="64">
        <v>-31173.17</v>
      </c>
      <c r="H95" s="62">
        <v>48302.849931640623</v>
      </c>
      <c r="I95" s="62">
        <v>21531</v>
      </c>
      <c r="J95" s="62">
        <v>8158.429931640625</v>
      </c>
      <c r="K95" s="63">
        <v>-26771.849931640623</v>
      </c>
      <c r="L95" s="70">
        <v>32568.51</v>
      </c>
      <c r="M95" s="69">
        <v>-15734.339931640625</v>
      </c>
    </row>
    <row r="96" spans="1:13" ht="10" customHeight="1" x14ac:dyDescent="0.35">
      <c r="A96" s="2"/>
      <c r="B96" s="2"/>
      <c r="C96" s="2" t="s">
        <v>274</v>
      </c>
      <c r="D96" s="2"/>
      <c r="E96" s="62">
        <v>0</v>
      </c>
      <c r="F96" s="62">
        <v>0</v>
      </c>
      <c r="G96" s="64">
        <v>0</v>
      </c>
      <c r="H96" s="62">
        <v>0</v>
      </c>
      <c r="I96" s="62">
        <v>0</v>
      </c>
      <c r="J96" s="62">
        <v>0</v>
      </c>
      <c r="K96" s="63">
        <v>0</v>
      </c>
      <c r="L96" s="70">
        <v>606.28000000000009</v>
      </c>
      <c r="M96" s="69">
        <v>606.28000000000009</v>
      </c>
    </row>
    <row r="97" spans="1:13" ht="10" customHeight="1" x14ac:dyDescent="0.35">
      <c r="A97" s="2"/>
      <c r="B97" s="2"/>
      <c r="C97" s="2" t="s">
        <v>277</v>
      </c>
      <c r="D97" s="2"/>
      <c r="E97" s="62">
        <v>46885.7</v>
      </c>
      <c r="F97" s="62">
        <v>79677.100000000006</v>
      </c>
      <c r="G97" s="64">
        <v>32791.4</v>
      </c>
      <c r="H97" s="62">
        <v>191225.04375000001</v>
      </c>
      <c r="I97" s="62">
        <v>191225.04</v>
      </c>
      <c r="J97" s="62">
        <v>144339.34375</v>
      </c>
      <c r="K97" s="63">
        <v>-3.7500000034924597E-3</v>
      </c>
      <c r="L97" s="70">
        <v>191225.04195312501</v>
      </c>
      <c r="M97" s="69">
        <v>-1.7968750034924597E-3</v>
      </c>
    </row>
    <row r="98" spans="1:13" ht="10" customHeight="1" x14ac:dyDescent="0.35">
      <c r="A98" s="2"/>
      <c r="B98" s="2"/>
      <c r="C98" s="2" t="s">
        <v>280</v>
      </c>
      <c r="D98" s="2"/>
      <c r="E98" s="62">
        <v>0</v>
      </c>
      <c r="F98" s="62">
        <v>0</v>
      </c>
      <c r="G98" s="64">
        <v>0</v>
      </c>
      <c r="H98" s="62">
        <v>0</v>
      </c>
      <c r="I98" s="62">
        <v>0</v>
      </c>
      <c r="J98" s="62">
        <v>0</v>
      </c>
      <c r="K98" s="63">
        <v>0</v>
      </c>
      <c r="L98" s="70">
        <v>507.8</v>
      </c>
      <c r="M98" s="69">
        <v>507.8</v>
      </c>
    </row>
    <row r="99" spans="1:13" ht="10" customHeight="1" x14ac:dyDescent="0.35">
      <c r="A99" s="2"/>
      <c r="B99" s="2"/>
      <c r="C99" s="2" t="s">
        <v>281</v>
      </c>
      <c r="D99" s="2"/>
      <c r="E99" s="62">
        <v>1165.5999999999999</v>
      </c>
      <c r="F99" s="62">
        <v>4166.6499999999996</v>
      </c>
      <c r="G99" s="64">
        <v>3001.05</v>
      </c>
      <c r="H99" s="62">
        <v>9999.9605957031254</v>
      </c>
      <c r="I99" s="62">
        <v>9999.9599999999991</v>
      </c>
      <c r="J99" s="62">
        <v>8834.360595703125</v>
      </c>
      <c r="K99" s="63">
        <v>-5.9570312623691279E-4</v>
      </c>
      <c r="L99" s="70">
        <v>9999.9599609375</v>
      </c>
      <c r="M99" s="69">
        <v>-6.3476562536379788E-4</v>
      </c>
    </row>
    <row r="100" spans="1:13" ht="10" customHeight="1" x14ac:dyDescent="0.35">
      <c r="A100" s="2"/>
      <c r="B100" s="2"/>
      <c r="C100" s="2" t="s">
        <v>284</v>
      </c>
      <c r="D100" s="2"/>
      <c r="E100" s="62">
        <v>310.60000000000002</v>
      </c>
      <c r="F100" s="62">
        <v>2083.35</v>
      </c>
      <c r="G100" s="64">
        <v>1772.75</v>
      </c>
      <c r="H100" s="62">
        <v>5000.0398803710941</v>
      </c>
      <c r="I100" s="62">
        <v>5000.04</v>
      </c>
      <c r="J100" s="62">
        <v>4689.4398803710938</v>
      </c>
      <c r="K100" s="63">
        <v>1.1962890584982233E-4</v>
      </c>
      <c r="L100" s="70">
        <v>5000.0400024414066</v>
      </c>
      <c r="M100" s="69">
        <v>1.220703125E-4</v>
      </c>
    </row>
    <row r="101" spans="1:13" ht="10" customHeight="1" x14ac:dyDescent="0.35">
      <c r="A101" s="2"/>
      <c r="B101" s="2"/>
      <c r="C101" s="42" t="s">
        <v>287</v>
      </c>
      <c r="D101" s="42"/>
      <c r="E101" s="65">
        <f t="shared" ref="E101:M101" si="7">SUM(E91:E100)</f>
        <v>236916.25</v>
      </c>
      <c r="F101" s="65">
        <f t="shared" si="7"/>
        <v>241075.4</v>
      </c>
      <c r="G101" s="65">
        <f t="shared" si="7"/>
        <v>4159.1460000000052</v>
      </c>
      <c r="H101" s="65">
        <f t="shared" si="7"/>
        <v>628338.19500732422</v>
      </c>
      <c r="I101" s="65">
        <f t="shared" si="7"/>
        <v>578580.96000000008</v>
      </c>
      <c r="J101" s="65">
        <f t="shared" si="7"/>
        <v>391421.94500732422</v>
      </c>
      <c r="K101" s="65">
        <f t="shared" si="7"/>
        <v>-49757.235007324183</v>
      </c>
      <c r="L101" s="65">
        <f t="shared" si="7"/>
        <v>598144.61326904304</v>
      </c>
      <c r="M101" s="65">
        <f t="shared" si="7"/>
        <v>-30193.581738281209</v>
      </c>
    </row>
    <row r="102" spans="1:13" ht="10" customHeight="1" x14ac:dyDescent="0.35">
      <c r="A102" s="2"/>
      <c r="B102" s="2" t="s">
        <v>39</v>
      </c>
      <c r="C102" s="2"/>
      <c r="D102" s="2"/>
      <c r="E102" s="62"/>
      <c r="F102" s="62"/>
      <c r="G102" s="64"/>
      <c r="H102" s="62"/>
      <c r="I102" s="62"/>
      <c r="J102" s="62"/>
      <c r="K102" s="63"/>
      <c r="L102" s="70"/>
      <c r="M102" s="69"/>
    </row>
    <row r="103" spans="1:13" ht="10" customHeight="1" x14ac:dyDescent="0.35">
      <c r="A103" s="2"/>
      <c r="B103" s="2"/>
      <c r="C103" s="2" t="s">
        <v>288</v>
      </c>
      <c r="D103" s="2"/>
      <c r="E103" s="62">
        <v>41696.980000000003</v>
      </c>
      <c r="F103" s="62">
        <v>37502.9</v>
      </c>
      <c r="G103" s="64">
        <v>-4194.0820000000003</v>
      </c>
      <c r="H103" s="62">
        <v>90006.96046875001</v>
      </c>
      <c r="I103" s="62">
        <v>90006.96</v>
      </c>
      <c r="J103" s="62">
        <v>48309.980468750007</v>
      </c>
      <c r="K103" s="63">
        <v>-4.6875000407453626E-4</v>
      </c>
      <c r="L103" s="70">
        <v>90006.964902343752</v>
      </c>
      <c r="M103" s="69">
        <v>4.4335937418509275E-3</v>
      </c>
    </row>
    <row r="104" spans="1:13" ht="10" customHeight="1" x14ac:dyDescent="0.35">
      <c r="A104" s="2"/>
      <c r="B104" s="2"/>
      <c r="C104" s="2" t="s">
        <v>291</v>
      </c>
      <c r="D104" s="2"/>
      <c r="E104" s="62">
        <v>0</v>
      </c>
      <c r="F104" s="62">
        <v>1458.35</v>
      </c>
      <c r="G104" s="64">
        <v>1458.35</v>
      </c>
      <c r="H104" s="62">
        <v>3500.0399475097656</v>
      </c>
      <c r="I104" s="62">
        <v>3500.04</v>
      </c>
      <c r="J104" s="62">
        <v>3500.0399475097656</v>
      </c>
      <c r="K104" s="63">
        <v>5.2490234338620212E-5</v>
      </c>
      <c r="L104" s="70">
        <v>3500.0400695800781</v>
      </c>
      <c r="M104" s="69">
        <v>1.220703125E-4</v>
      </c>
    </row>
    <row r="105" spans="1:13" ht="10" customHeight="1" x14ac:dyDescent="0.35">
      <c r="A105" s="2"/>
      <c r="B105" s="2"/>
      <c r="C105" s="2" t="s">
        <v>294</v>
      </c>
      <c r="D105" s="2"/>
      <c r="E105" s="62">
        <v>0</v>
      </c>
      <c r="F105" s="62">
        <v>2083.35</v>
      </c>
      <c r="G105" s="64">
        <v>2083.35</v>
      </c>
      <c r="H105" s="62">
        <v>5000.0401000976563</v>
      </c>
      <c r="I105" s="62">
        <v>5000.04</v>
      </c>
      <c r="J105" s="62">
        <v>5000.0401000976563</v>
      </c>
      <c r="K105" s="63">
        <v>-1.0009765628637979E-4</v>
      </c>
      <c r="L105" s="70">
        <v>5000.0399780273438</v>
      </c>
      <c r="M105" s="69">
        <v>-1.220703125E-4</v>
      </c>
    </row>
    <row r="106" spans="1:13" ht="10" customHeight="1" x14ac:dyDescent="0.35">
      <c r="A106" s="2"/>
      <c r="B106" s="2"/>
      <c r="C106" s="2" t="s">
        <v>297</v>
      </c>
      <c r="D106" s="2"/>
      <c r="E106" s="62">
        <v>13740.68</v>
      </c>
      <c r="F106" s="62">
        <v>8924.15</v>
      </c>
      <c r="G106" s="64">
        <v>-4816.5290000000005</v>
      </c>
      <c r="H106" s="62">
        <v>21417.961616210938</v>
      </c>
      <c r="I106" s="62">
        <v>21417.96</v>
      </c>
      <c r="J106" s="62">
        <v>7677.2816162109375</v>
      </c>
      <c r="K106" s="63">
        <v>-1.6162109386641532E-3</v>
      </c>
      <c r="L106" s="70">
        <v>21417.96153808594</v>
      </c>
      <c r="M106" s="69">
        <v>-7.8124998253770173E-5</v>
      </c>
    </row>
    <row r="107" spans="1:13" ht="10" customHeight="1" x14ac:dyDescent="0.35">
      <c r="A107" s="2"/>
      <c r="B107" s="2"/>
      <c r="C107" s="2" t="s">
        <v>300</v>
      </c>
      <c r="D107" s="2"/>
      <c r="E107" s="62">
        <v>4469.78</v>
      </c>
      <c r="F107" s="62">
        <v>5571.25</v>
      </c>
      <c r="G107" s="64">
        <v>1101.47</v>
      </c>
      <c r="H107" s="62">
        <v>13371.000336914063</v>
      </c>
      <c r="I107" s="62">
        <v>13371</v>
      </c>
      <c r="J107" s="62">
        <v>8901.2203369140625</v>
      </c>
      <c r="K107" s="63">
        <v>-3.3691406315483619E-4</v>
      </c>
      <c r="L107" s="70">
        <v>13371.00046875</v>
      </c>
      <c r="M107" s="69">
        <v>1.3183593728172127E-4</v>
      </c>
    </row>
    <row r="108" spans="1:13" ht="10" customHeight="1" x14ac:dyDescent="0.35">
      <c r="A108" s="2"/>
      <c r="B108" s="2"/>
      <c r="C108" s="2" t="s">
        <v>303</v>
      </c>
      <c r="D108" s="2"/>
      <c r="E108" s="62">
        <v>12448.96</v>
      </c>
      <c r="F108" s="62">
        <v>12896.65</v>
      </c>
      <c r="G108" s="64">
        <v>447.69040000000001</v>
      </c>
      <c r="H108" s="62">
        <v>30951.959511718749</v>
      </c>
      <c r="I108" s="62">
        <v>30951.96</v>
      </c>
      <c r="J108" s="62">
        <v>18502.99951171875</v>
      </c>
      <c r="K108" s="63">
        <v>4.8828125E-4</v>
      </c>
      <c r="L108" s="70">
        <v>30951.960312499999</v>
      </c>
      <c r="M108" s="69">
        <v>8.007812502910383E-4</v>
      </c>
    </row>
    <row r="109" spans="1:13" ht="10" customHeight="1" x14ac:dyDescent="0.35">
      <c r="A109" s="2"/>
      <c r="B109" s="2"/>
      <c r="C109" s="2" t="s">
        <v>306</v>
      </c>
      <c r="D109" s="2"/>
      <c r="E109" s="62">
        <v>7980.96</v>
      </c>
      <c r="F109" s="62">
        <v>19375</v>
      </c>
      <c r="G109" s="64">
        <v>11394.04</v>
      </c>
      <c r="H109" s="62">
        <v>46499.998085937499</v>
      </c>
      <c r="I109" s="62">
        <v>46500</v>
      </c>
      <c r="J109" s="62">
        <v>38519.0380859375</v>
      </c>
      <c r="K109" s="63">
        <v>1.9140625008731149E-3</v>
      </c>
      <c r="L109" s="70">
        <v>46499.998730468753</v>
      </c>
      <c r="M109" s="69">
        <v>6.4453125378349796E-4</v>
      </c>
    </row>
    <row r="110" spans="1:13" ht="10" customHeight="1" x14ac:dyDescent="0.35">
      <c r="A110" s="2"/>
      <c r="B110" s="2"/>
      <c r="C110" s="2" t="s">
        <v>310</v>
      </c>
      <c r="D110" s="2"/>
      <c r="E110" s="62">
        <v>34811.68</v>
      </c>
      <c r="F110" s="62">
        <v>40800.400000000001</v>
      </c>
      <c r="G110" s="64">
        <v>5988.7190000000001</v>
      </c>
      <c r="H110" s="62">
        <v>97920.959296874993</v>
      </c>
      <c r="I110" s="62">
        <v>97920.960000000006</v>
      </c>
      <c r="J110" s="62">
        <v>63109.279296874993</v>
      </c>
      <c r="K110" s="63">
        <v>7.0312501338776201E-4</v>
      </c>
      <c r="L110" s="70">
        <v>97920.957968750008</v>
      </c>
      <c r="M110" s="69">
        <v>-1.3281249848660082E-3</v>
      </c>
    </row>
    <row r="111" spans="1:13" ht="10" customHeight="1" x14ac:dyDescent="0.35">
      <c r="A111" s="2"/>
      <c r="B111" s="2"/>
      <c r="C111" s="2" t="s">
        <v>313</v>
      </c>
      <c r="D111" s="2"/>
      <c r="E111" s="62">
        <v>785.38</v>
      </c>
      <c r="F111" s="62">
        <v>18445</v>
      </c>
      <c r="G111" s="64">
        <v>17659.62</v>
      </c>
      <c r="H111" s="62">
        <v>44268.002558593755</v>
      </c>
      <c r="I111" s="62">
        <v>44268</v>
      </c>
      <c r="J111" s="62">
        <v>43482.622558593757</v>
      </c>
      <c r="K111" s="63">
        <v>-2.5585937546566129E-3</v>
      </c>
      <c r="L111" s="70">
        <v>44268.001093750005</v>
      </c>
      <c r="M111" s="69">
        <v>-1.46484375E-3</v>
      </c>
    </row>
    <row r="112" spans="1:13" ht="10" customHeight="1" x14ac:dyDescent="0.35">
      <c r="A112" s="2"/>
      <c r="B112" s="2"/>
      <c r="C112" s="42" t="s">
        <v>316</v>
      </c>
      <c r="D112" s="42"/>
      <c r="E112" s="65">
        <f t="shared" ref="E112:M112" si="8">SUM(E103:E111)</f>
        <v>115934.42000000001</v>
      </c>
      <c r="F112" s="65">
        <f t="shared" si="8"/>
        <v>147057.04999999999</v>
      </c>
      <c r="G112" s="65">
        <f t="shared" si="8"/>
        <v>31122.628399999998</v>
      </c>
      <c r="H112" s="65">
        <f t="shared" si="8"/>
        <v>352936.92192260741</v>
      </c>
      <c r="I112" s="65">
        <f t="shared" si="8"/>
        <v>352936.92</v>
      </c>
      <c r="J112" s="65">
        <f t="shared" si="8"/>
        <v>237002.50192260742</v>
      </c>
      <c r="K112" s="65">
        <f t="shared" si="8"/>
        <v>-1.9226074182370212E-3</v>
      </c>
      <c r="L112" s="65">
        <f t="shared" si="8"/>
        <v>352936.92506225582</v>
      </c>
      <c r="M112" s="65">
        <f t="shared" si="8"/>
        <v>3.1396484500874067E-3</v>
      </c>
    </row>
    <row r="113" spans="1:13" ht="10" customHeight="1" x14ac:dyDescent="0.35">
      <c r="A113" s="2"/>
      <c r="B113" s="2" t="s">
        <v>41</v>
      </c>
      <c r="C113" s="2"/>
      <c r="D113" s="2"/>
      <c r="E113" s="62"/>
      <c r="F113" s="62"/>
      <c r="G113" s="64"/>
      <c r="H113" s="62"/>
      <c r="I113" s="62"/>
      <c r="J113" s="62"/>
      <c r="K113" s="63"/>
      <c r="L113" s="70"/>
      <c r="M113" s="69"/>
    </row>
    <row r="114" spans="1:13" ht="10" customHeight="1" x14ac:dyDescent="0.35">
      <c r="A114" s="2"/>
      <c r="B114" s="2"/>
      <c r="C114" s="2" t="s">
        <v>317</v>
      </c>
      <c r="D114" s="2"/>
      <c r="E114" s="62">
        <v>2732.98</v>
      </c>
      <c r="F114" s="62">
        <v>20296.25</v>
      </c>
      <c r="G114" s="64">
        <v>17563.27</v>
      </c>
      <c r="H114" s="62">
        <v>27065.260000000002</v>
      </c>
      <c r="I114" s="62">
        <v>48711</v>
      </c>
      <c r="J114" s="62">
        <v>24332.280000000002</v>
      </c>
      <c r="K114" s="63">
        <v>21645.739999999998</v>
      </c>
      <c r="L114" s="70">
        <v>43535.09</v>
      </c>
      <c r="M114" s="69">
        <v>16469.829999999994</v>
      </c>
    </row>
    <row r="115" spans="1:13" ht="10" customHeight="1" x14ac:dyDescent="0.35">
      <c r="A115" s="2"/>
      <c r="B115" s="2"/>
      <c r="C115" s="42" t="s">
        <v>320</v>
      </c>
      <c r="D115" s="42"/>
      <c r="E115" s="65">
        <f t="shared" ref="E115:M115" si="9">SUM(E114:E114)</f>
        <v>2732.98</v>
      </c>
      <c r="F115" s="65">
        <f t="shared" si="9"/>
        <v>20296.25</v>
      </c>
      <c r="G115" s="65">
        <f t="shared" si="9"/>
        <v>17563.27</v>
      </c>
      <c r="H115" s="65">
        <f t="shared" si="9"/>
        <v>27065.260000000002</v>
      </c>
      <c r="I115" s="65">
        <f t="shared" si="9"/>
        <v>48711</v>
      </c>
      <c r="J115" s="65">
        <f t="shared" si="9"/>
        <v>24332.280000000002</v>
      </c>
      <c r="K115" s="65">
        <f t="shared" si="9"/>
        <v>21645.739999999998</v>
      </c>
      <c r="L115" s="65">
        <f t="shared" si="9"/>
        <v>43535.09</v>
      </c>
      <c r="M115" s="65">
        <f t="shared" si="9"/>
        <v>16469.829999999994</v>
      </c>
    </row>
    <row r="116" spans="1:13" ht="10" customHeight="1" x14ac:dyDescent="0.35">
      <c r="A116" s="2"/>
      <c r="B116" s="42" t="s">
        <v>49</v>
      </c>
      <c r="C116" s="42"/>
      <c r="D116" s="42"/>
      <c r="E116" s="65">
        <f t="shared" ref="E116:M116" si="10">SUM(E112,E101,E89,E79,E61,E51,E115)</f>
        <v>1884815.65</v>
      </c>
      <c r="F116" s="65">
        <f t="shared" si="10"/>
        <v>1907300.3</v>
      </c>
      <c r="G116" s="65">
        <f t="shared" si="10"/>
        <v>22484.696980999997</v>
      </c>
      <c r="H116" s="65">
        <f t="shared" si="10"/>
        <v>4639728.0898205563</v>
      </c>
      <c r="I116" s="65">
        <f t="shared" si="10"/>
        <v>4577520.72</v>
      </c>
      <c r="J116" s="65">
        <f t="shared" si="10"/>
        <v>2754912.4398205564</v>
      </c>
      <c r="K116" s="65">
        <f t="shared" si="10"/>
        <v>-62207.369820556509</v>
      </c>
      <c r="L116" s="65">
        <f t="shared" si="10"/>
        <v>4593632.1732202154</v>
      </c>
      <c r="M116" s="65">
        <f t="shared" si="10"/>
        <v>-46095.919083251712</v>
      </c>
    </row>
    <row r="117" spans="1:13" ht="10" customHeight="1" x14ac:dyDescent="0.35">
      <c r="A117" s="42" t="s">
        <v>50</v>
      </c>
      <c r="B117" s="42"/>
      <c r="C117" s="42"/>
      <c r="D117" s="42"/>
      <c r="E117" s="65">
        <f>E27-E116</f>
        <v>-734871.76999999979</v>
      </c>
      <c r="F117" s="65">
        <f>F27-F116</f>
        <v>41192.499999999767</v>
      </c>
      <c r="G117" s="65">
        <f>E117-F117</f>
        <v>-776064.26999999955</v>
      </c>
      <c r="H117" s="65">
        <f>H27-H116</f>
        <v>138358.60788777657</v>
      </c>
      <c r="I117" s="65">
        <f>I27-I116</f>
        <v>257952.88999999966</v>
      </c>
      <c r="J117" s="65">
        <f>J27-J116</f>
        <v>5503299.326099446</v>
      </c>
      <c r="K117" s="65">
        <f>H117-I117</f>
        <v>-119594.2821122231</v>
      </c>
      <c r="L117" s="65">
        <f>L27-L116</f>
        <v>4900836.5826837178</v>
      </c>
      <c r="M117" s="65">
        <f>H117-L117</f>
        <v>-4762477.9747959413</v>
      </c>
    </row>
    <row r="119" spans="1:13" x14ac:dyDescent="0.35">
      <c r="H119">
        <v>-44167.318017580546</v>
      </c>
    </row>
    <row r="121" spans="1:13" x14ac:dyDescent="0.35">
      <c r="H121">
        <v>138275.83421712276</v>
      </c>
    </row>
  </sheetData>
  <mergeCells count="2">
    <mergeCell ref="E5:G5"/>
    <mergeCell ref="L5:M5"/>
  </mergeCells>
  <conditionalFormatting sqref="K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{ED47660A-7F05-421C-898A-A33CC97AFD39}</x14:id>
        </ext>
      </extLst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{3D457DD4-98F6-44D0-BD0E-42A226780F55}</x14:id>
        </ext>
      </extLst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{0A4BCA43-1F34-4C2E-9550-2C0AE324B4DB}</x14:id>
        </ext>
      </extLst>
    </cfRule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{2EC32E64-54C6-427F-8D5D-964C1CB2A534}</x14:id>
        </ext>
      </extLst>
    </cfRule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{57D309AE-9985-4D81-9261-A5AE6E07B842}</x14:id>
        </ext>
      </extLst>
    </cfRule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{B0EB5A4C-B3AF-413A-8395-52057394A4C3}</x14:id>
        </ext>
      </extLst>
    </cfRule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{8D6FEA15-52AB-40C8-AC19-49B01A369216}</x14:id>
        </ext>
      </extLst>
    </cfRule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{91ED6D34-2677-42FD-9ECE-1BFE422FE597}</x14:id>
        </ext>
      </extLst>
    </cfRule>
  </conditionalFormatting>
  <conditionalFormatting sqref="K113:K114 K6:K13 K15:K26 K28:K50 K52:K60 K62:K78 K80:K88 K90:K100 K102:K111">
    <cfRule type="dataBar" priority="5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{26EED186-D4F2-42E9-8518-4D49F8F7A6DF}</x14:id>
        </ext>
      </extLst>
    </cfRule>
  </conditionalFormatting>
  <conditionalFormatting sqref="M9">
    <cfRule type="expression" dxfId="115" priority="9" stopIfTrue="1">
      <formula>AND(NOT(ISBLANK(#REF!)),ABS(M9)&gt;PreviousMonthMinimumDiff)</formula>
    </cfRule>
    <cfRule type="expression" dxfId="114" priority="10" stopIfTrue="1">
      <formula>AND(ISBLANK(#REF!),ABS(M9)&gt;PreviousMonthMinimumDiff)</formula>
    </cfRule>
  </conditionalFormatting>
  <conditionalFormatting sqref="M10">
    <cfRule type="expression" dxfId="113" priority="15" stopIfTrue="1">
      <formula>AND(NOT(ISBLANK(#REF!)),ABS(M10)&gt;PreviousMonthMinimumDiff)</formula>
    </cfRule>
    <cfRule type="expression" dxfId="112" priority="16" stopIfTrue="1">
      <formula>AND(ISBLANK(#REF!),ABS(M10)&gt;PreviousMonthMinimumDiff)</formula>
    </cfRule>
  </conditionalFormatting>
  <conditionalFormatting sqref="M11">
    <cfRule type="expression" dxfId="111" priority="21" stopIfTrue="1">
      <formula>AND(NOT(ISBLANK(#REF!)),ABS(M11)&gt;PreviousMonthMinimumDiff)</formula>
    </cfRule>
    <cfRule type="expression" dxfId="110" priority="22" stopIfTrue="1">
      <formula>AND(ISBLANK(#REF!),ABS(M11)&gt;PreviousMonthMinimumDiff)</formula>
    </cfRule>
  </conditionalFormatting>
  <conditionalFormatting sqref="M12">
    <cfRule type="expression" dxfId="109" priority="27" stopIfTrue="1">
      <formula>AND(NOT(ISBLANK(#REF!)),ABS(M12)&gt;PreviousMonthMinimumDiff)</formula>
    </cfRule>
    <cfRule type="expression" dxfId="108" priority="28" stopIfTrue="1">
      <formula>AND(ISBLANK(#REF!),ABS(M12)&gt;PreviousMonthMinimumDiff)</formula>
    </cfRule>
  </conditionalFormatting>
  <conditionalFormatting sqref="M13">
    <cfRule type="expression" dxfId="107" priority="29" stopIfTrue="1">
      <formula>AND(NOT(ISBLANK(#REF!)),ABS(M13)&gt;PreviousMonthMinimumDiff)</formula>
    </cfRule>
    <cfRule type="expression" dxfId="106" priority="30" stopIfTrue="1">
      <formula>AND(ISBLANK(#REF!),ABS(M13)&gt;PreviousMonthMinimumDiff)</formula>
    </cfRule>
  </conditionalFormatting>
  <conditionalFormatting sqref="M16">
    <cfRule type="expression" dxfId="105" priority="38" stopIfTrue="1">
      <formula>AND(ISBLANK(#REF!),ABS(M16)&gt;PreviousMonthMinimumDiff)</formula>
    </cfRule>
    <cfRule type="expression" dxfId="104" priority="37" stopIfTrue="1">
      <formula>AND(NOT(ISBLANK(#REF!)),ABS(M16)&gt;PreviousMonthMinimumDiff)</formula>
    </cfRule>
  </conditionalFormatting>
  <conditionalFormatting sqref="M17:M23">
    <cfRule type="expression" dxfId="103" priority="44" stopIfTrue="1">
      <formula>AND(ISBLANK(#REF!),ABS(M17)&gt;PreviousMonthMinimumDiff)</formula>
    </cfRule>
    <cfRule type="expression" dxfId="102" priority="43" stopIfTrue="1">
      <formula>AND(NOT(ISBLANK(#REF!)),ABS(M17)&gt;PreviousMonthMinimumDiff)</formula>
    </cfRule>
  </conditionalFormatting>
  <conditionalFormatting sqref="M30:M50">
    <cfRule type="expression" dxfId="101" priority="85" stopIfTrue="1">
      <formula>AND(NOT(ISBLANK(#REF!)),ABS(M30)&gt;PreviousMonthMinimumDiff)</formula>
    </cfRule>
    <cfRule type="expression" dxfId="100" priority="86" stopIfTrue="1">
      <formula>AND(ISBLANK(#REF!),ABS(M30)&gt;PreviousMonthMinimumDiff)</formula>
    </cfRule>
  </conditionalFormatting>
  <conditionalFormatting sqref="M53:M60">
    <cfRule type="expression" dxfId="99" priority="201" stopIfTrue="1">
      <formula>AND(NOT(ISBLANK(#REF!)),ABS(M53)&gt;PreviousMonthMinimumDiff)</formula>
    </cfRule>
    <cfRule type="expression" dxfId="98" priority="202" stopIfTrue="1">
      <formula>AND(ISBLANK(#REF!),ABS(M53)&gt;PreviousMonthMinimumDiff)</formula>
    </cfRule>
  </conditionalFormatting>
  <conditionalFormatting sqref="M63:M78">
    <cfRule type="expression" dxfId="97" priority="249" stopIfTrue="1">
      <formula>AND(NOT(ISBLANK(#REF!)),ABS(M63)&gt;PreviousMonthMinimumDiff)</formula>
    </cfRule>
    <cfRule type="expression" dxfId="96" priority="250" stopIfTrue="1">
      <formula>AND(ISBLANK(#REF!),ABS(M63)&gt;PreviousMonthMinimumDiff)</formula>
    </cfRule>
  </conditionalFormatting>
  <conditionalFormatting sqref="M81:M88">
    <cfRule type="expression" dxfId="95" priority="343" stopIfTrue="1">
      <formula>AND(NOT(ISBLANK(#REF!)),ABS(M81)&gt;PreviousMonthMinimumDiff)</formula>
    </cfRule>
    <cfRule type="expression" dxfId="94" priority="344" stopIfTrue="1">
      <formula>AND(ISBLANK(#REF!),ABS(M81)&gt;PreviousMonthMinimumDiff)</formula>
    </cfRule>
  </conditionalFormatting>
  <conditionalFormatting sqref="M91:M100">
    <cfRule type="expression" dxfId="93" priority="389" stopIfTrue="1">
      <formula>AND(NOT(ISBLANK(#REF!)),ABS(M91)&gt;PreviousMonthMinimumDiff)</formula>
    </cfRule>
    <cfRule type="expression" dxfId="92" priority="390" stopIfTrue="1">
      <formula>AND(ISBLANK(#REF!),ABS(M91)&gt;PreviousMonthMinimumDiff)</formula>
    </cfRule>
  </conditionalFormatting>
  <conditionalFormatting sqref="M103:M111">
    <cfRule type="expression" dxfId="91" priority="445" stopIfTrue="1">
      <formula>AND(NOT(ISBLANK(#REF!)),ABS(M103)&gt;PreviousMonthMinimumDiff)</formula>
    </cfRule>
    <cfRule type="expression" dxfId="90" priority="446" stopIfTrue="1">
      <formula>AND(ISBLANK(#REF!),ABS(M103)&gt;PreviousMonthMinimumDiff)</formula>
    </cfRule>
  </conditionalFormatting>
  <conditionalFormatting sqref="M114">
    <cfRule type="expression" dxfId="89" priority="501" stopIfTrue="1">
      <formula>AND(NOT(ISBLANK(#REF!)),ABS(M114)&gt;PreviousMonthMinimumDiff)</formula>
    </cfRule>
    <cfRule type="expression" dxfId="88" priority="502" stopIfTrue="1">
      <formula>AND(ISBLANK(#REF!),ABS(M114)&gt;PreviousMonthMinimumDiff)</formula>
    </cfRule>
  </conditionalFormatting>
  <pageMargins left="0.7" right="0.7" top="0.75" bottom="0.75" header="0.3" footer="0.3"/>
  <pageSetup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47660A-7F05-421C-898A-A33CC97AFD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3D457DD4-98F6-44D0-BD0E-42A226780F5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0A4BCA43-1F34-4C2E-9550-2C0AE324B4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2EC32E64-54C6-427F-8D5D-964C1CB2A5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57D309AE-9985-4D81-9261-A5AE6E07B8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B0EB5A4C-B3AF-413A-8395-52057394A4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8D6FEA15-52AB-40C8-AC19-49B01A3692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91ED6D34-2677-42FD-9ECE-1BFE422FE5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6EED186-D4F2-42E9-8518-4D49F8F7A6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K113:K114 K6:K13 K15:K26 K28:K50 K52:K60 K62:K78 K80:K88 K90:K100 K102:K111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3C24-525C-4FCD-BA5A-5961ED123EF6}">
  <sheetPr codeName="Sheet3"/>
  <dimension ref="A1:M113"/>
  <sheetViews>
    <sheetView topLeftCell="A85" workbookViewId="0">
      <selection activeCell="H111" sqref="H111"/>
    </sheetView>
  </sheetViews>
  <sheetFormatPr defaultRowHeight="14.5" x14ac:dyDescent="0.35"/>
  <cols>
    <col min="1" max="3" width="1.1796875" customWidth="1"/>
    <col min="4" max="4" width="26.1796875" customWidth="1"/>
    <col min="5" max="5" width="10.90625" customWidth="1"/>
    <col min="6" max="6" width="11.54296875" customWidth="1"/>
    <col min="7" max="8" width="12.81640625" customWidth="1"/>
    <col min="9" max="9" width="11.54296875" customWidth="1"/>
    <col min="10" max="10" width="0" hidden="1" customWidth="1"/>
    <col min="11" max="11" width="29.1796875" customWidth="1"/>
    <col min="12" max="12" width="9.36328125" customWidth="1"/>
    <col min="13" max="13" width="8.81640625" customWidth="1"/>
  </cols>
  <sheetData>
    <row r="1" spans="1:13" ht="19" customHeight="1" x14ac:dyDescent="0.5">
      <c r="A1" s="1" t="s">
        <v>53</v>
      </c>
      <c r="B1" s="49"/>
      <c r="C1" s="49"/>
      <c r="L1" s="69"/>
      <c r="M1" s="69"/>
    </row>
    <row r="2" spans="1:13" ht="14.5" customHeight="1" x14ac:dyDescent="0.35">
      <c r="A2" s="3" t="s">
        <v>1</v>
      </c>
      <c r="B2" s="50"/>
      <c r="C2" s="50"/>
      <c r="L2" s="69"/>
      <c r="M2" s="69"/>
    </row>
    <row r="3" spans="1:13" ht="14.5" customHeight="1" x14ac:dyDescent="0.35">
      <c r="A3" s="4" t="s">
        <v>2</v>
      </c>
      <c r="B3" s="51"/>
      <c r="C3" s="51"/>
      <c r="L3" s="69"/>
      <c r="M3" s="69"/>
    </row>
    <row r="4" spans="1:13" ht="13" customHeight="1" x14ac:dyDescent="0.35">
      <c r="A4" s="50"/>
      <c r="B4" s="50"/>
      <c r="C4" s="50"/>
      <c r="L4" s="69"/>
      <c r="M4" s="69"/>
    </row>
    <row r="5" spans="1:13" ht="13" customHeight="1" x14ac:dyDescent="0.35">
      <c r="A5" s="52"/>
      <c r="B5" s="52"/>
      <c r="C5" s="52"/>
      <c r="D5" s="52"/>
      <c r="E5" s="169" t="s">
        <v>54</v>
      </c>
      <c r="F5" s="169"/>
      <c r="G5" s="170"/>
      <c r="H5" s="54"/>
      <c r="I5" s="53" t="s">
        <v>55</v>
      </c>
      <c r="J5" s="54"/>
      <c r="K5" s="54"/>
      <c r="L5" s="171" t="s">
        <v>347</v>
      </c>
      <c r="M5" s="172"/>
    </row>
    <row r="6" spans="1:13" ht="10.5" customHeight="1" x14ac:dyDescent="0.35">
      <c r="A6" s="55" t="s">
        <v>53</v>
      </c>
      <c r="B6" s="56"/>
      <c r="C6" s="56"/>
      <c r="D6" s="56"/>
      <c r="E6" s="57" t="s">
        <v>22</v>
      </c>
      <c r="F6" s="57" t="s">
        <v>23</v>
      </c>
      <c r="G6" s="59" t="s">
        <v>24</v>
      </c>
      <c r="H6" s="57" t="s">
        <v>25</v>
      </c>
      <c r="I6" s="57" t="s">
        <v>23</v>
      </c>
      <c r="J6" s="57" t="s">
        <v>26</v>
      </c>
      <c r="K6" s="58" t="s">
        <v>24</v>
      </c>
      <c r="L6" s="68" t="s">
        <v>57</v>
      </c>
      <c r="M6" s="60" t="s">
        <v>58</v>
      </c>
    </row>
    <row r="7" spans="1:13" ht="10" customHeight="1" x14ac:dyDescent="0.35">
      <c r="A7" s="2" t="s">
        <v>27</v>
      </c>
      <c r="B7" s="2"/>
      <c r="C7" s="2"/>
      <c r="D7" s="2"/>
      <c r="E7" s="62"/>
      <c r="F7" s="62"/>
      <c r="G7" s="64"/>
      <c r="H7" s="62"/>
      <c r="I7" s="62"/>
      <c r="J7" s="62"/>
      <c r="K7" s="63"/>
      <c r="L7" s="70"/>
      <c r="M7" s="69"/>
    </row>
    <row r="8" spans="1:13" ht="10" customHeight="1" x14ac:dyDescent="0.35">
      <c r="A8" s="2"/>
      <c r="B8" s="2" t="s">
        <v>28</v>
      </c>
      <c r="C8" s="2"/>
      <c r="D8" s="2"/>
      <c r="E8" s="62"/>
      <c r="F8" s="62"/>
      <c r="G8" s="64"/>
      <c r="H8" s="62"/>
      <c r="I8" s="62"/>
      <c r="J8" s="62"/>
      <c r="K8" s="63"/>
      <c r="L8" s="70"/>
      <c r="M8" s="69"/>
    </row>
    <row r="9" spans="1:13" ht="10" customHeight="1" x14ac:dyDescent="0.35">
      <c r="A9" s="2"/>
      <c r="B9" s="2"/>
      <c r="C9" s="2" t="s">
        <v>61</v>
      </c>
      <c r="D9" s="2"/>
      <c r="E9" s="62">
        <v>588348</v>
      </c>
      <c r="F9" s="62">
        <v>552287.5</v>
      </c>
      <c r="G9" s="64">
        <v>36060.5</v>
      </c>
      <c r="H9" s="62">
        <v>1328316.3333333312</v>
      </c>
      <c r="I9" s="62">
        <v>1325490</v>
      </c>
      <c r="J9" s="62">
        <v>739968.33333333116</v>
      </c>
      <c r="K9" s="63">
        <v>2826.3333333311602</v>
      </c>
      <c r="L9" s="70">
        <v>1264925.9999999972</v>
      </c>
      <c r="M9" s="69">
        <v>63390.333333333954</v>
      </c>
    </row>
    <row r="10" spans="1:13" ht="10" customHeight="1" x14ac:dyDescent="0.35">
      <c r="A10" s="2"/>
      <c r="B10" s="2"/>
      <c r="C10" s="2" t="s">
        <v>65</v>
      </c>
      <c r="D10" s="2"/>
      <c r="E10" s="62">
        <v>560.22</v>
      </c>
      <c r="F10" s="62">
        <v>22500</v>
      </c>
      <c r="G10" s="64">
        <v>-21939.78</v>
      </c>
      <c r="H10" s="62">
        <v>6000.0001513671878</v>
      </c>
      <c r="I10" s="62">
        <v>54000</v>
      </c>
      <c r="J10" s="62">
        <v>5439.7801513671875</v>
      </c>
      <c r="K10" s="63">
        <v>-47999.999848632811</v>
      </c>
      <c r="L10" s="70">
        <v>6000.0000366210934</v>
      </c>
      <c r="M10" s="69">
        <v>1.147460943684564E-4</v>
      </c>
    </row>
    <row r="11" spans="1:13" ht="10" customHeight="1" x14ac:dyDescent="0.35">
      <c r="A11" s="2"/>
      <c r="B11" s="2"/>
      <c r="C11" s="2" t="s">
        <v>68</v>
      </c>
      <c r="D11" s="2"/>
      <c r="E11" s="62">
        <v>413122</v>
      </c>
      <c r="F11" s="62">
        <v>377279.15</v>
      </c>
      <c r="G11" s="64">
        <v>35842.839999999997</v>
      </c>
      <c r="H11" s="62">
        <v>737586.16666666686</v>
      </c>
      <c r="I11" s="62">
        <v>905469.96</v>
      </c>
      <c r="J11" s="62">
        <v>324464.16666666686</v>
      </c>
      <c r="K11" s="63">
        <v>-167883.7933333331</v>
      </c>
      <c r="L11" s="70">
        <v>705892.50000000023</v>
      </c>
      <c r="M11" s="69">
        <v>31693.666666666628</v>
      </c>
    </row>
    <row r="12" spans="1:13" ht="10" customHeight="1" x14ac:dyDescent="0.35">
      <c r="A12" s="2"/>
      <c r="B12" s="2"/>
      <c r="C12" s="2" t="s">
        <v>73</v>
      </c>
      <c r="D12" s="2"/>
      <c r="E12" s="62">
        <v>14500</v>
      </c>
      <c r="F12" s="62">
        <v>1456.9</v>
      </c>
      <c r="G12" s="64">
        <v>13043.1</v>
      </c>
      <c r="H12" s="62">
        <v>14500</v>
      </c>
      <c r="I12" s="62">
        <v>3496.56</v>
      </c>
      <c r="J12" s="62">
        <v>0</v>
      </c>
      <c r="K12" s="63">
        <v>11003.44</v>
      </c>
      <c r="L12" s="70">
        <v>3496.5601501464844</v>
      </c>
      <c r="M12" s="69">
        <v>11003.439849853516</v>
      </c>
    </row>
    <row r="13" spans="1:13" ht="10" customHeight="1" x14ac:dyDescent="0.35">
      <c r="A13" s="2"/>
      <c r="B13" s="2"/>
      <c r="C13" s="42" t="s">
        <v>75</v>
      </c>
      <c r="D13" s="42"/>
      <c r="E13" s="65">
        <f t="shared" ref="E13:M13" si="0">SUM(E9:E12)</f>
        <v>1016530.22</v>
      </c>
      <c r="F13" s="65">
        <f t="shared" si="0"/>
        <v>953523.55</v>
      </c>
      <c r="G13" s="65">
        <f t="shared" si="0"/>
        <v>63006.659999999996</v>
      </c>
      <c r="H13" s="65">
        <f t="shared" si="0"/>
        <v>2086402.5001513651</v>
      </c>
      <c r="I13" s="65">
        <f t="shared" si="0"/>
        <v>2288456.52</v>
      </c>
      <c r="J13" s="65">
        <f t="shared" si="0"/>
        <v>1069872.2801513653</v>
      </c>
      <c r="K13" s="65">
        <f t="shared" si="0"/>
        <v>-202054.01984863475</v>
      </c>
      <c r="L13" s="65">
        <f t="shared" si="0"/>
        <v>1980315.0601867649</v>
      </c>
      <c r="M13" s="65">
        <f t="shared" si="0"/>
        <v>106087.4399646002</v>
      </c>
    </row>
    <row r="14" spans="1:13" ht="10" customHeight="1" x14ac:dyDescent="0.35">
      <c r="A14" s="2"/>
      <c r="B14" s="2" t="s">
        <v>29</v>
      </c>
      <c r="C14" s="2"/>
      <c r="D14" s="2"/>
      <c r="E14" s="62"/>
      <c r="F14" s="62"/>
      <c r="G14" s="64"/>
      <c r="H14" s="62"/>
      <c r="I14" s="62"/>
      <c r="J14" s="62"/>
      <c r="K14" s="63"/>
      <c r="L14" s="70"/>
      <c r="M14" s="69"/>
    </row>
    <row r="15" spans="1:13" ht="10" customHeight="1" x14ac:dyDescent="0.35">
      <c r="A15" s="2"/>
      <c r="B15" s="2"/>
      <c r="C15" s="2" t="s">
        <v>78</v>
      </c>
      <c r="D15" s="2"/>
      <c r="E15" s="62">
        <v>51461.45</v>
      </c>
      <c r="F15" s="62">
        <v>67502.3</v>
      </c>
      <c r="G15" s="64">
        <v>-16040.85</v>
      </c>
      <c r="H15" s="62">
        <v>162005.51152343751</v>
      </c>
      <c r="I15" s="62">
        <v>162005.51999999999</v>
      </c>
      <c r="J15" s="62">
        <v>110544.06152343751</v>
      </c>
      <c r="K15" s="63">
        <v>-8.4765624778810889E-3</v>
      </c>
      <c r="L15" s="70">
        <v>162005.52328125</v>
      </c>
      <c r="M15" s="69">
        <v>-1.1757812491850927E-2</v>
      </c>
    </row>
    <row r="16" spans="1:13" ht="10" customHeight="1" x14ac:dyDescent="0.35">
      <c r="A16" s="2"/>
      <c r="B16" s="2"/>
      <c r="C16" s="2" t="s">
        <v>81</v>
      </c>
      <c r="D16" s="2"/>
      <c r="E16" s="62">
        <v>0</v>
      </c>
      <c r="F16" s="62">
        <v>21252.9</v>
      </c>
      <c r="G16" s="64">
        <v>-21252.9</v>
      </c>
      <c r="H16" s="62">
        <v>51006.95947265625</v>
      </c>
      <c r="I16" s="62">
        <v>51006.96</v>
      </c>
      <c r="J16" s="62">
        <v>51006.95947265625</v>
      </c>
      <c r="K16" s="63">
        <v>-5.2734374912688509E-4</v>
      </c>
      <c r="L16" s="70">
        <v>51006.95947265625</v>
      </c>
      <c r="M16" s="69">
        <v>0</v>
      </c>
    </row>
    <row r="17" spans="1:13" ht="10" customHeight="1" x14ac:dyDescent="0.35">
      <c r="A17" s="2"/>
      <c r="B17" s="2"/>
      <c r="C17" s="2" t="s">
        <v>84</v>
      </c>
      <c r="D17" s="2"/>
      <c r="E17" s="62">
        <v>0</v>
      </c>
      <c r="F17" s="62">
        <v>1250</v>
      </c>
      <c r="G17" s="64">
        <v>-1250</v>
      </c>
      <c r="H17" s="62">
        <v>3000.0000915527344</v>
      </c>
      <c r="I17" s="62">
        <v>3000</v>
      </c>
      <c r="J17" s="62">
        <v>3000.0000915527344</v>
      </c>
      <c r="K17" s="63">
        <v>9.1552734375E-5</v>
      </c>
      <c r="L17" s="70">
        <v>3000.0000915527344</v>
      </c>
      <c r="M17" s="69">
        <v>0</v>
      </c>
    </row>
    <row r="18" spans="1:13" ht="10" customHeight="1" x14ac:dyDescent="0.35">
      <c r="A18" s="2"/>
      <c r="B18" s="2"/>
      <c r="C18" s="2" t="s">
        <v>86</v>
      </c>
      <c r="D18" s="2"/>
      <c r="E18" s="62">
        <v>0</v>
      </c>
      <c r="F18" s="62">
        <v>249409.6</v>
      </c>
      <c r="G18" s="64">
        <v>-249409.6</v>
      </c>
      <c r="H18" s="62">
        <v>598583.0703125</v>
      </c>
      <c r="I18" s="62">
        <v>598583.04000000004</v>
      </c>
      <c r="J18" s="62">
        <v>598583.0703125</v>
      </c>
      <c r="K18" s="63">
        <v>3.0312499962747097E-2</v>
      </c>
      <c r="L18" s="70">
        <v>598583.0390625</v>
      </c>
      <c r="M18" s="69">
        <v>3.125E-2</v>
      </c>
    </row>
    <row r="19" spans="1:13" ht="10" customHeight="1" x14ac:dyDescent="0.35">
      <c r="A19" s="2"/>
      <c r="B19" s="2"/>
      <c r="C19" s="2" t="s">
        <v>89</v>
      </c>
      <c r="D19" s="2"/>
      <c r="E19" s="62">
        <v>0</v>
      </c>
      <c r="F19" s="62">
        <v>12085.85</v>
      </c>
      <c r="G19" s="64">
        <v>-12085.85</v>
      </c>
      <c r="H19" s="62">
        <v>29006.0380859375</v>
      </c>
      <c r="I19" s="62">
        <v>29006.04</v>
      </c>
      <c r="J19" s="62">
        <v>29006.0380859375</v>
      </c>
      <c r="K19" s="63">
        <v>-1.9140625008731149E-3</v>
      </c>
      <c r="L19" s="70">
        <v>29006.039794921875</v>
      </c>
      <c r="M19" s="69">
        <v>-1.708984375E-3</v>
      </c>
    </row>
    <row r="20" spans="1:13" ht="10" customHeight="1" x14ac:dyDescent="0.35">
      <c r="A20" s="2"/>
      <c r="B20" s="2"/>
      <c r="C20" s="2" t="s">
        <v>92</v>
      </c>
      <c r="D20" s="2"/>
      <c r="E20" s="62">
        <v>0</v>
      </c>
      <c r="F20" s="62">
        <v>6696.65</v>
      </c>
      <c r="G20" s="64">
        <v>-6696.65</v>
      </c>
      <c r="H20" s="62">
        <v>16071.960693359375</v>
      </c>
      <c r="I20" s="62">
        <v>16071.96</v>
      </c>
      <c r="J20" s="62">
        <v>16071.960693359375</v>
      </c>
      <c r="K20" s="63">
        <v>6.9335937587311491E-4</v>
      </c>
      <c r="L20" s="70">
        <v>16071.959838867188</v>
      </c>
      <c r="M20" s="69">
        <v>8.544921875E-4</v>
      </c>
    </row>
    <row r="21" spans="1:13" ht="10" customHeight="1" x14ac:dyDescent="0.35">
      <c r="A21" s="2"/>
      <c r="B21" s="2"/>
      <c r="C21" s="2" t="s">
        <v>95</v>
      </c>
      <c r="D21" s="2"/>
      <c r="E21" s="62">
        <v>0</v>
      </c>
      <c r="F21" s="62">
        <v>4000</v>
      </c>
      <c r="G21" s="64">
        <v>-4000</v>
      </c>
      <c r="H21" s="62">
        <v>9600.0001220703125</v>
      </c>
      <c r="I21" s="62">
        <v>9600</v>
      </c>
      <c r="J21" s="62">
        <v>9600.0001220703125</v>
      </c>
      <c r="K21" s="63">
        <v>1.220703125E-4</v>
      </c>
      <c r="L21" s="70">
        <v>9599.9996337890625</v>
      </c>
      <c r="M21" s="69">
        <v>4.8828125E-4</v>
      </c>
    </row>
    <row r="22" spans="1:13" ht="10" customHeight="1" x14ac:dyDescent="0.35">
      <c r="A22" s="2"/>
      <c r="B22" s="2"/>
      <c r="C22" s="2" t="s">
        <v>98</v>
      </c>
      <c r="D22" s="2"/>
      <c r="E22" s="62">
        <v>29497</v>
      </c>
      <c r="F22" s="62">
        <v>552715.27</v>
      </c>
      <c r="G22" s="64">
        <v>-523218.3</v>
      </c>
      <c r="H22" s="62">
        <v>1519966.96875</v>
      </c>
      <c r="I22" s="62">
        <v>1519967.01</v>
      </c>
      <c r="J22" s="62">
        <v>1490469.96875</v>
      </c>
      <c r="K22" s="63">
        <v>-4.1250000009313226E-2</v>
      </c>
      <c r="L22" s="70">
        <v>1519966.96875</v>
      </c>
      <c r="M22" s="69">
        <v>0</v>
      </c>
    </row>
    <row r="23" spans="1:13" ht="10" customHeight="1" x14ac:dyDescent="0.35">
      <c r="A23" s="2"/>
      <c r="B23" s="2"/>
      <c r="C23" s="42" t="s">
        <v>100</v>
      </c>
      <c r="D23" s="42"/>
      <c r="E23" s="65">
        <f>SUM(E15:E22)</f>
        <v>80958.45</v>
      </c>
      <c r="F23" s="65">
        <f t="shared" ref="F23:G23" si="1">SUM(F15:F22)</f>
        <v>914912.57000000007</v>
      </c>
      <c r="G23" s="65">
        <f t="shared" si="1"/>
        <v>-833954.14999999991</v>
      </c>
      <c r="H23" s="65">
        <f>SUM(H15:H22)</f>
        <v>2389240.5090515139</v>
      </c>
      <c r="I23" s="65">
        <f>SUM(I15:I22)</f>
        <v>2389240.5300000003</v>
      </c>
      <c r="J23" s="65">
        <v>7015742.0335693359</v>
      </c>
      <c r="K23" s="66">
        <v>-9.6430663950741291E-2</v>
      </c>
      <c r="L23" s="71">
        <v>7261923.9457177734</v>
      </c>
      <c r="M23" s="72">
        <v>-0.11214843748894054</v>
      </c>
    </row>
    <row r="24" spans="1:13" ht="10" customHeight="1" x14ac:dyDescent="0.35">
      <c r="A24" s="2"/>
      <c r="B24" s="2" t="s">
        <v>30</v>
      </c>
      <c r="C24" s="2"/>
      <c r="D24" s="2"/>
      <c r="E24" s="62"/>
      <c r="F24" s="62"/>
      <c r="G24" s="64"/>
      <c r="H24" s="62"/>
      <c r="I24" s="62"/>
      <c r="J24" s="62"/>
      <c r="K24" s="63"/>
      <c r="L24" s="70"/>
      <c r="M24" s="69"/>
    </row>
    <row r="25" spans="1:13" ht="10" customHeight="1" x14ac:dyDescent="0.35">
      <c r="A25" s="2"/>
      <c r="B25" s="2"/>
      <c r="C25" s="42" t="s">
        <v>102</v>
      </c>
      <c r="D25" s="42"/>
      <c r="E25" s="65">
        <v>4321.08</v>
      </c>
      <c r="F25" s="65">
        <v>0</v>
      </c>
      <c r="G25" s="67">
        <v>4321.08</v>
      </c>
      <c r="H25" s="65">
        <v>4321.08</v>
      </c>
      <c r="I25" s="65">
        <v>0</v>
      </c>
      <c r="J25" s="65">
        <v>0</v>
      </c>
      <c r="K25" s="66">
        <v>4321.08</v>
      </c>
      <c r="L25" s="71">
        <v>0</v>
      </c>
      <c r="M25" s="72">
        <v>4321.08</v>
      </c>
    </row>
    <row r="26" spans="1:13" ht="10" customHeight="1" x14ac:dyDescent="0.35">
      <c r="A26" s="2"/>
      <c r="B26" s="42" t="s">
        <v>32</v>
      </c>
      <c r="C26" s="42"/>
      <c r="D26" s="42"/>
      <c r="E26" s="65">
        <f t="shared" ref="E26:M26" si="2">SUM(E23,E13,E25)</f>
        <v>1101809.75</v>
      </c>
      <c r="F26" s="65">
        <f t="shared" si="2"/>
        <v>1868436.12</v>
      </c>
      <c r="G26" s="65">
        <f t="shared" si="2"/>
        <v>-766626.40999999992</v>
      </c>
      <c r="H26" s="65">
        <f t="shared" si="2"/>
        <v>4479964.089202879</v>
      </c>
      <c r="I26" s="65">
        <f t="shared" si="2"/>
        <v>4677697.0500000007</v>
      </c>
      <c r="J26" s="65">
        <f t="shared" si="2"/>
        <v>8085614.3137207013</v>
      </c>
      <c r="K26" s="65">
        <f t="shared" si="2"/>
        <v>-197733.03627929871</v>
      </c>
      <c r="L26" s="65">
        <f t="shared" si="2"/>
        <v>9242239.0059045386</v>
      </c>
      <c r="M26" s="65">
        <f t="shared" si="2"/>
        <v>110408.40781616271</v>
      </c>
    </row>
    <row r="27" spans="1:13" ht="10" customHeight="1" x14ac:dyDescent="0.35">
      <c r="A27" s="2" t="s">
        <v>33</v>
      </c>
      <c r="B27" s="2"/>
      <c r="C27" s="2"/>
      <c r="D27" s="2"/>
      <c r="E27" s="62"/>
      <c r="F27" s="62"/>
      <c r="G27" s="64"/>
      <c r="H27" s="62"/>
      <c r="I27" s="62"/>
      <c r="J27" s="62"/>
      <c r="K27" s="63"/>
      <c r="L27" s="70"/>
      <c r="M27" s="69"/>
    </row>
    <row r="28" spans="1:13" ht="10" customHeight="1" x14ac:dyDescent="0.35">
      <c r="A28" s="2"/>
      <c r="B28" s="2" t="s">
        <v>34</v>
      </c>
      <c r="C28" s="2"/>
      <c r="D28" s="2"/>
      <c r="E28" s="62"/>
      <c r="F28" s="62"/>
      <c r="G28" s="64"/>
      <c r="H28" s="62"/>
      <c r="I28" s="62"/>
      <c r="J28" s="62"/>
      <c r="K28" s="63"/>
      <c r="L28" s="70"/>
      <c r="M28" s="69"/>
    </row>
    <row r="29" spans="1:13" ht="10" customHeight="1" x14ac:dyDescent="0.35">
      <c r="A29" s="2"/>
      <c r="B29" s="2"/>
      <c r="C29" s="2" t="s">
        <v>104</v>
      </c>
      <c r="D29" s="2"/>
      <c r="E29" s="62">
        <v>0</v>
      </c>
      <c r="F29" s="62">
        <v>30833.35</v>
      </c>
      <c r="G29" s="64">
        <v>30833.35</v>
      </c>
      <c r="H29" s="62">
        <v>74000.0419921875</v>
      </c>
      <c r="I29" s="62">
        <v>74000.039999999994</v>
      </c>
      <c r="J29" s="62">
        <v>74000.0419921875</v>
      </c>
      <c r="K29" s="63">
        <v>-1.9921875064028427E-3</v>
      </c>
      <c r="L29" s="70">
        <v>74000.0390625</v>
      </c>
      <c r="M29" s="69">
        <v>-2.9296875E-3</v>
      </c>
    </row>
    <row r="30" spans="1:13" ht="10" customHeight="1" x14ac:dyDescent="0.35">
      <c r="A30" s="2"/>
      <c r="B30" s="2"/>
      <c r="C30" s="2" t="s">
        <v>109</v>
      </c>
      <c r="D30" s="2"/>
      <c r="E30" s="62">
        <v>0</v>
      </c>
      <c r="F30" s="62">
        <v>16125</v>
      </c>
      <c r="G30" s="64">
        <v>16125</v>
      </c>
      <c r="H30" s="62">
        <v>38699.9990234375</v>
      </c>
      <c r="I30" s="62">
        <v>38700</v>
      </c>
      <c r="J30" s="62">
        <v>38699.9990234375</v>
      </c>
      <c r="K30" s="63">
        <v>9.765625E-4</v>
      </c>
      <c r="L30" s="70">
        <v>38700</v>
      </c>
      <c r="M30" s="69">
        <v>9.765625E-4</v>
      </c>
    </row>
    <row r="31" spans="1:13" ht="10" customHeight="1" x14ac:dyDescent="0.35">
      <c r="A31" s="2"/>
      <c r="B31" s="2"/>
      <c r="C31" s="2" t="s">
        <v>112</v>
      </c>
      <c r="D31" s="2"/>
      <c r="E31" s="62">
        <v>52715.51</v>
      </c>
      <c r="F31" s="62">
        <v>106194.15</v>
      </c>
      <c r="G31" s="64">
        <v>53478.64</v>
      </c>
      <c r="H31" s="62">
        <v>254865.95335937501</v>
      </c>
      <c r="I31" s="62">
        <v>254865.96</v>
      </c>
      <c r="J31" s="62">
        <v>202150.443359375</v>
      </c>
      <c r="K31" s="63">
        <v>6.6406249825377017E-3</v>
      </c>
      <c r="L31" s="70">
        <v>254865.95750000002</v>
      </c>
      <c r="M31" s="69">
        <v>4.1406250093132257E-3</v>
      </c>
    </row>
    <row r="32" spans="1:13" ht="10" customHeight="1" x14ac:dyDescent="0.35">
      <c r="A32" s="2"/>
      <c r="B32" s="2"/>
      <c r="C32" s="2" t="s">
        <v>115</v>
      </c>
      <c r="D32" s="2"/>
      <c r="E32" s="62">
        <v>38706.9</v>
      </c>
      <c r="F32" s="62">
        <v>38833.35</v>
      </c>
      <c r="G32" s="64">
        <v>126.45310000000001</v>
      </c>
      <c r="H32" s="62">
        <v>93200.040624999994</v>
      </c>
      <c r="I32" s="62">
        <v>93200.04</v>
      </c>
      <c r="J32" s="62">
        <v>54493.140624999993</v>
      </c>
      <c r="K32" s="63">
        <v>-6.2500000058207661E-4</v>
      </c>
      <c r="L32" s="70">
        <v>93200.036484374999</v>
      </c>
      <c r="M32" s="69">
        <v>-4.1406249947613105E-3</v>
      </c>
    </row>
    <row r="33" spans="1:13" ht="10" customHeight="1" x14ac:dyDescent="0.35">
      <c r="A33" s="2"/>
      <c r="B33" s="2"/>
      <c r="C33" s="2" t="s">
        <v>118</v>
      </c>
      <c r="D33" s="2"/>
      <c r="E33" s="62">
        <v>14841.35</v>
      </c>
      <c r="F33" s="62">
        <v>31354.15</v>
      </c>
      <c r="G33" s="64">
        <v>16512.8</v>
      </c>
      <c r="H33" s="62">
        <v>75249.962304687506</v>
      </c>
      <c r="I33" s="62">
        <v>75249.960000000006</v>
      </c>
      <c r="J33" s="62">
        <v>60408.612304687507</v>
      </c>
      <c r="K33" s="63">
        <v>-2.3046874994179234E-3</v>
      </c>
      <c r="L33" s="70">
        <v>75249.960546874994</v>
      </c>
      <c r="M33" s="69">
        <v>-1.7578125116415322E-3</v>
      </c>
    </row>
    <row r="34" spans="1:13" ht="10" customHeight="1" x14ac:dyDescent="0.35">
      <c r="A34" s="2"/>
      <c r="B34" s="2"/>
      <c r="C34" s="2" t="s">
        <v>121</v>
      </c>
      <c r="D34" s="2"/>
      <c r="E34" s="62">
        <v>0</v>
      </c>
      <c r="F34" s="62">
        <v>8333.35</v>
      </c>
      <c r="G34" s="64">
        <v>8333.35</v>
      </c>
      <c r="H34" s="62">
        <v>20000.0390625</v>
      </c>
      <c r="I34" s="62">
        <v>20000.04</v>
      </c>
      <c r="J34" s="62">
        <v>20000.0390625</v>
      </c>
      <c r="K34" s="63">
        <v>9.3750000087311491E-4</v>
      </c>
      <c r="L34" s="70">
        <v>20000.0390625</v>
      </c>
      <c r="M34" s="69">
        <v>0</v>
      </c>
    </row>
    <row r="35" spans="1:13" ht="10" customHeight="1" x14ac:dyDescent="0.35">
      <c r="A35" s="2"/>
      <c r="B35" s="2"/>
      <c r="C35" s="2" t="s">
        <v>124</v>
      </c>
      <c r="D35" s="2"/>
      <c r="E35" s="62">
        <v>426253.02</v>
      </c>
      <c r="F35" s="62">
        <v>426253.75</v>
      </c>
      <c r="G35" s="64">
        <v>0.71875</v>
      </c>
      <c r="H35" s="62">
        <v>1023009.035625</v>
      </c>
      <c r="I35" s="62">
        <v>1023009</v>
      </c>
      <c r="J35" s="62">
        <v>596756.015625</v>
      </c>
      <c r="K35" s="63">
        <v>-3.5625000018626451E-2</v>
      </c>
      <c r="L35" s="70">
        <v>1023008.9821875</v>
      </c>
      <c r="M35" s="69">
        <v>-5.3437500027939677E-2</v>
      </c>
    </row>
    <row r="36" spans="1:13" ht="10" customHeight="1" x14ac:dyDescent="0.35">
      <c r="A36" s="2"/>
      <c r="B36" s="2"/>
      <c r="C36" s="2" t="s">
        <v>127</v>
      </c>
      <c r="D36" s="2"/>
      <c r="E36" s="62">
        <v>25575.52</v>
      </c>
      <c r="F36" s="62">
        <v>46077.5</v>
      </c>
      <c r="G36" s="64">
        <v>20501.98</v>
      </c>
      <c r="H36" s="62">
        <v>110586.0014453125</v>
      </c>
      <c r="I36" s="62">
        <v>110586</v>
      </c>
      <c r="J36" s="62">
        <v>85010.4814453125</v>
      </c>
      <c r="K36" s="63">
        <v>-1.4453125040745363E-3</v>
      </c>
      <c r="L36" s="70">
        <v>110586.00578125</v>
      </c>
      <c r="M36" s="69">
        <v>4.3359374976716936E-3</v>
      </c>
    </row>
    <row r="37" spans="1:13" ht="10" customHeight="1" x14ac:dyDescent="0.35">
      <c r="A37" s="2"/>
      <c r="B37" s="2"/>
      <c r="C37" s="2" t="s">
        <v>132</v>
      </c>
      <c r="D37" s="2"/>
      <c r="E37" s="62">
        <v>47580.1</v>
      </c>
      <c r="F37" s="62">
        <v>24056.65</v>
      </c>
      <c r="G37" s="64">
        <v>-23523.45</v>
      </c>
      <c r="H37" s="62">
        <v>57735.959252929686</v>
      </c>
      <c r="I37" s="62">
        <v>57735.96</v>
      </c>
      <c r="J37" s="62">
        <v>10155.859252929688</v>
      </c>
      <c r="K37" s="63">
        <v>7.4707031308207661E-4</v>
      </c>
      <c r="L37" s="70">
        <v>57735.961660156252</v>
      </c>
      <c r="M37" s="69">
        <v>2.4072265659924597E-3</v>
      </c>
    </row>
    <row r="38" spans="1:13" ht="10" customHeight="1" x14ac:dyDescent="0.35">
      <c r="A38" s="2"/>
      <c r="B38" s="2"/>
      <c r="C38" s="2" t="s">
        <v>134</v>
      </c>
      <c r="D38" s="2"/>
      <c r="E38" s="62">
        <v>0</v>
      </c>
      <c r="F38" s="62">
        <v>39625</v>
      </c>
      <c r="G38" s="64">
        <v>39625</v>
      </c>
      <c r="H38" s="62">
        <v>95099.9970703125</v>
      </c>
      <c r="I38" s="62">
        <v>95100</v>
      </c>
      <c r="J38" s="62">
        <v>95099.9970703125</v>
      </c>
      <c r="K38" s="63">
        <v>2.9296875E-3</v>
      </c>
      <c r="L38" s="70">
        <v>95100.0029296875</v>
      </c>
      <c r="M38" s="69">
        <v>5.859375E-3</v>
      </c>
    </row>
    <row r="39" spans="1:13" ht="10" customHeight="1" x14ac:dyDescent="0.35">
      <c r="A39" s="2"/>
      <c r="B39" s="2"/>
      <c r="C39" s="2" t="s">
        <v>136</v>
      </c>
      <c r="D39" s="2"/>
      <c r="E39" s="62">
        <v>34297.769999999997</v>
      </c>
      <c r="F39" s="62">
        <v>34916.65</v>
      </c>
      <c r="G39" s="64">
        <v>618.87890000000004</v>
      </c>
      <c r="H39" s="62">
        <v>83799.961894531254</v>
      </c>
      <c r="I39" s="62">
        <v>83799.960000000006</v>
      </c>
      <c r="J39" s="62">
        <v>49502.191894531257</v>
      </c>
      <c r="K39" s="63">
        <v>-1.8945312476716936E-3</v>
      </c>
      <c r="L39" s="70">
        <v>83799.958437499998</v>
      </c>
      <c r="M39" s="69">
        <v>-3.4570312564028427E-3</v>
      </c>
    </row>
    <row r="40" spans="1:13" ht="10" customHeight="1" x14ac:dyDescent="0.35">
      <c r="A40" s="2"/>
      <c r="B40" s="2"/>
      <c r="C40" s="2" t="s">
        <v>139</v>
      </c>
      <c r="D40" s="2"/>
      <c r="E40" s="62">
        <v>22692.799999999999</v>
      </c>
      <c r="F40" s="62">
        <v>15791.65</v>
      </c>
      <c r="G40" s="64">
        <v>-6901.15</v>
      </c>
      <c r="H40" s="62">
        <v>37899.959912109378</v>
      </c>
      <c r="I40" s="62">
        <v>37899.96</v>
      </c>
      <c r="J40" s="62">
        <v>15207.159912109379</v>
      </c>
      <c r="K40" s="63">
        <v>8.7890621216502041E-5</v>
      </c>
      <c r="L40" s="70">
        <v>37899.961982421875</v>
      </c>
      <c r="M40" s="69">
        <v>2.0703124973806553E-3</v>
      </c>
    </row>
    <row r="41" spans="1:13" ht="10" customHeight="1" x14ac:dyDescent="0.35">
      <c r="A41" s="2"/>
      <c r="B41" s="2"/>
      <c r="C41" s="2" t="s">
        <v>141</v>
      </c>
      <c r="D41" s="2"/>
      <c r="E41" s="62">
        <v>33749.300000000003</v>
      </c>
      <c r="F41" s="62">
        <v>33666.65</v>
      </c>
      <c r="G41" s="64">
        <v>-82.652339999999995</v>
      </c>
      <c r="H41" s="62">
        <v>80799.960644531238</v>
      </c>
      <c r="I41" s="62">
        <v>80799.960000000006</v>
      </c>
      <c r="J41" s="62">
        <v>47050.660644531235</v>
      </c>
      <c r="K41" s="63">
        <v>-6.4453123195562512E-4</v>
      </c>
      <c r="L41" s="70">
        <v>80799.962812500002</v>
      </c>
      <c r="M41" s="69">
        <v>2.167968763387762E-3</v>
      </c>
    </row>
    <row r="42" spans="1:13" ht="10" customHeight="1" x14ac:dyDescent="0.35">
      <c r="A42" s="2"/>
      <c r="B42" s="2"/>
      <c r="C42" s="2" t="s">
        <v>144</v>
      </c>
      <c r="D42" s="2"/>
      <c r="E42" s="62">
        <v>17672.66</v>
      </c>
      <c r="F42" s="62">
        <v>36614.6</v>
      </c>
      <c r="G42" s="64">
        <v>18941.939999999999</v>
      </c>
      <c r="H42" s="62">
        <v>87875.037929687503</v>
      </c>
      <c r="I42" s="62">
        <v>87875.04</v>
      </c>
      <c r="J42" s="62">
        <v>70202.3779296875</v>
      </c>
      <c r="K42" s="63">
        <v>2.0703124901046976E-3</v>
      </c>
      <c r="L42" s="70">
        <v>87875.033046875003</v>
      </c>
      <c r="M42" s="69">
        <v>-4.8828125E-3</v>
      </c>
    </row>
    <row r="43" spans="1:13" ht="10" customHeight="1" x14ac:dyDescent="0.35">
      <c r="A43" s="2"/>
      <c r="B43" s="2"/>
      <c r="C43" s="2" t="s">
        <v>147</v>
      </c>
      <c r="D43" s="2"/>
      <c r="E43" s="62">
        <v>0</v>
      </c>
      <c r="F43" s="62">
        <v>10000</v>
      </c>
      <c r="G43" s="64">
        <v>10000</v>
      </c>
      <c r="H43" s="62">
        <v>24000.000732421875</v>
      </c>
      <c r="I43" s="62">
        <v>24000</v>
      </c>
      <c r="J43" s="62">
        <v>24000.000732421875</v>
      </c>
      <c r="K43" s="63">
        <v>-7.32421875E-4</v>
      </c>
      <c r="L43" s="70">
        <v>24000.000732421875</v>
      </c>
      <c r="M43" s="69">
        <v>0</v>
      </c>
    </row>
    <row r="44" spans="1:13" ht="10" customHeight="1" x14ac:dyDescent="0.35">
      <c r="A44" s="2"/>
      <c r="B44" s="2"/>
      <c r="C44" s="2" t="s">
        <v>150</v>
      </c>
      <c r="D44" s="2"/>
      <c r="E44" s="62">
        <v>0</v>
      </c>
      <c r="F44" s="62">
        <v>833.35</v>
      </c>
      <c r="G44" s="64">
        <v>833.35</v>
      </c>
      <c r="H44" s="62">
        <v>2000.0400085449219</v>
      </c>
      <c r="I44" s="62">
        <v>2000.04</v>
      </c>
      <c r="J44" s="62">
        <v>2000.0400085449219</v>
      </c>
      <c r="K44" s="63">
        <v>-8.5449219113797881E-6</v>
      </c>
      <c r="L44" s="70">
        <v>2000.0400238037109</v>
      </c>
      <c r="M44" s="69">
        <v>1.52587890625E-5</v>
      </c>
    </row>
    <row r="45" spans="1:13" ht="10" customHeight="1" x14ac:dyDescent="0.35">
      <c r="A45" s="2"/>
      <c r="B45" s="2"/>
      <c r="C45" s="2" t="s">
        <v>153</v>
      </c>
      <c r="D45" s="2"/>
      <c r="E45" s="62">
        <v>0</v>
      </c>
      <c r="F45" s="62">
        <v>833.35</v>
      </c>
      <c r="G45" s="64">
        <v>833.35</v>
      </c>
      <c r="H45" s="62">
        <v>2000.0400085449219</v>
      </c>
      <c r="I45" s="62">
        <v>2000.04</v>
      </c>
      <c r="J45" s="62">
        <v>2000.0400085449219</v>
      </c>
      <c r="K45" s="63">
        <v>-8.5449219113797881E-6</v>
      </c>
      <c r="L45" s="70">
        <v>2000.0400238037109</v>
      </c>
      <c r="M45" s="69">
        <v>1.52587890625E-5</v>
      </c>
    </row>
    <row r="46" spans="1:13" ht="10" customHeight="1" x14ac:dyDescent="0.35">
      <c r="A46" s="2"/>
      <c r="B46" s="2"/>
      <c r="C46" s="2" t="s">
        <v>156</v>
      </c>
      <c r="D46" s="2"/>
      <c r="E46" s="62">
        <v>0</v>
      </c>
      <c r="F46" s="62">
        <v>6666.65</v>
      </c>
      <c r="G46" s="64">
        <v>6666.65</v>
      </c>
      <c r="H46" s="62">
        <v>15999.95947265625</v>
      </c>
      <c r="I46" s="62">
        <v>15999.96</v>
      </c>
      <c r="J46" s="62">
        <v>15999.95947265625</v>
      </c>
      <c r="K46" s="63">
        <v>5.2734374912688509E-4</v>
      </c>
      <c r="L46" s="70">
        <v>15999.959838867188</v>
      </c>
      <c r="M46" s="69">
        <v>3.662109375E-4</v>
      </c>
    </row>
    <row r="47" spans="1:13" ht="10" customHeight="1" x14ac:dyDescent="0.35">
      <c r="A47" s="2"/>
      <c r="B47" s="2"/>
      <c r="C47" s="2" t="s">
        <v>159</v>
      </c>
      <c r="D47" s="2"/>
      <c r="E47" s="62">
        <v>0</v>
      </c>
      <c r="F47" s="62">
        <v>833.35</v>
      </c>
      <c r="G47" s="64">
        <v>833.35</v>
      </c>
      <c r="H47" s="62">
        <v>2000.0400085449219</v>
      </c>
      <c r="I47" s="62">
        <v>2000.04</v>
      </c>
      <c r="J47" s="62">
        <v>2000.0400085449219</v>
      </c>
      <c r="K47" s="63">
        <v>-8.5449219113797881E-6</v>
      </c>
      <c r="L47" s="70">
        <v>2000.0400238037109</v>
      </c>
      <c r="M47" s="69">
        <v>1.52587890625E-5</v>
      </c>
    </row>
    <row r="48" spans="1:13" ht="10" customHeight="1" x14ac:dyDescent="0.35">
      <c r="A48" s="2"/>
      <c r="B48" s="2"/>
      <c r="C48" s="42" t="s">
        <v>161</v>
      </c>
      <c r="D48" s="42"/>
      <c r="E48" s="65">
        <f t="shared" ref="E48:M48" si="3">SUM(E29:E47)</f>
        <v>714084.93000000017</v>
      </c>
      <c r="F48" s="65">
        <f t="shared" si="3"/>
        <v>907842.5</v>
      </c>
      <c r="G48" s="65">
        <f t="shared" si="3"/>
        <v>193757.55841000006</v>
      </c>
      <c r="H48" s="65">
        <f t="shared" si="3"/>
        <v>2178822.0303723146</v>
      </c>
      <c r="I48" s="65">
        <f t="shared" si="3"/>
        <v>2178822</v>
      </c>
      <c r="J48" s="65">
        <f t="shared" si="3"/>
        <v>1464737.1003723145</v>
      </c>
      <c r="K48" s="65">
        <f t="shared" si="3"/>
        <v>-3.037231449252431E-2</v>
      </c>
      <c r="L48" s="65">
        <f t="shared" si="3"/>
        <v>2178821.9821368409</v>
      </c>
      <c r="M48" s="65">
        <f t="shared" si="3"/>
        <v>-4.8235473652312066E-2</v>
      </c>
    </row>
    <row r="49" spans="1:13" ht="10" customHeight="1" x14ac:dyDescent="0.35">
      <c r="A49" s="2"/>
      <c r="B49" s="2" t="s">
        <v>35</v>
      </c>
      <c r="C49" s="2"/>
      <c r="D49" s="2"/>
      <c r="E49" s="62"/>
      <c r="F49" s="62"/>
      <c r="G49" s="64"/>
      <c r="H49" s="62"/>
      <c r="I49" s="62"/>
      <c r="J49" s="62"/>
      <c r="K49" s="63"/>
      <c r="L49" s="70"/>
      <c r="M49" s="69"/>
    </row>
    <row r="50" spans="1:13" ht="10" customHeight="1" x14ac:dyDescent="0.35">
      <c r="A50" s="2"/>
      <c r="B50" s="2"/>
      <c r="C50" s="2" t="s">
        <v>163</v>
      </c>
      <c r="D50" s="2"/>
      <c r="E50" s="62">
        <v>66648.320000000007</v>
      </c>
      <c r="F50" s="62">
        <v>0</v>
      </c>
      <c r="G50" s="64">
        <v>-66648.320000000007</v>
      </c>
      <c r="H50" s="62">
        <v>6.6406249243300408E-4</v>
      </c>
      <c r="I50" s="62">
        <v>0</v>
      </c>
      <c r="J50" s="62">
        <v>-66648.319335937515</v>
      </c>
      <c r="K50" s="63">
        <v>-6.6406249243300408E-4</v>
      </c>
      <c r="L50" s="70">
        <v>-1.6015625005820766E-3</v>
      </c>
      <c r="M50" s="69">
        <v>-2.2656249930150807E-3</v>
      </c>
    </row>
    <row r="51" spans="1:13" ht="10" customHeight="1" x14ac:dyDescent="0.35">
      <c r="A51" s="2"/>
      <c r="B51" s="2"/>
      <c r="C51" s="2" t="s">
        <v>166</v>
      </c>
      <c r="D51" s="2"/>
      <c r="E51" s="62">
        <v>0</v>
      </c>
      <c r="F51" s="62">
        <v>92368.8</v>
      </c>
      <c r="G51" s="64">
        <v>92368.8</v>
      </c>
      <c r="H51" s="62">
        <v>221685.119140625</v>
      </c>
      <c r="I51" s="62">
        <v>221685.12</v>
      </c>
      <c r="J51" s="62">
        <v>221685.119140625</v>
      </c>
      <c r="K51" s="63">
        <v>8.5937499534338713E-4</v>
      </c>
      <c r="L51" s="70">
        <v>221685.1171875</v>
      </c>
      <c r="M51" s="69">
        <v>-1.953125E-3</v>
      </c>
    </row>
    <row r="52" spans="1:13" ht="10" customHeight="1" x14ac:dyDescent="0.35">
      <c r="A52" s="2"/>
      <c r="B52" s="2"/>
      <c r="C52" s="2" t="s">
        <v>169</v>
      </c>
      <c r="D52" s="2"/>
      <c r="E52" s="62">
        <v>42907.45</v>
      </c>
      <c r="F52" s="62">
        <v>56286.25</v>
      </c>
      <c r="G52" s="64">
        <v>13378.8</v>
      </c>
      <c r="H52" s="62">
        <v>135086.99785156251</v>
      </c>
      <c r="I52" s="62">
        <v>135087</v>
      </c>
      <c r="J52" s="62">
        <v>92179.547851562515</v>
      </c>
      <c r="K52" s="63">
        <v>2.1484374883584678E-3</v>
      </c>
      <c r="L52" s="70">
        <v>135086.99769531249</v>
      </c>
      <c r="M52" s="69">
        <v>-1.562500256113708E-4</v>
      </c>
    </row>
    <row r="53" spans="1:13" ht="10" customHeight="1" x14ac:dyDescent="0.35">
      <c r="A53" s="2"/>
      <c r="B53" s="2"/>
      <c r="C53" s="2" t="s">
        <v>172</v>
      </c>
      <c r="D53" s="2"/>
      <c r="E53" s="62">
        <v>9865.51</v>
      </c>
      <c r="F53" s="62">
        <v>13163.7</v>
      </c>
      <c r="G53" s="64">
        <v>3298.19</v>
      </c>
      <c r="H53" s="62">
        <v>31592.881093749998</v>
      </c>
      <c r="I53" s="62">
        <v>31592.880000000001</v>
      </c>
      <c r="J53" s="62">
        <v>21727.37109375</v>
      </c>
      <c r="K53" s="63">
        <v>-1.0937499973806553E-3</v>
      </c>
      <c r="L53" s="70">
        <v>31592.881787109374</v>
      </c>
      <c r="M53" s="69">
        <v>6.9335937587311491E-4</v>
      </c>
    </row>
    <row r="54" spans="1:13" ht="10" customHeight="1" x14ac:dyDescent="0.35">
      <c r="A54" s="2"/>
      <c r="B54" s="2"/>
      <c r="C54" s="2" t="s">
        <v>175</v>
      </c>
      <c r="D54" s="2"/>
      <c r="E54" s="62">
        <v>12394.78</v>
      </c>
      <c r="F54" s="62">
        <v>18156.849999999999</v>
      </c>
      <c r="G54" s="64">
        <v>5762.0690000000004</v>
      </c>
      <c r="H54" s="62">
        <v>43576.440644531249</v>
      </c>
      <c r="I54" s="62">
        <v>43576.44</v>
      </c>
      <c r="J54" s="62">
        <v>31181.66064453125</v>
      </c>
      <c r="K54" s="63">
        <v>-6.4453124650754035E-4</v>
      </c>
      <c r="L54" s="70">
        <v>43576.438867187499</v>
      </c>
      <c r="M54" s="69">
        <v>-1.7773437502910383E-3</v>
      </c>
    </row>
    <row r="55" spans="1:13" ht="10" customHeight="1" x14ac:dyDescent="0.35">
      <c r="A55" s="2"/>
      <c r="B55" s="2"/>
      <c r="C55" s="2" t="s">
        <v>178</v>
      </c>
      <c r="D55" s="2"/>
      <c r="E55" s="62">
        <v>1230.6300000000001</v>
      </c>
      <c r="F55" s="62">
        <v>9078.4500000000007</v>
      </c>
      <c r="G55" s="64">
        <v>7847.82</v>
      </c>
      <c r="H55" s="62">
        <v>21788.278193359376</v>
      </c>
      <c r="I55" s="62">
        <v>21788.28</v>
      </c>
      <c r="J55" s="62">
        <v>20557.648193359375</v>
      </c>
      <c r="K55" s="63">
        <v>1.8066406228172127E-3</v>
      </c>
      <c r="L55" s="70">
        <v>21788.279248046874</v>
      </c>
      <c r="M55" s="69">
        <v>1.0546874982537702E-3</v>
      </c>
    </row>
    <row r="56" spans="1:13" ht="10" customHeight="1" x14ac:dyDescent="0.35">
      <c r="A56" s="2"/>
      <c r="B56" s="2"/>
      <c r="C56" s="2" t="s">
        <v>181</v>
      </c>
      <c r="D56" s="2"/>
      <c r="E56" s="62">
        <v>6883.23</v>
      </c>
      <c r="F56" s="62">
        <v>9078.4500000000007</v>
      </c>
      <c r="G56" s="64">
        <v>2195.2199999999998</v>
      </c>
      <c r="H56" s="62">
        <v>21788.279072265625</v>
      </c>
      <c r="I56" s="62">
        <v>21788.28</v>
      </c>
      <c r="J56" s="62">
        <v>14905.049072265625</v>
      </c>
      <c r="K56" s="63">
        <v>9.2773437427240424E-4</v>
      </c>
      <c r="L56" s="70">
        <v>21788.279921875001</v>
      </c>
      <c r="M56" s="69">
        <v>8.4960937601863407E-4</v>
      </c>
    </row>
    <row r="57" spans="1:13" ht="10" customHeight="1" x14ac:dyDescent="0.35">
      <c r="A57" s="2"/>
      <c r="B57" s="2"/>
      <c r="C57" s="2" t="s">
        <v>184</v>
      </c>
      <c r="D57" s="2"/>
      <c r="E57" s="62">
        <v>1949.83</v>
      </c>
      <c r="F57" s="62">
        <v>12740</v>
      </c>
      <c r="G57" s="64">
        <v>10790.17</v>
      </c>
      <c r="H57" s="62">
        <v>30576.000166015627</v>
      </c>
      <c r="I57" s="62">
        <v>30576</v>
      </c>
      <c r="J57" s="62">
        <v>28626.170166015625</v>
      </c>
      <c r="K57" s="63">
        <v>-1.6601562674622983E-4</v>
      </c>
      <c r="L57" s="70">
        <v>30575.998818359374</v>
      </c>
      <c r="M57" s="69">
        <v>-1.3476562526193447E-3</v>
      </c>
    </row>
    <row r="58" spans="1:13" ht="10" customHeight="1" x14ac:dyDescent="0.35">
      <c r="A58" s="2"/>
      <c r="B58" s="2"/>
      <c r="C58" s="42" t="s">
        <v>186</v>
      </c>
      <c r="D58" s="42"/>
      <c r="E58" s="65">
        <f t="shared" ref="E58:L58" si="4">SUM(E50:E57)</f>
        <v>141879.75</v>
      </c>
      <c r="F58" s="65">
        <f t="shared" si="4"/>
        <v>210872.50000000003</v>
      </c>
      <c r="G58" s="65">
        <f t="shared" si="4"/>
        <v>68992.749000000011</v>
      </c>
      <c r="H58" s="65">
        <f t="shared" si="4"/>
        <v>506093.99682617193</v>
      </c>
      <c r="I58" s="65">
        <f t="shared" si="4"/>
        <v>506094</v>
      </c>
      <c r="J58" s="65">
        <f t="shared" si="4"/>
        <v>364214.24682617188</v>
      </c>
      <c r="K58" s="65">
        <f t="shared" si="4"/>
        <v>3.1738281177240424E-3</v>
      </c>
      <c r="L58" s="65">
        <f t="shared" si="4"/>
        <v>506093.99192382809</v>
      </c>
      <c r="M58" s="72">
        <v>-7.0043945434008492E-3</v>
      </c>
    </row>
    <row r="59" spans="1:13" ht="10" customHeight="1" x14ac:dyDescent="0.35">
      <c r="A59" s="2"/>
      <c r="B59" s="2" t="s">
        <v>36</v>
      </c>
      <c r="C59" s="2"/>
      <c r="D59" s="2"/>
      <c r="E59" s="62"/>
      <c r="F59" s="62"/>
      <c r="G59" s="64"/>
      <c r="H59" s="62"/>
      <c r="I59" s="62"/>
      <c r="J59" s="62"/>
      <c r="K59" s="63"/>
      <c r="L59" s="70"/>
      <c r="M59" s="69"/>
    </row>
    <row r="60" spans="1:13" ht="10" customHeight="1" x14ac:dyDescent="0.35">
      <c r="A60" s="2"/>
      <c r="B60" s="2"/>
      <c r="C60" s="2" t="s">
        <v>188</v>
      </c>
      <c r="D60" s="2"/>
      <c r="E60" s="62">
        <v>0</v>
      </c>
      <c r="F60" s="62">
        <v>16258.75</v>
      </c>
      <c r="G60" s="64">
        <v>16258.75</v>
      </c>
      <c r="H60" s="62">
        <v>39021.0009765625</v>
      </c>
      <c r="I60" s="62">
        <v>39021</v>
      </c>
      <c r="J60" s="62">
        <v>39021.0009765625</v>
      </c>
      <c r="K60" s="63">
        <v>-9.765625E-4</v>
      </c>
      <c r="L60" s="70">
        <v>39020.99853515625</v>
      </c>
      <c r="M60" s="69">
        <v>-2.44140625E-3</v>
      </c>
    </row>
    <row r="61" spans="1:13" ht="10" customHeight="1" x14ac:dyDescent="0.35">
      <c r="A61" s="2"/>
      <c r="B61" s="2"/>
      <c r="C61" s="2" t="s">
        <v>191</v>
      </c>
      <c r="D61" s="2"/>
      <c r="E61" s="62">
        <v>5757</v>
      </c>
      <c r="F61" s="62">
        <v>6507.5</v>
      </c>
      <c r="G61" s="64">
        <v>750.5</v>
      </c>
      <c r="H61" s="62">
        <v>15617.999633789063</v>
      </c>
      <c r="I61" s="62">
        <v>15618</v>
      </c>
      <c r="J61" s="62">
        <v>9860.9996337890625</v>
      </c>
      <c r="K61" s="63">
        <v>3.662109375E-4</v>
      </c>
      <c r="L61" s="70">
        <v>15618.000366210938</v>
      </c>
      <c r="M61" s="69">
        <v>7.32421875E-4</v>
      </c>
    </row>
    <row r="62" spans="1:13" ht="10" customHeight="1" x14ac:dyDescent="0.35">
      <c r="A62" s="2"/>
      <c r="B62" s="2"/>
      <c r="C62" s="2" t="s">
        <v>194</v>
      </c>
      <c r="D62" s="2"/>
      <c r="E62" s="62">
        <v>18037.5</v>
      </c>
      <c r="F62" s="62">
        <v>4578.75</v>
      </c>
      <c r="G62" s="64">
        <v>-13458.75</v>
      </c>
      <c r="H62" s="62">
        <v>43290</v>
      </c>
      <c r="I62" s="62">
        <v>10989</v>
      </c>
      <c r="J62" s="62">
        <v>25252.5</v>
      </c>
      <c r="K62" s="63">
        <v>-32301</v>
      </c>
      <c r="L62" s="70">
        <v>10988.999969482422</v>
      </c>
      <c r="M62" s="69">
        <v>-32301.000030517578</v>
      </c>
    </row>
    <row r="63" spans="1:13" ht="10" customHeight="1" x14ac:dyDescent="0.35">
      <c r="A63" s="2"/>
      <c r="B63" s="2"/>
      <c r="C63" s="2" t="s">
        <v>199</v>
      </c>
      <c r="D63" s="2"/>
      <c r="E63" s="62">
        <v>17255</v>
      </c>
      <c r="F63" s="62">
        <v>12839.6</v>
      </c>
      <c r="G63" s="64">
        <v>-4415.3999999999996</v>
      </c>
      <c r="H63" s="62">
        <v>30815.0390625</v>
      </c>
      <c r="I63" s="62">
        <v>30815.040000000001</v>
      </c>
      <c r="J63" s="62">
        <v>13560.0390625</v>
      </c>
      <c r="K63" s="63">
        <v>9.3750000087311491E-4</v>
      </c>
      <c r="L63" s="70">
        <v>30815.0380859375</v>
      </c>
      <c r="M63" s="69">
        <v>-9.765625E-4</v>
      </c>
    </row>
    <row r="64" spans="1:13" ht="10" customHeight="1" x14ac:dyDescent="0.35">
      <c r="A64" s="2"/>
      <c r="B64" s="2"/>
      <c r="C64" s="2" t="s">
        <v>202</v>
      </c>
      <c r="D64" s="2"/>
      <c r="E64" s="62">
        <v>141156.14000000001</v>
      </c>
      <c r="F64" s="62">
        <v>86048.35</v>
      </c>
      <c r="G64" s="64">
        <v>-55107.79</v>
      </c>
      <c r="H64" s="62">
        <v>206516.04917968748</v>
      </c>
      <c r="I64" s="62">
        <v>206516.04</v>
      </c>
      <c r="J64" s="62">
        <v>65359.909179687471</v>
      </c>
      <c r="K64" s="63">
        <v>-9.1796874767169356E-3</v>
      </c>
      <c r="L64" s="70">
        <v>206516.03953125002</v>
      </c>
      <c r="M64" s="69">
        <v>-9.6484374662395567E-3</v>
      </c>
    </row>
    <row r="65" spans="1:13" ht="10" customHeight="1" x14ac:dyDescent="0.35">
      <c r="A65" s="2"/>
      <c r="B65" s="2"/>
      <c r="C65" s="2" t="s">
        <v>205</v>
      </c>
      <c r="D65" s="2"/>
      <c r="E65" s="62">
        <v>0</v>
      </c>
      <c r="F65" s="62">
        <v>31096.65</v>
      </c>
      <c r="G65" s="64">
        <v>31096.65</v>
      </c>
      <c r="H65" s="62">
        <v>74631.962890625</v>
      </c>
      <c r="I65" s="62">
        <v>74631.960000000006</v>
      </c>
      <c r="J65" s="62">
        <v>74631.962890625</v>
      </c>
      <c r="K65" s="63">
        <v>-2.8906249935971573E-3</v>
      </c>
      <c r="L65" s="70">
        <v>74631.9638671875</v>
      </c>
      <c r="M65" s="69">
        <v>9.765625E-4</v>
      </c>
    </row>
    <row r="66" spans="1:13" ht="10" customHeight="1" x14ac:dyDescent="0.35">
      <c r="A66" s="2"/>
      <c r="B66" s="2"/>
      <c r="C66" s="2" t="s">
        <v>208</v>
      </c>
      <c r="D66" s="2"/>
      <c r="E66" s="62">
        <v>-5475.53</v>
      </c>
      <c r="F66" s="62">
        <v>14540.4</v>
      </c>
      <c r="G66" s="64">
        <v>20015.93</v>
      </c>
      <c r="H66" s="62">
        <v>34896.963164062501</v>
      </c>
      <c r="I66" s="62">
        <v>34896.959999999999</v>
      </c>
      <c r="J66" s="62">
        <v>40372.4931640625</v>
      </c>
      <c r="K66" s="63">
        <v>-3.1640625020372681E-3</v>
      </c>
      <c r="L66" s="70">
        <v>34896.961210937501</v>
      </c>
      <c r="M66" s="69">
        <v>-1.953125E-3</v>
      </c>
    </row>
    <row r="67" spans="1:13" ht="10" customHeight="1" x14ac:dyDescent="0.35">
      <c r="A67" s="2"/>
      <c r="B67" s="2"/>
      <c r="C67" s="2" t="s">
        <v>211</v>
      </c>
      <c r="D67" s="2"/>
      <c r="E67" s="62">
        <v>33856.31</v>
      </c>
      <c r="F67" s="62">
        <v>31576.25</v>
      </c>
      <c r="G67" s="64">
        <v>-2280.0590000000002</v>
      </c>
      <c r="H67" s="62">
        <v>75783.001406249998</v>
      </c>
      <c r="I67" s="62">
        <v>75783</v>
      </c>
      <c r="J67" s="62">
        <v>41926.69140625</v>
      </c>
      <c r="K67" s="63">
        <v>-1.4062499976716936E-3</v>
      </c>
      <c r="L67" s="70">
        <v>75782.997265625003</v>
      </c>
      <c r="M67" s="69">
        <v>-4.1406249947613105E-3</v>
      </c>
    </row>
    <row r="68" spans="1:13" ht="10" customHeight="1" x14ac:dyDescent="0.35">
      <c r="A68" s="2"/>
      <c r="B68" s="2"/>
      <c r="C68" s="2" t="s">
        <v>214</v>
      </c>
      <c r="D68" s="2"/>
      <c r="E68" s="62">
        <v>4927.5</v>
      </c>
      <c r="F68" s="62">
        <v>15000</v>
      </c>
      <c r="G68" s="64">
        <v>10072.5</v>
      </c>
      <c r="H68" s="62">
        <v>36000.0009765625</v>
      </c>
      <c r="I68" s="62">
        <v>36000</v>
      </c>
      <c r="J68" s="62">
        <v>31072.5009765625</v>
      </c>
      <c r="K68" s="63">
        <v>-9.765625E-4</v>
      </c>
      <c r="L68" s="70">
        <v>36000</v>
      </c>
      <c r="M68" s="69">
        <v>-9.765625E-4</v>
      </c>
    </row>
    <row r="69" spans="1:13" ht="10" customHeight="1" x14ac:dyDescent="0.35">
      <c r="A69" s="2"/>
      <c r="B69" s="2"/>
      <c r="C69" s="2" t="s">
        <v>217</v>
      </c>
      <c r="D69" s="2"/>
      <c r="E69" s="62">
        <v>8201.25</v>
      </c>
      <c r="F69" s="62">
        <v>10882.1</v>
      </c>
      <c r="G69" s="64">
        <v>2680.85</v>
      </c>
      <c r="H69" s="62">
        <v>26117.0390625</v>
      </c>
      <c r="I69" s="62">
        <v>26117.040000000001</v>
      </c>
      <c r="J69" s="62">
        <v>17915.7890625</v>
      </c>
      <c r="K69" s="63">
        <v>9.3750000087311491E-4</v>
      </c>
      <c r="L69" s="70">
        <v>26117.039477539063</v>
      </c>
      <c r="M69" s="69">
        <v>4.1503906322759576E-4</v>
      </c>
    </row>
    <row r="70" spans="1:13" ht="10" customHeight="1" x14ac:dyDescent="0.35">
      <c r="A70" s="2"/>
      <c r="B70" s="2"/>
      <c r="C70" s="2" t="s">
        <v>220</v>
      </c>
      <c r="D70" s="2"/>
      <c r="E70" s="62">
        <v>1111.43</v>
      </c>
      <c r="F70" s="62">
        <v>2970.4</v>
      </c>
      <c r="G70" s="64">
        <v>1858.97</v>
      </c>
      <c r="H70" s="62">
        <v>7128.9596630859378</v>
      </c>
      <c r="I70" s="62">
        <v>7128.96</v>
      </c>
      <c r="J70" s="62">
        <v>6017.5296630859375</v>
      </c>
      <c r="K70" s="63">
        <v>3.3691406224534148E-4</v>
      </c>
      <c r="L70" s="70">
        <v>7128.9597631835941</v>
      </c>
      <c r="M70" s="69">
        <v>1.0009765628637979E-4</v>
      </c>
    </row>
    <row r="71" spans="1:13" ht="10" customHeight="1" x14ac:dyDescent="0.35">
      <c r="A71" s="2"/>
      <c r="B71" s="2"/>
      <c r="C71" s="2" t="s">
        <v>223</v>
      </c>
      <c r="D71" s="2"/>
      <c r="E71" s="62">
        <v>9990</v>
      </c>
      <c r="F71" s="62">
        <v>7166.25</v>
      </c>
      <c r="G71" s="64">
        <v>-2823.75</v>
      </c>
      <c r="H71" s="62">
        <v>17199.000244140625</v>
      </c>
      <c r="I71" s="62">
        <v>17199</v>
      </c>
      <c r="J71" s="62">
        <v>7209.000244140625</v>
      </c>
      <c r="K71" s="63">
        <v>-2.44140625E-4</v>
      </c>
      <c r="L71" s="70">
        <v>17199.000659179688</v>
      </c>
      <c r="M71" s="69">
        <v>4.1503906322759576E-4</v>
      </c>
    </row>
    <row r="72" spans="1:13" ht="10" customHeight="1" x14ac:dyDescent="0.35">
      <c r="A72" s="2"/>
      <c r="B72" s="2"/>
      <c r="C72" s="2" t="s">
        <v>226</v>
      </c>
      <c r="D72" s="2"/>
      <c r="E72" s="62">
        <v>0</v>
      </c>
      <c r="F72" s="62">
        <v>2083.35</v>
      </c>
      <c r="G72" s="64">
        <v>2083.35</v>
      </c>
      <c r="H72" s="62">
        <v>5000.0401000976563</v>
      </c>
      <c r="I72" s="62">
        <v>5000.04</v>
      </c>
      <c r="J72" s="62">
        <v>5000.0401000976563</v>
      </c>
      <c r="K72" s="63">
        <v>-1.0009765628637979E-4</v>
      </c>
      <c r="L72" s="70">
        <v>5000.0399780273438</v>
      </c>
      <c r="M72" s="69">
        <v>-1.220703125E-4</v>
      </c>
    </row>
    <row r="73" spans="1:13" ht="10" customHeight="1" x14ac:dyDescent="0.35">
      <c r="A73" s="2"/>
      <c r="B73" s="2"/>
      <c r="C73" s="2" t="s">
        <v>229</v>
      </c>
      <c r="D73" s="2"/>
      <c r="E73" s="62">
        <v>0</v>
      </c>
      <c r="F73" s="62">
        <v>0</v>
      </c>
      <c r="G73" s="64">
        <v>0</v>
      </c>
      <c r="H73" s="62">
        <v>0</v>
      </c>
      <c r="I73" s="62">
        <v>0</v>
      </c>
      <c r="J73" s="62">
        <v>0</v>
      </c>
      <c r="K73" s="63">
        <v>0</v>
      </c>
      <c r="L73" s="70">
        <v>208.96</v>
      </c>
      <c r="M73" s="69">
        <v>208.96</v>
      </c>
    </row>
    <row r="74" spans="1:13" ht="10" customHeight="1" x14ac:dyDescent="0.35">
      <c r="A74" s="2"/>
      <c r="B74" s="2"/>
      <c r="C74" s="2" t="s">
        <v>232</v>
      </c>
      <c r="D74" s="2"/>
      <c r="E74" s="62">
        <v>51127.7</v>
      </c>
      <c r="F74" s="62">
        <v>53187.1</v>
      </c>
      <c r="G74" s="64">
        <v>2059.402</v>
      </c>
      <c r="H74" s="62">
        <v>127649.0408203125</v>
      </c>
      <c r="I74" s="62">
        <v>127649.04</v>
      </c>
      <c r="J74" s="62">
        <v>76521.3408203125</v>
      </c>
      <c r="K74" s="63">
        <v>-8.2031250349245965E-4</v>
      </c>
      <c r="L74" s="70">
        <v>127649.03453125</v>
      </c>
      <c r="M74" s="69">
        <v>-6.2890624976716936E-3</v>
      </c>
    </row>
    <row r="75" spans="1:13" ht="10" customHeight="1" x14ac:dyDescent="0.35">
      <c r="A75" s="2"/>
      <c r="B75" s="2"/>
      <c r="C75" s="42" t="s">
        <v>234</v>
      </c>
      <c r="D75" s="42"/>
      <c r="E75" s="65">
        <f t="shared" ref="E75:M75" si="5">SUM(E60:E74)</f>
        <v>285944.3</v>
      </c>
      <c r="F75" s="65">
        <f t="shared" si="5"/>
        <v>294735.45</v>
      </c>
      <c r="G75" s="65">
        <f t="shared" si="5"/>
        <v>8791.1529999999984</v>
      </c>
      <c r="H75" s="65">
        <f t="shared" si="5"/>
        <v>739666.09718017571</v>
      </c>
      <c r="I75" s="65">
        <f t="shared" si="5"/>
        <v>707365.08000000007</v>
      </c>
      <c r="J75" s="65">
        <f t="shared" si="5"/>
        <v>453721.79718017578</v>
      </c>
      <c r="K75" s="65">
        <f t="shared" si="5"/>
        <v>-32301.017180175753</v>
      </c>
      <c r="L75" s="65">
        <f t="shared" si="5"/>
        <v>707574.03324096673</v>
      </c>
      <c r="M75" s="65">
        <f t="shared" si="5"/>
        <v>-32092.063939208943</v>
      </c>
    </row>
    <row r="76" spans="1:13" ht="10" customHeight="1" x14ac:dyDescent="0.35">
      <c r="A76" s="2"/>
      <c r="B76" s="2" t="s">
        <v>37</v>
      </c>
      <c r="C76" s="2"/>
      <c r="D76" s="2"/>
      <c r="E76" s="62"/>
      <c r="F76" s="62"/>
      <c r="G76" s="64"/>
      <c r="H76" s="62"/>
      <c r="I76" s="62"/>
      <c r="J76" s="62"/>
      <c r="K76" s="63"/>
      <c r="L76" s="70"/>
      <c r="M76" s="69"/>
    </row>
    <row r="77" spans="1:13" ht="10" customHeight="1" x14ac:dyDescent="0.35">
      <c r="A77" s="2"/>
      <c r="B77" s="2"/>
      <c r="C77" s="2" t="s">
        <v>236</v>
      </c>
      <c r="D77" s="2"/>
      <c r="E77" s="62">
        <v>10559.7</v>
      </c>
      <c r="F77" s="62">
        <v>0</v>
      </c>
      <c r="G77" s="64">
        <v>-10559.7</v>
      </c>
      <c r="H77" s="62">
        <v>25343.279589843751</v>
      </c>
      <c r="I77" s="62">
        <v>0</v>
      </c>
      <c r="J77" s="62">
        <v>14783.57958984375</v>
      </c>
      <c r="K77" s="63">
        <v>-25343.279589843751</v>
      </c>
      <c r="L77" s="70">
        <v>2.0874023448413936E-4</v>
      </c>
      <c r="M77" s="69">
        <v>-25343.279381103515</v>
      </c>
    </row>
    <row r="78" spans="1:13" ht="10" customHeight="1" x14ac:dyDescent="0.35">
      <c r="A78" s="2"/>
      <c r="B78" s="2"/>
      <c r="C78" s="2" t="s">
        <v>239</v>
      </c>
      <c r="D78" s="2"/>
      <c r="E78" s="62">
        <v>1125.5999999999999</v>
      </c>
      <c r="F78" s="62">
        <v>1635.4</v>
      </c>
      <c r="G78" s="64">
        <v>509.8</v>
      </c>
      <c r="H78" s="62">
        <v>3924.9597717285155</v>
      </c>
      <c r="I78" s="62">
        <v>3924.96</v>
      </c>
      <c r="J78" s="62">
        <v>2799.3597717285156</v>
      </c>
      <c r="K78" s="63">
        <v>2.2827148450232926E-4</v>
      </c>
      <c r="L78" s="70">
        <v>3924.9598022460937</v>
      </c>
      <c r="M78" s="69">
        <v>3.0517578125E-5</v>
      </c>
    </row>
    <row r="79" spans="1:13" ht="10" customHeight="1" x14ac:dyDescent="0.35">
      <c r="A79" s="2"/>
      <c r="B79" s="2"/>
      <c r="C79" s="2" t="s">
        <v>242</v>
      </c>
      <c r="D79" s="2"/>
      <c r="E79" s="62">
        <v>5056.2299999999996</v>
      </c>
      <c r="F79" s="62">
        <v>406.65</v>
      </c>
      <c r="G79" s="64">
        <v>-4649.58</v>
      </c>
      <c r="H79" s="62">
        <v>5056.2299999999996</v>
      </c>
      <c r="I79" s="62">
        <v>975.96</v>
      </c>
      <c r="J79" s="62">
        <v>0</v>
      </c>
      <c r="K79" s="63">
        <v>-4080.2699999999995</v>
      </c>
      <c r="L79" s="70">
        <v>2977.62</v>
      </c>
      <c r="M79" s="69">
        <v>-2078.6099999999997</v>
      </c>
    </row>
    <row r="80" spans="1:13" ht="10" customHeight="1" x14ac:dyDescent="0.35">
      <c r="A80" s="2"/>
      <c r="B80" s="2"/>
      <c r="C80" s="2" t="s">
        <v>245</v>
      </c>
      <c r="D80" s="2"/>
      <c r="E80" s="62">
        <v>17639.150000000001</v>
      </c>
      <c r="F80" s="62">
        <v>3421.25</v>
      </c>
      <c r="G80" s="64">
        <v>-14217.9</v>
      </c>
      <c r="H80" s="62">
        <v>42333.960546875001</v>
      </c>
      <c r="I80" s="62">
        <v>8211</v>
      </c>
      <c r="J80" s="62">
        <v>24694.810546875</v>
      </c>
      <c r="K80" s="63">
        <v>-34122.960546875001</v>
      </c>
      <c r="L80" s="70">
        <v>8210.9995996093749</v>
      </c>
      <c r="M80" s="69">
        <v>-34122.96094726563</v>
      </c>
    </row>
    <row r="81" spans="1:13" ht="10" customHeight="1" x14ac:dyDescent="0.35">
      <c r="A81" s="2"/>
      <c r="B81" s="2"/>
      <c r="C81" s="2" t="s">
        <v>248</v>
      </c>
      <c r="D81" s="2"/>
      <c r="E81" s="62">
        <v>0</v>
      </c>
      <c r="F81" s="62">
        <v>0</v>
      </c>
      <c r="G81" s="64">
        <v>0</v>
      </c>
      <c r="H81" s="62">
        <v>0</v>
      </c>
      <c r="I81" s="62">
        <v>0</v>
      </c>
      <c r="J81" s="62">
        <v>0</v>
      </c>
      <c r="K81" s="63">
        <v>0</v>
      </c>
      <c r="L81" s="70">
        <v>8173.2999999999993</v>
      </c>
      <c r="M81" s="69">
        <v>8173.2999999999993</v>
      </c>
    </row>
    <row r="82" spans="1:13" ht="10" customHeight="1" x14ac:dyDescent="0.35">
      <c r="A82" s="2"/>
      <c r="B82" s="2"/>
      <c r="C82" s="2" t="s">
        <v>249</v>
      </c>
      <c r="D82" s="2"/>
      <c r="E82" s="62">
        <v>0</v>
      </c>
      <c r="F82" s="62">
        <v>0</v>
      </c>
      <c r="G82" s="64">
        <v>0</v>
      </c>
      <c r="H82" s="62">
        <v>0</v>
      </c>
      <c r="I82" s="62">
        <v>0</v>
      </c>
      <c r="J82" s="62">
        <v>0</v>
      </c>
      <c r="K82" s="63">
        <v>0</v>
      </c>
      <c r="L82" s="70">
        <v>1650</v>
      </c>
      <c r="M82" s="69">
        <v>1650</v>
      </c>
    </row>
    <row r="83" spans="1:13" ht="10" customHeight="1" x14ac:dyDescent="0.35">
      <c r="A83" s="2"/>
      <c r="B83" s="2"/>
      <c r="C83" s="2" t="s">
        <v>251</v>
      </c>
      <c r="D83" s="2"/>
      <c r="E83" s="62">
        <v>41507.730000000003</v>
      </c>
      <c r="F83" s="62">
        <v>28872.5</v>
      </c>
      <c r="G83" s="64">
        <v>-12635.23</v>
      </c>
      <c r="H83" s="62">
        <v>69293.999287109385</v>
      </c>
      <c r="I83" s="62">
        <v>69294</v>
      </c>
      <c r="J83" s="62">
        <v>27786.269287109382</v>
      </c>
      <c r="K83" s="63">
        <v>7.1289061452262104E-4</v>
      </c>
      <c r="L83" s="70">
        <v>69293.996972656256</v>
      </c>
      <c r="M83" s="69">
        <v>-2.3144531296566129E-3</v>
      </c>
    </row>
    <row r="84" spans="1:13" ht="10" customHeight="1" x14ac:dyDescent="0.35">
      <c r="A84" s="2"/>
      <c r="B84" s="2"/>
      <c r="C84" s="2" t="s">
        <v>256</v>
      </c>
      <c r="D84" s="2"/>
      <c r="E84" s="62">
        <v>7760.62</v>
      </c>
      <c r="F84" s="62">
        <v>6554.15</v>
      </c>
      <c r="G84" s="64">
        <v>-1206.47</v>
      </c>
      <c r="H84" s="62">
        <v>15729.960209960938</v>
      </c>
      <c r="I84" s="62">
        <v>15729.96</v>
      </c>
      <c r="J84" s="62">
        <v>7969.3402099609384</v>
      </c>
      <c r="K84" s="63">
        <v>-2.0996093917347025E-4</v>
      </c>
      <c r="L84" s="70">
        <v>15729.959321289063</v>
      </c>
      <c r="M84" s="69">
        <v>-8.8867187514551915E-4</v>
      </c>
    </row>
    <row r="85" spans="1:13" ht="10" customHeight="1" x14ac:dyDescent="0.35">
      <c r="A85" s="2"/>
      <c r="B85" s="2"/>
      <c r="C85" s="42" t="s">
        <v>258</v>
      </c>
      <c r="D85" s="42"/>
      <c r="E85" s="65">
        <f t="shared" ref="E85:M85" si="6">SUM(E77:E84)</f>
        <v>83649.03</v>
      </c>
      <c r="F85" s="65">
        <f t="shared" si="6"/>
        <v>40889.950000000004</v>
      </c>
      <c r="G85" s="65">
        <f t="shared" si="6"/>
        <v>-42759.08</v>
      </c>
      <c r="H85" s="65">
        <f t="shared" si="6"/>
        <v>161682.38940551758</v>
      </c>
      <c r="I85" s="65">
        <f t="shared" si="6"/>
        <v>98135.88</v>
      </c>
      <c r="J85" s="65">
        <f t="shared" si="6"/>
        <v>78033.359405517578</v>
      </c>
      <c r="K85" s="65">
        <f t="shared" si="6"/>
        <v>-63546.509405517594</v>
      </c>
      <c r="L85" s="65">
        <f t="shared" si="6"/>
        <v>109960.83590454102</v>
      </c>
      <c r="M85" s="65">
        <f t="shared" si="6"/>
        <v>-51721.553500976574</v>
      </c>
    </row>
    <row r="86" spans="1:13" ht="10" customHeight="1" x14ac:dyDescent="0.35">
      <c r="A86" s="2"/>
      <c r="B86" s="2" t="s">
        <v>38</v>
      </c>
      <c r="C86" s="2"/>
      <c r="D86" s="2"/>
      <c r="E86" s="62"/>
      <c r="F86" s="62"/>
      <c r="G86" s="64"/>
      <c r="H86" s="62"/>
      <c r="I86" s="62"/>
      <c r="J86" s="62"/>
      <c r="K86" s="63"/>
      <c r="L86" s="70"/>
      <c r="M86" s="69"/>
    </row>
    <row r="87" spans="1:13" ht="10" customHeight="1" x14ac:dyDescent="0.35">
      <c r="A87" s="2"/>
      <c r="B87" s="2"/>
      <c r="C87" s="2" t="s">
        <v>260</v>
      </c>
      <c r="D87" s="2"/>
      <c r="E87" s="62">
        <v>0</v>
      </c>
      <c r="F87" s="62">
        <v>11454.15</v>
      </c>
      <c r="G87" s="64">
        <v>11454.15</v>
      </c>
      <c r="H87" s="62">
        <v>27489.96044921875</v>
      </c>
      <c r="I87" s="62">
        <v>27489.96</v>
      </c>
      <c r="J87" s="62">
        <v>27489.96044921875</v>
      </c>
      <c r="K87" s="63">
        <v>-4.4921875087311491E-4</v>
      </c>
      <c r="L87" s="70">
        <v>27489.961396484374</v>
      </c>
      <c r="M87" s="69">
        <v>9.4726562383584678E-4</v>
      </c>
    </row>
    <row r="88" spans="1:13" ht="10" customHeight="1" x14ac:dyDescent="0.35">
      <c r="A88" s="2"/>
      <c r="B88" s="2"/>
      <c r="C88" s="2" t="s">
        <v>263</v>
      </c>
      <c r="D88" s="2"/>
      <c r="E88" s="62">
        <v>121095.43</v>
      </c>
      <c r="F88" s="62">
        <v>132762.1</v>
      </c>
      <c r="G88" s="64">
        <v>11666.66</v>
      </c>
      <c r="H88" s="62">
        <v>318629.01789062499</v>
      </c>
      <c r="I88" s="62">
        <v>318629.03999999998</v>
      </c>
      <c r="J88" s="62">
        <v>197533.587890625</v>
      </c>
      <c r="K88" s="63">
        <v>2.2109374986030161E-2</v>
      </c>
      <c r="L88" s="70">
        <v>318629.034296875</v>
      </c>
      <c r="M88" s="69">
        <v>1.6406250011641532E-2</v>
      </c>
    </row>
    <row r="89" spans="1:13" ht="10" customHeight="1" x14ac:dyDescent="0.35">
      <c r="A89" s="2"/>
      <c r="B89" s="2"/>
      <c r="C89" s="2" t="s">
        <v>266</v>
      </c>
      <c r="D89" s="2"/>
      <c r="E89" s="62">
        <v>22180.51</v>
      </c>
      <c r="F89" s="62">
        <v>7690.4</v>
      </c>
      <c r="G89" s="64">
        <v>-14490.11</v>
      </c>
      <c r="H89" s="62">
        <v>39532.949453124995</v>
      </c>
      <c r="I89" s="62">
        <v>18456.96</v>
      </c>
      <c r="J89" s="62">
        <v>17352.439453124996</v>
      </c>
      <c r="K89" s="63">
        <v>-21075.989453124996</v>
      </c>
      <c r="L89" s="70">
        <v>18456.960520019529</v>
      </c>
      <c r="M89" s="69">
        <v>-21075.988933105466</v>
      </c>
    </row>
    <row r="90" spans="1:13" ht="10" customHeight="1" x14ac:dyDescent="0.35">
      <c r="A90" s="2"/>
      <c r="B90" s="2"/>
      <c r="C90" s="2" t="s">
        <v>269</v>
      </c>
      <c r="D90" s="2"/>
      <c r="E90" s="62">
        <v>0</v>
      </c>
      <c r="F90" s="62">
        <v>0</v>
      </c>
      <c r="G90" s="64">
        <v>0</v>
      </c>
      <c r="H90" s="62">
        <v>0</v>
      </c>
      <c r="I90" s="62">
        <v>0</v>
      </c>
      <c r="J90" s="62">
        <v>0</v>
      </c>
      <c r="K90" s="63">
        <v>0</v>
      </c>
      <c r="L90" s="70">
        <v>4869.5300000000007</v>
      </c>
      <c r="M90" s="69">
        <v>4869.5300000000007</v>
      </c>
    </row>
    <row r="91" spans="1:13" ht="10" customHeight="1" x14ac:dyDescent="0.35">
      <c r="A91" s="2"/>
      <c r="B91" s="2"/>
      <c r="C91" s="2" t="s">
        <v>272</v>
      </c>
      <c r="D91" s="2"/>
      <c r="E91" s="62">
        <v>42614.31</v>
      </c>
      <c r="F91" s="62">
        <v>8276.65</v>
      </c>
      <c r="G91" s="64">
        <v>-34337.660000000003</v>
      </c>
      <c r="H91" s="62">
        <v>50700.954897460935</v>
      </c>
      <c r="I91" s="62">
        <v>19863.96</v>
      </c>
      <c r="J91" s="62">
        <v>8086.6448974609375</v>
      </c>
      <c r="K91" s="63">
        <v>-30836.994897460936</v>
      </c>
      <c r="L91" s="70">
        <v>35199.78</v>
      </c>
      <c r="M91" s="69">
        <v>-15501.174897460936</v>
      </c>
    </row>
    <row r="92" spans="1:13" ht="10" customHeight="1" x14ac:dyDescent="0.35">
      <c r="A92" s="2"/>
      <c r="B92" s="2"/>
      <c r="C92" s="2" t="s">
        <v>275</v>
      </c>
      <c r="D92" s="2"/>
      <c r="E92" s="62">
        <v>0</v>
      </c>
      <c r="F92" s="62">
        <v>0</v>
      </c>
      <c r="G92" s="64">
        <v>0</v>
      </c>
      <c r="H92" s="62">
        <v>0</v>
      </c>
      <c r="I92" s="62">
        <v>0</v>
      </c>
      <c r="J92" s="62">
        <v>0</v>
      </c>
      <c r="K92" s="63">
        <v>0</v>
      </c>
      <c r="L92" s="70">
        <v>587.48</v>
      </c>
      <c r="M92" s="69">
        <v>587.48</v>
      </c>
    </row>
    <row r="93" spans="1:13" ht="10" customHeight="1" x14ac:dyDescent="0.35">
      <c r="A93" s="2"/>
      <c r="B93" s="2"/>
      <c r="C93" s="2" t="s">
        <v>278</v>
      </c>
      <c r="D93" s="2"/>
      <c r="E93" s="62">
        <v>44587.59</v>
      </c>
      <c r="F93" s="62">
        <v>76005</v>
      </c>
      <c r="G93" s="64">
        <v>31417.41</v>
      </c>
      <c r="H93" s="62">
        <v>182411.998203125</v>
      </c>
      <c r="I93" s="62">
        <v>182412</v>
      </c>
      <c r="J93" s="62">
        <v>137824.408203125</v>
      </c>
      <c r="K93" s="63">
        <v>1.7968750034924597E-3</v>
      </c>
      <c r="L93" s="70">
        <v>182411.99960937499</v>
      </c>
      <c r="M93" s="69">
        <v>1.4062499976716936E-3</v>
      </c>
    </row>
    <row r="94" spans="1:13" ht="10" customHeight="1" x14ac:dyDescent="0.35">
      <c r="A94" s="2"/>
      <c r="B94" s="2"/>
      <c r="C94" s="2" t="s">
        <v>282</v>
      </c>
      <c r="D94" s="2"/>
      <c r="E94" s="62">
        <v>148</v>
      </c>
      <c r="F94" s="62">
        <v>4166.6499999999996</v>
      </c>
      <c r="G94" s="64">
        <v>4018.65</v>
      </c>
      <c r="H94" s="62">
        <v>9999.9599609375</v>
      </c>
      <c r="I94" s="62">
        <v>9999.9599999999991</v>
      </c>
      <c r="J94" s="62">
        <v>9851.9599609375</v>
      </c>
      <c r="K94" s="63">
        <v>3.9062499126885086E-5</v>
      </c>
      <c r="L94" s="70">
        <v>9999.9600830078125</v>
      </c>
      <c r="M94" s="69">
        <v>1.220703125E-4</v>
      </c>
    </row>
    <row r="95" spans="1:13" ht="10" customHeight="1" x14ac:dyDescent="0.35">
      <c r="A95" s="2"/>
      <c r="B95" s="2"/>
      <c r="C95" s="2" t="s">
        <v>285</v>
      </c>
      <c r="D95" s="2"/>
      <c r="E95" s="62">
        <v>302.27</v>
      </c>
      <c r="F95" s="62">
        <v>2083.35</v>
      </c>
      <c r="G95" s="64">
        <v>1781.08</v>
      </c>
      <c r="H95" s="62">
        <v>5000.0398974609379</v>
      </c>
      <c r="I95" s="62">
        <v>5000.04</v>
      </c>
      <c r="J95" s="62">
        <v>4697.7698974609375</v>
      </c>
      <c r="K95" s="63">
        <v>1.0253906202706276E-4</v>
      </c>
      <c r="L95" s="70">
        <v>5000.0398364257817</v>
      </c>
      <c r="M95" s="69">
        <v>-6.103515625E-5</v>
      </c>
    </row>
    <row r="96" spans="1:13" ht="10" customHeight="1" x14ac:dyDescent="0.35">
      <c r="A96" s="2"/>
      <c r="B96" s="2"/>
      <c r="C96" s="42" t="s">
        <v>287</v>
      </c>
      <c r="D96" s="42"/>
      <c r="E96" s="65">
        <f t="shared" ref="E96:M96" si="7">SUM(E87:E95)</f>
        <v>230928.11</v>
      </c>
      <c r="F96" s="65">
        <f t="shared" si="7"/>
        <v>242438.3</v>
      </c>
      <c r="G96" s="65">
        <f t="shared" si="7"/>
        <v>11510.179999999993</v>
      </c>
      <c r="H96" s="65">
        <f t="shared" si="7"/>
        <v>633764.88075195311</v>
      </c>
      <c r="I96" s="65">
        <f t="shared" si="7"/>
        <v>581851.92000000004</v>
      </c>
      <c r="J96" s="65">
        <f t="shared" si="7"/>
        <v>402836.77075195313</v>
      </c>
      <c r="K96" s="65">
        <f t="shared" si="7"/>
        <v>-51912.960751953135</v>
      </c>
      <c r="L96" s="65">
        <f t="shared" si="7"/>
        <v>602644.7457421876</v>
      </c>
      <c r="M96" s="65">
        <f t="shared" si="7"/>
        <v>-31120.135009765614</v>
      </c>
    </row>
    <row r="97" spans="1:13" ht="10" customHeight="1" x14ac:dyDescent="0.35">
      <c r="A97" s="2"/>
      <c r="B97" s="2" t="s">
        <v>39</v>
      </c>
      <c r="C97" s="2"/>
      <c r="D97" s="2"/>
      <c r="E97" s="62"/>
      <c r="F97" s="62"/>
      <c r="G97" s="64"/>
      <c r="H97" s="62"/>
      <c r="I97" s="62"/>
      <c r="J97" s="62"/>
      <c r="K97" s="63"/>
      <c r="L97" s="70"/>
      <c r="M97" s="69"/>
    </row>
    <row r="98" spans="1:13" ht="10" customHeight="1" x14ac:dyDescent="0.35">
      <c r="A98" s="2"/>
      <c r="B98" s="2"/>
      <c r="C98" s="2" t="s">
        <v>289</v>
      </c>
      <c r="D98" s="2"/>
      <c r="E98" s="62">
        <v>58303.82</v>
      </c>
      <c r="F98" s="62">
        <v>30968.75</v>
      </c>
      <c r="G98" s="64">
        <v>-27335.07</v>
      </c>
      <c r="H98" s="62">
        <v>74324.999931640617</v>
      </c>
      <c r="I98" s="62">
        <v>74325</v>
      </c>
      <c r="J98" s="62">
        <v>16021.179931640618</v>
      </c>
      <c r="K98" s="63">
        <v>6.8359382566995919E-5</v>
      </c>
      <c r="L98" s="70">
        <v>74325.002578125001</v>
      </c>
      <c r="M98" s="69">
        <v>2.6464843831490725E-3</v>
      </c>
    </row>
    <row r="99" spans="1:13" ht="10" customHeight="1" x14ac:dyDescent="0.35">
      <c r="A99" s="2"/>
      <c r="B99" s="2"/>
      <c r="C99" s="2" t="s">
        <v>292</v>
      </c>
      <c r="D99" s="2"/>
      <c r="E99" s="62">
        <v>0</v>
      </c>
      <c r="F99" s="62">
        <v>1458.35</v>
      </c>
      <c r="G99" s="64">
        <v>1458.35</v>
      </c>
      <c r="H99" s="62">
        <v>3500.0399475097656</v>
      </c>
      <c r="I99" s="62">
        <v>3500.04</v>
      </c>
      <c r="J99" s="62">
        <v>3500.0399475097656</v>
      </c>
      <c r="K99" s="63">
        <v>5.2490234338620212E-5</v>
      </c>
      <c r="L99" s="70">
        <v>3500.0400695800781</v>
      </c>
      <c r="M99" s="69">
        <v>1.220703125E-4</v>
      </c>
    </row>
    <row r="100" spans="1:13" ht="10" customHeight="1" x14ac:dyDescent="0.35">
      <c r="A100" s="2"/>
      <c r="B100" s="2"/>
      <c r="C100" s="2" t="s">
        <v>295</v>
      </c>
      <c r="D100" s="2"/>
      <c r="E100" s="62">
        <v>0</v>
      </c>
      <c r="F100" s="62">
        <v>2083.35</v>
      </c>
      <c r="G100" s="64">
        <v>2083.35</v>
      </c>
      <c r="H100" s="62">
        <v>5000.0401000976563</v>
      </c>
      <c r="I100" s="62">
        <v>5000.04</v>
      </c>
      <c r="J100" s="62">
        <v>5000.0401000976563</v>
      </c>
      <c r="K100" s="63">
        <v>-1.0009765628637979E-4</v>
      </c>
      <c r="L100" s="70">
        <v>5000.0399780273438</v>
      </c>
      <c r="M100" s="69">
        <v>-1.220703125E-4</v>
      </c>
    </row>
    <row r="101" spans="1:13" ht="10" customHeight="1" x14ac:dyDescent="0.35">
      <c r="A101" s="2"/>
      <c r="B101" s="2"/>
      <c r="C101" s="2" t="s">
        <v>298</v>
      </c>
      <c r="D101" s="2"/>
      <c r="E101" s="62">
        <v>12494.22</v>
      </c>
      <c r="F101" s="62">
        <v>8690</v>
      </c>
      <c r="G101" s="64">
        <v>-3804.22</v>
      </c>
      <c r="H101" s="62">
        <v>20856.000273437501</v>
      </c>
      <c r="I101" s="62">
        <v>20856</v>
      </c>
      <c r="J101" s="62">
        <v>8361.7802734375018</v>
      </c>
      <c r="K101" s="63">
        <v>-2.7343750116415322E-4</v>
      </c>
      <c r="L101" s="70">
        <v>20855.99944824219</v>
      </c>
      <c r="M101" s="69">
        <v>-8.2519531133584678E-4</v>
      </c>
    </row>
    <row r="102" spans="1:13" ht="10" customHeight="1" x14ac:dyDescent="0.35">
      <c r="A102" s="2"/>
      <c r="B102" s="2"/>
      <c r="C102" s="2" t="s">
        <v>301</v>
      </c>
      <c r="D102" s="2"/>
      <c r="E102" s="62">
        <v>0</v>
      </c>
      <c r="F102" s="62">
        <v>7272.5</v>
      </c>
      <c r="G102" s="64">
        <v>7272.5</v>
      </c>
      <c r="H102" s="62">
        <v>17453.999267578125</v>
      </c>
      <c r="I102" s="62">
        <v>17454</v>
      </c>
      <c r="J102" s="62">
        <v>17453.999267578125</v>
      </c>
      <c r="K102" s="63">
        <v>7.32421875E-4</v>
      </c>
      <c r="L102" s="70">
        <v>17454.000190429688</v>
      </c>
      <c r="M102" s="69">
        <v>9.228515627910383E-4</v>
      </c>
    </row>
    <row r="103" spans="1:13" ht="10" customHeight="1" x14ac:dyDescent="0.35">
      <c r="A103" s="2"/>
      <c r="B103" s="2"/>
      <c r="C103" s="2" t="s">
        <v>304</v>
      </c>
      <c r="D103" s="2"/>
      <c r="E103" s="62">
        <v>2825.16</v>
      </c>
      <c r="F103" s="62">
        <v>11082.9</v>
      </c>
      <c r="G103" s="64">
        <v>8257.74</v>
      </c>
      <c r="H103" s="62">
        <v>26598.96126953125</v>
      </c>
      <c r="I103" s="62">
        <v>26598.959999999999</v>
      </c>
      <c r="J103" s="62">
        <v>23773.80126953125</v>
      </c>
      <c r="K103" s="63">
        <v>-1.2695312507275958E-3</v>
      </c>
      <c r="L103" s="70">
        <v>26598.959843749999</v>
      </c>
      <c r="M103" s="69">
        <v>-1.4257812508731149E-3</v>
      </c>
    </row>
    <row r="104" spans="1:13" ht="10" customHeight="1" x14ac:dyDescent="0.35">
      <c r="A104" s="2"/>
      <c r="B104" s="2"/>
      <c r="C104" s="2" t="s">
        <v>307</v>
      </c>
      <c r="D104" s="2"/>
      <c r="E104" s="62">
        <v>3264.01</v>
      </c>
      <c r="F104" s="62">
        <v>7708.35</v>
      </c>
      <c r="G104" s="64">
        <v>4444.34</v>
      </c>
      <c r="H104" s="62">
        <v>18500.039785156252</v>
      </c>
      <c r="I104" s="62">
        <v>18500.04</v>
      </c>
      <c r="J104" s="62">
        <v>15236.029785156252</v>
      </c>
      <c r="K104" s="63">
        <v>2.1484374883584678E-4</v>
      </c>
      <c r="L104" s="70">
        <v>18500.039765624999</v>
      </c>
      <c r="M104" s="69">
        <v>-1.953125320142135E-5</v>
      </c>
    </row>
    <row r="105" spans="1:13" ht="10" customHeight="1" x14ac:dyDescent="0.35">
      <c r="A105" s="2"/>
      <c r="B105" s="2"/>
      <c r="C105" s="2" t="s">
        <v>309</v>
      </c>
      <c r="D105" s="2"/>
      <c r="E105" s="62">
        <v>490.72</v>
      </c>
      <c r="F105" s="62">
        <v>0</v>
      </c>
      <c r="G105" s="64">
        <v>-490.72</v>
      </c>
      <c r="H105" s="62">
        <v>490.72</v>
      </c>
      <c r="I105" s="62">
        <v>0</v>
      </c>
      <c r="J105" s="62">
        <v>0</v>
      </c>
      <c r="K105" s="63">
        <v>-490.72</v>
      </c>
      <c r="L105" s="70">
        <v>0</v>
      </c>
      <c r="M105" s="69">
        <v>-490.72</v>
      </c>
    </row>
    <row r="106" spans="1:13" ht="10" customHeight="1" x14ac:dyDescent="0.35">
      <c r="A106" s="2"/>
      <c r="B106" s="2"/>
      <c r="C106" s="2" t="s">
        <v>311</v>
      </c>
      <c r="D106" s="2"/>
      <c r="E106" s="62">
        <v>25880.46</v>
      </c>
      <c r="F106" s="62">
        <v>27645</v>
      </c>
      <c r="G106" s="64">
        <v>1764.539</v>
      </c>
      <c r="H106" s="62">
        <v>66348.000039062492</v>
      </c>
      <c r="I106" s="62">
        <v>66348</v>
      </c>
      <c r="J106" s="62">
        <v>40467.540039062493</v>
      </c>
      <c r="K106" s="63">
        <v>-3.9062491850927472E-5</v>
      </c>
      <c r="L106" s="70">
        <v>66347.997421874999</v>
      </c>
      <c r="M106" s="69">
        <v>-2.6171874924330041E-3</v>
      </c>
    </row>
    <row r="107" spans="1:13" ht="10" customHeight="1" x14ac:dyDescent="0.35">
      <c r="A107" s="2"/>
      <c r="B107" s="2"/>
      <c r="C107" s="2" t="s">
        <v>314</v>
      </c>
      <c r="D107" s="2"/>
      <c r="E107" s="62">
        <v>373.13</v>
      </c>
      <c r="F107" s="62">
        <v>18617.5</v>
      </c>
      <c r="G107" s="64">
        <v>18244.37</v>
      </c>
      <c r="H107" s="62">
        <v>44682.002070312505</v>
      </c>
      <c r="I107" s="62">
        <v>44682</v>
      </c>
      <c r="J107" s="62">
        <v>44308.872070312507</v>
      </c>
      <c r="K107" s="63">
        <v>-2.0703125046566129E-3</v>
      </c>
      <c r="L107" s="70">
        <v>44682.002070312505</v>
      </c>
      <c r="M107" s="69">
        <v>0</v>
      </c>
    </row>
    <row r="108" spans="1:13" ht="10" customHeight="1" x14ac:dyDescent="0.35">
      <c r="A108" s="2"/>
      <c r="B108" s="2"/>
      <c r="C108" s="42" t="s">
        <v>316</v>
      </c>
      <c r="D108" s="42"/>
      <c r="E108" s="65">
        <f t="shared" ref="E108:M108" si="8">SUM(E98:E107)</f>
        <v>103631.51999999999</v>
      </c>
      <c r="F108" s="65">
        <f t="shared" si="8"/>
        <v>115526.7</v>
      </c>
      <c r="G108" s="65">
        <f t="shared" si="8"/>
        <v>11895.178999999995</v>
      </c>
      <c r="H108" s="65">
        <f t="shared" si="8"/>
        <v>277754.80268432619</v>
      </c>
      <c r="I108" s="65">
        <f t="shared" si="8"/>
        <v>277264.07999999996</v>
      </c>
      <c r="J108" s="65">
        <f t="shared" si="8"/>
        <v>174123.28268432617</v>
      </c>
      <c r="K108" s="65">
        <f t="shared" si="8"/>
        <v>-490.72268432616397</v>
      </c>
      <c r="L108" s="65">
        <f t="shared" si="8"/>
        <v>277264.08136596682</v>
      </c>
      <c r="M108" s="65">
        <f t="shared" si="8"/>
        <v>-490.72131835936193</v>
      </c>
    </row>
    <row r="109" spans="1:13" ht="10" customHeight="1" x14ac:dyDescent="0.35">
      <c r="A109" s="2"/>
      <c r="B109" s="2" t="s">
        <v>41</v>
      </c>
      <c r="C109" s="2"/>
      <c r="D109" s="2"/>
      <c r="E109" s="62"/>
      <c r="F109" s="62"/>
      <c r="G109" s="64"/>
      <c r="H109" s="62"/>
      <c r="I109" s="62"/>
      <c r="J109" s="62"/>
      <c r="K109" s="63"/>
      <c r="L109" s="70"/>
      <c r="M109" s="69"/>
    </row>
    <row r="110" spans="1:13" ht="10" customHeight="1" x14ac:dyDescent="0.35">
      <c r="A110" s="2"/>
      <c r="B110" s="2"/>
      <c r="C110" s="2" t="s">
        <v>318</v>
      </c>
      <c r="D110" s="2"/>
      <c r="E110" s="62">
        <v>2894.41</v>
      </c>
      <c r="F110" s="62">
        <v>20266.75</v>
      </c>
      <c r="G110" s="64">
        <v>17372.34</v>
      </c>
      <c r="H110" s="62">
        <v>26347.210000000003</v>
      </c>
      <c r="I110" s="62">
        <v>48640.2</v>
      </c>
      <c r="J110" s="62">
        <v>23452.800000000003</v>
      </c>
      <c r="K110" s="63">
        <v>22292.989999999994</v>
      </c>
      <c r="L110" s="70">
        <v>42156.869999999995</v>
      </c>
      <c r="M110" s="69">
        <v>15809.659999999993</v>
      </c>
    </row>
    <row r="111" spans="1:13" ht="10" customHeight="1" x14ac:dyDescent="0.35">
      <c r="A111" s="2"/>
      <c r="B111" s="2"/>
      <c r="C111" s="42" t="s">
        <v>320</v>
      </c>
      <c r="D111" s="42"/>
      <c r="E111" s="65">
        <f t="shared" ref="E111:M111" si="9">SUM(E110:E110)</f>
        <v>2894.41</v>
      </c>
      <c r="F111" s="65">
        <f t="shared" si="9"/>
        <v>20266.75</v>
      </c>
      <c r="G111" s="65">
        <f t="shared" si="9"/>
        <v>17372.34</v>
      </c>
      <c r="H111" s="65">
        <f t="shared" si="9"/>
        <v>26347.210000000003</v>
      </c>
      <c r="I111" s="65">
        <f t="shared" si="9"/>
        <v>48640.2</v>
      </c>
      <c r="J111" s="65">
        <f t="shared" si="9"/>
        <v>23452.800000000003</v>
      </c>
      <c r="K111" s="65">
        <f t="shared" si="9"/>
        <v>22292.989999999994</v>
      </c>
      <c r="L111" s="65">
        <f t="shared" si="9"/>
        <v>42156.869999999995</v>
      </c>
      <c r="M111" s="65">
        <f t="shared" si="9"/>
        <v>15809.659999999993</v>
      </c>
    </row>
    <row r="112" spans="1:13" ht="10" customHeight="1" x14ac:dyDescent="0.35">
      <c r="A112" s="2"/>
      <c r="B112" s="42" t="s">
        <v>49</v>
      </c>
      <c r="C112" s="42"/>
      <c r="D112" s="42"/>
      <c r="E112" s="65">
        <f t="shared" ref="E112:M112" si="10">SUM(E108,E96,E85,E75,E58,E48,E111)</f>
        <v>1563012.05</v>
      </c>
      <c r="F112" s="65">
        <f t="shared" si="10"/>
        <v>1832572.15</v>
      </c>
      <c r="G112" s="65">
        <f t="shared" si="10"/>
        <v>269560.07941000006</v>
      </c>
      <c r="H112" s="65">
        <f t="shared" si="10"/>
        <v>4524131.4072204595</v>
      </c>
      <c r="I112" s="65">
        <f t="shared" si="10"/>
        <v>4398173.16</v>
      </c>
      <c r="J112" s="65">
        <f t="shared" si="10"/>
        <v>2961119.3572204588</v>
      </c>
      <c r="K112" s="65">
        <f t="shared" si="10"/>
        <v>-125958.24722045904</v>
      </c>
      <c r="L112" s="65">
        <f t="shared" si="10"/>
        <v>4424516.5403143307</v>
      </c>
      <c r="M112" s="65">
        <f t="shared" si="10"/>
        <v>-99614.869008178721</v>
      </c>
    </row>
    <row r="113" spans="1:13" ht="10" customHeight="1" x14ac:dyDescent="0.35">
      <c r="A113" s="42" t="s">
        <v>50</v>
      </c>
      <c r="B113" s="42"/>
      <c r="C113" s="42"/>
      <c r="D113" s="42"/>
      <c r="E113" s="65">
        <f>E26-E112</f>
        <v>-461202.30000000005</v>
      </c>
      <c r="F113" s="65">
        <f>F26-F112</f>
        <v>35863.970000000205</v>
      </c>
      <c r="G113" s="65">
        <f>E113-F113</f>
        <v>-497066.27000000025</v>
      </c>
      <c r="H113" s="65">
        <f>H26-H112</f>
        <v>-44167.318017580546</v>
      </c>
      <c r="I113" s="65">
        <f>I26-I112</f>
        <v>279523.8900000006</v>
      </c>
      <c r="J113" s="65">
        <f>J26-J112</f>
        <v>5124494.9565002425</v>
      </c>
      <c r="K113" s="65">
        <f>H113-I113</f>
        <v>-323691.20801758114</v>
      </c>
      <c r="L113" s="65">
        <f>L26-L112</f>
        <v>4817722.4655902078</v>
      </c>
      <c r="M113" s="65">
        <f>H113-L113</f>
        <v>-4861889.7836077884</v>
      </c>
    </row>
  </sheetData>
  <autoFilter ref="A5:M113" xr:uid="{01163C24-525C-4FCD-BA5A-5961ED123EF6}">
    <filterColumn colId="4" showButton="0"/>
    <filterColumn colId="5" showButton="0"/>
    <filterColumn colId="11" showButton="0"/>
  </autoFilter>
  <mergeCells count="2">
    <mergeCell ref="E5:G5"/>
    <mergeCell ref="L5:M5"/>
  </mergeCells>
  <conditionalFormatting sqref="K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{CC8CD8E8-0112-46A5-B150-31C1CD495A3E}</x14:id>
        </ext>
      </extLst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{B173EF85-272B-4B11-90E8-6630CA87B9BA}</x14:id>
        </ext>
      </extLst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{2FBB7023-8D2E-42F8-8DE9-0166AC69320C}</x14:id>
        </ext>
      </extLst>
    </cfRule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{92E82168-0A4A-4EA6-A5CA-37D2EE6BFFF5}</x14:id>
        </ext>
      </extLst>
    </cfRule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{F52046DB-FFD1-44F9-A6D5-7E1D0E480104}</x14:id>
        </ext>
      </extLst>
    </cfRule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{3B5D7611-B388-4361-A85A-C6876A6BF4EC}</x14:id>
        </ext>
      </extLst>
    </cfRule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{A5DC4A0F-2401-456B-85E2-5EA3D7C56BE5}</x14:id>
        </ext>
      </extLst>
    </cfRule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{63DF82AA-BED7-47E0-9DB3-FCBE4D34CD4D}</x14:id>
        </ext>
      </extLst>
    </cfRule>
  </conditionalFormatting>
  <conditionalFormatting sqref="K109:K110 K6:K12 K14:K25 K27:K47 K49:K57 K59:K74 K76:K84 K86:K95 K97:K107">
    <cfRule type="dataBar" priority="5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{005A92EF-D65D-4724-A820-7F34A3BE4A7E}</x14:id>
        </ext>
      </extLst>
    </cfRule>
  </conditionalFormatting>
  <conditionalFormatting sqref="M9">
    <cfRule type="expression" dxfId="87" priority="11" stopIfTrue="1">
      <formula>AND(NOT(ISBLANK(#REF!)),ABS(M9)&gt;PreviousMonthMinimumDiff)</formula>
    </cfRule>
    <cfRule type="expression" dxfId="86" priority="12" stopIfTrue="1">
      <formula>AND(ISBLANK(#REF!),ABS(M9)&gt;PreviousMonthMinimumDiff)</formula>
    </cfRule>
  </conditionalFormatting>
  <conditionalFormatting sqref="M10">
    <cfRule type="expression" dxfId="85" priority="17" stopIfTrue="1">
      <formula>AND(NOT(ISBLANK(#REF!)),ABS(M10)&gt;PreviousMonthMinimumDiff)</formula>
    </cfRule>
    <cfRule type="expression" dxfId="84" priority="18" stopIfTrue="1">
      <formula>AND(ISBLANK(#REF!),ABS(M10)&gt;PreviousMonthMinimumDiff)</formula>
    </cfRule>
  </conditionalFormatting>
  <conditionalFormatting sqref="M11">
    <cfRule type="expression" dxfId="83" priority="23" stopIfTrue="1">
      <formula>AND(NOT(ISBLANK(#REF!)),ABS(M11)&gt;PreviousMonthMinimumDiff)</formula>
    </cfRule>
    <cfRule type="expression" dxfId="82" priority="24" stopIfTrue="1">
      <formula>AND(ISBLANK(#REF!),ABS(M11)&gt;PreviousMonthMinimumDiff)</formula>
    </cfRule>
  </conditionalFormatting>
  <conditionalFormatting sqref="M12">
    <cfRule type="expression" dxfId="81" priority="31" stopIfTrue="1">
      <formula>AND(NOT(ISBLANK(#REF!)),ABS(M12)&gt;PreviousMonthMinimumDiff)</formula>
    </cfRule>
    <cfRule type="expression" dxfId="80" priority="32" stopIfTrue="1">
      <formula>AND(ISBLANK(#REF!),ABS(M12)&gt;PreviousMonthMinimumDiff)</formula>
    </cfRule>
  </conditionalFormatting>
  <conditionalFormatting sqref="M15">
    <cfRule type="expression" dxfId="79" priority="40" stopIfTrue="1">
      <formula>AND(ISBLANK(#REF!),ABS(M15)&gt;PreviousMonthMinimumDiff)</formula>
    </cfRule>
    <cfRule type="expression" dxfId="78" priority="39" stopIfTrue="1">
      <formula>AND(NOT(ISBLANK(#REF!)),ABS(M15)&gt;PreviousMonthMinimumDiff)</formula>
    </cfRule>
  </conditionalFormatting>
  <conditionalFormatting sqref="M16">
    <cfRule type="expression" dxfId="77" priority="46" stopIfTrue="1">
      <formula>AND(ISBLANK(#REF!),ABS(M16)&gt;PreviousMonthMinimumDiff)</formula>
    </cfRule>
    <cfRule type="expression" dxfId="76" priority="45" stopIfTrue="1">
      <formula>AND(NOT(ISBLANK(#REF!)),ABS(M16)&gt;PreviousMonthMinimumDiff)</formula>
    </cfRule>
  </conditionalFormatting>
  <conditionalFormatting sqref="M17:M22">
    <cfRule type="expression" dxfId="75" priority="51" stopIfTrue="1">
      <formula>AND(NOT(ISBLANK(#REF!)),ABS(M17)&gt;PreviousMonthMinimumDiff)</formula>
    </cfRule>
    <cfRule type="expression" dxfId="74" priority="52" stopIfTrue="1">
      <formula>AND(ISBLANK(#REF!),ABS(M17)&gt;PreviousMonthMinimumDiff)</formula>
    </cfRule>
  </conditionalFormatting>
  <conditionalFormatting sqref="M29:M47">
    <cfRule type="expression" dxfId="73" priority="88" stopIfTrue="1">
      <formula>AND(ISBLANK(#REF!),ABS(M29)&gt;PreviousMonthMinimumDiff)</formula>
    </cfRule>
    <cfRule type="expression" dxfId="72" priority="87" stopIfTrue="1">
      <formula>AND(NOT(ISBLANK(#REF!)),ABS(M29)&gt;PreviousMonthMinimumDiff)</formula>
    </cfRule>
  </conditionalFormatting>
  <conditionalFormatting sqref="M50:M57">
    <cfRule type="expression" dxfId="71" priority="203" stopIfTrue="1">
      <formula>AND(NOT(ISBLANK(#REF!)),ABS(M50)&gt;PreviousMonthMinimumDiff)</formula>
    </cfRule>
    <cfRule type="expression" dxfId="70" priority="204" stopIfTrue="1">
      <formula>AND(ISBLANK(#REF!),ABS(M50)&gt;PreviousMonthMinimumDiff)</formula>
    </cfRule>
  </conditionalFormatting>
  <conditionalFormatting sqref="M60:M74">
    <cfRule type="expression" dxfId="69" priority="252" stopIfTrue="1">
      <formula>AND(ISBLANK(#REF!),ABS(M60)&gt;PreviousMonthMinimumDiff)</formula>
    </cfRule>
    <cfRule type="expression" dxfId="68" priority="251" stopIfTrue="1">
      <formula>AND(NOT(ISBLANK(#REF!)),ABS(M60)&gt;PreviousMonthMinimumDiff)</formula>
    </cfRule>
  </conditionalFormatting>
  <conditionalFormatting sqref="M77:M84">
    <cfRule type="expression" dxfId="67" priority="345" stopIfTrue="1">
      <formula>AND(NOT(ISBLANK(#REF!)),ABS(M77)&gt;PreviousMonthMinimumDiff)</formula>
    </cfRule>
    <cfRule type="expression" dxfId="66" priority="346" stopIfTrue="1">
      <formula>AND(ISBLANK(#REF!),ABS(M77)&gt;PreviousMonthMinimumDiff)</formula>
    </cfRule>
  </conditionalFormatting>
  <conditionalFormatting sqref="M87:M95">
    <cfRule type="expression" dxfId="65" priority="392" stopIfTrue="1">
      <formula>AND(ISBLANK(#REF!),ABS(M87)&gt;PreviousMonthMinimumDiff)</formula>
    </cfRule>
    <cfRule type="expression" dxfId="64" priority="391" stopIfTrue="1">
      <formula>AND(NOT(ISBLANK(#REF!)),ABS(M87)&gt;PreviousMonthMinimumDiff)</formula>
    </cfRule>
  </conditionalFormatting>
  <conditionalFormatting sqref="M98:M107">
    <cfRule type="expression" dxfId="63" priority="447" stopIfTrue="1">
      <formula>AND(NOT(ISBLANK(#REF!)),ABS(M98)&gt;PreviousMonthMinimumDiff)</formula>
    </cfRule>
    <cfRule type="expression" dxfId="62" priority="448" stopIfTrue="1">
      <formula>AND(ISBLANK(#REF!),ABS(M98)&gt;PreviousMonthMinimumDiff)</formula>
    </cfRule>
  </conditionalFormatting>
  <conditionalFormatting sqref="M110">
    <cfRule type="expression" dxfId="61" priority="503" stopIfTrue="1">
      <formula>AND(NOT(ISBLANK(#REF!)),ABS(M110)&gt;PreviousMonthMinimumDiff)</formula>
    </cfRule>
    <cfRule type="expression" dxfId="60" priority="504" stopIfTrue="1">
      <formula>AND(ISBLANK(#REF!),ABS(M110)&gt;PreviousMonthMinimumDiff)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8CD8E8-0112-46A5-B150-31C1CD495A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B173EF85-272B-4B11-90E8-6630CA87B9B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2FBB7023-8D2E-42F8-8DE9-0166AC6932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92E82168-0A4A-4EA6-A5CA-37D2EE6BFF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F52046DB-FFD1-44F9-A6D5-7E1D0E4801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3B5D7611-B388-4361-A85A-C6876A6BF4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A5DC4A0F-2401-456B-85E2-5EA3D7C56B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63DF82AA-BED7-47E0-9DB3-FCBE4D34CD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05A92EF-D65D-4724-A820-7F34A3BE4A7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K109:K110 K6:K12 K14:K25 K27:K47 K49:K57 K59:K74 K76:K84 K86:K95 K97:K107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26F10-A432-4A10-B65C-1049C3F5878B}">
  <sheetPr codeName="Sheet4"/>
  <dimension ref="A1:M115"/>
  <sheetViews>
    <sheetView topLeftCell="A64" workbookViewId="0">
      <selection activeCell="G118" sqref="G118"/>
    </sheetView>
  </sheetViews>
  <sheetFormatPr defaultRowHeight="14.5" x14ac:dyDescent="0.35"/>
  <cols>
    <col min="1" max="3" width="1.1796875" customWidth="1"/>
    <col min="4" max="4" width="26.1796875" customWidth="1"/>
    <col min="5" max="5" width="10.90625" customWidth="1"/>
    <col min="6" max="6" width="11.54296875" customWidth="1"/>
    <col min="7" max="8" width="12.81640625" customWidth="1"/>
    <col min="9" max="9" width="11.54296875" customWidth="1"/>
    <col min="10" max="10" width="0" hidden="1" customWidth="1"/>
    <col min="11" max="11" width="29.1796875" customWidth="1"/>
    <col min="12" max="12" width="9.36328125" customWidth="1"/>
    <col min="13" max="13" width="8.81640625" customWidth="1"/>
  </cols>
  <sheetData>
    <row r="1" spans="1:13" ht="19" customHeight="1" x14ac:dyDescent="0.5">
      <c r="A1" s="1" t="s">
        <v>53</v>
      </c>
      <c r="B1" s="49"/>
      <c r="C1" s="49"/>
      <c r="L1" s="69"/>
      <c r="M1" s="69"/>
    </row>
    <row r="2" spans="1:13" ht="14.5" customHeight="1" x14ac:dyDescent="0.35">
      <c r="A2" s="3" t="s">
        <v>1</v>
      </c>
      <c r="B2" s="50"/>
      <c r="C2" s="50"/>
      <c r="L2" s="69"/>
      <c r="M2" s="69"/>
    </row>
    <row r="3" spans="1:13" ht="14.5" customHeight="1" x14ac:dyDescent="0.35">
      <c r="A3" s="4" t="s">
        <v>2</v>
      </c>
      <c r="B3" s="51"/>
      <c r="C3" s="51"/>
      <c r="L3" s="69"/>
      <c r="M3" s="69"/>
    </row>
    <row r="4" spans="1:13" ht="13" customHeight="1" x14ac:dyDescent="0.35">
      <c r="A4" s="50"/>
      <c r="B4" s="50"/>
      <c r="C4" s="50"/>
      <c r="L4" s="69"/>
      <c r="M4" s="69"/>
    </row>
    <row r="5" spans="1:13" ht="13" customHeight="1" x14ac:dyDescent="0.35">
      <c r="A5" s="52"/>
      <c r="B5" s="52"/>
      <c r="C5" s="52"/>
      <c r="D5" s="52"/>
      <c r="E5" s="169" t="s">
        <v>54</v>
      </c>
      <c r="F5" s="169"/>
      <c r="G5" s="170"/>
      <c r="H5" s="54"/>
      <c r="I5" s="53" t="s">
        <v>55</v>
      </c>
      <c r="J5" s="54"/>
      <c r="K5" s="54"/>
      <c r="L5" s="171" t="s">
        <v>347</v>
      </c>
      <c r="M5" s="172"/>
    </row>
    <row r="6" spans="1:13" ht="10.5" customHeight="1" x14ac:dyDescent="0.35">
      <c r="A6" s="55" t="s">
        <v>53</v>
      </c>
      <c r="B6" s="56"/>
      <c r="C6" s="56"/>
      <c r="D6" s="56"/>
      <c r="E6" s="57" t="s">
        <v>22</v>
      </c>
      <c r="F6" s="57" t="s">
        <v>23</v>
      </c>
      <c r="G6" s="59" t="s">
        <v>24</v>
      </c>
      <c r="H6" s="57" t="s">
        <v>25</v>
      </c>
      <c r="I6" s="57" t="s">
        <v>23</v>
      </c>
      <c r="J6" s="57" t="s">
        <v>26</v>
      </c>
      <c r="K6" s="58" t="s">
        <v>24</v>
      </c>
      <c r="L6" s="68" t="s">
        <v>57</v>
      </c>
      <c r="M6" s="60" t="s">
        <v>58</v>
      </c>
    </row>
    <row r="7" spans="1:13" ht="10" customHeight="1" x14ac:dyDescent="0.35">
      <c r="A7" s="2" t="s">
        <v>27</v>
      </c>
      <c r="B7" s="2"/>
      <c r="C7" s="2"/>
      <c r="D7" s="2"/>
      <c r="E7" s="62"/>
      <c r="F7" s="62"/>
      <c r="G7" s="64"/>
      <c r="H7" s="62"/>
      <c r="I7" s="62"/>
      <c r="J7" s="62"/>
      <c r="K7" s="63"/>
      <c r="L7" s="70"/>
      <c r="M7" s="69"/>
    </row>
    <row r="8" spans="1:13" ht="10" customHeight="1" x14ac:dyDescent="0.35">
      <c r="A8" s="2"/>
      <c r="B8" s="2" t="s">
        <v>28</v>
      </c>
      <c r="C8" s="2"/>
      <c r="D8" s="2"/>
      <c r="E8" s="62"/>
      <c r="F8" s="62"/>
      <c r="G8" s="64"/>
      <c r="H8" s="62"/>
      <c r="I8" s="62"/>
      <c r="J8" s="62"/>
      <c r="K8" s="63"/>
      <c r="L8" s="70"/>
      <c r="M8" s="69"/>
    </row>
    <row r="9" spans="1:13" ht="10" customHeight="1" x14ac:dyDescent="0.35">
      <c r="A9" s="2"/>
      <c r="B9" s="2"/>
      <c r="C9" s="2" t="s">
        <v>62</v>
      </c>
      <c r="D9" s="2"/>
      <c r="E9" s="62">
        <v>259965</v>
      </c>
      <c r="F9" s="62">
        <v>194925</v>
      </c>
      <c r="G9" s="64">
        <v>65040</v>
      </c>
      <c r="H9" s="62">
        <v>522444.33333333331</v>
      </c>
      <c r="I9" s="62">
        <v>467820</v>
      </c>
      <c r="J9" s="62">
        <v>262479.33333333331</v>
      </c>
      <c r="K9" s="63">
        <v>54624.333333333314</v>
      </c>
      <c r="L9" s="70">
        <v>544504</v>
      </c>
      <c r="M9" s="69">
        <v>-22059.666666666686</v>
      </c>
    </row>
    <row r="10" spans="1:13" ht="10" customHeight="1" x14ac:dyDescent="0.35">
      <c r="A10" s="2"/>
      <c r="B10" s="2"/>
      <c r="C10" s="2" t="s">
        <v>66</v>
      </c>
      <c r="D10" s="2"/>
      <c r="E10" s="62">
        <v>1024</v>
      </c>
      <c r="F10" s="62">
        <v>8717.1</v>
      </c>
      <c r="G10" s="64">
        <v>-7693.1</v>
      </c>
      <c r="H10" s="62">
        <v>2999.9999389648438</v>
      </c>
      <c r="I10" s="62">
        <v>20921.04</v>
      </c>
      <c r="J10" s="62">
        <v>1975.9999389648438</v>
      </c>
      <c r="K10" s="63">
        <v>-17921.040061035157</v>
      </c>
      <c r="L10" s="70">
        <v>3000.0000915527344</v>
      </c>
      <c r="M10" s="69">
        <v>-1.52587890625E-4</v>
      </c>
    </row>
    <row r="11" spans="1:13" ht="10" customHeight="1" x14ac:dyDescent="0.35">
      <c r="A11" s="2"/>
      <c r="B11" s="2"/>
      <c r="C11" s="2" t="s">
        <v>69</v>
      </c>
      <c r="D11" s="2"/>
      <c r="E11" s="62">
        <v>210848</v>
      </c>
      <c r="F11" s="62">
        <v>156857.1</v>
      </c>
      <c r="G11" s="64">
        <v>53990.91</v>
      </c>
      <c r="H11" s="62">
        <v>310337.75</v>
      </c>
      <c r="I11" s="62">
        <v>376457.04</v>
      </c>
      <c r="J11" s="62">
        <v>99489.75</v>
      </c>
      <c r="K11" s="63">
        <v>-66119.289999999979</v>
      </c>
      <c r="L11" s="70">
        <v>321359.24999999988</v>
      </c>
      <c r="M11" s="69">
        <v>-11021.499999999884</v>
      </c>
    </row>
    <row r="12" spans="1:13" ht="10" customHeight="1" x14ac:dyDescent="0.35">
      <c r="A12" s="2"/>
      <c r="B12" s="2"/>
      <c r="C12" s="2" t="s">
        <v>74</v>
      </c>
      <c r="D12" s="2"/>
      <c r="E12" s="62">
        <v>14500</v>
      </c>
      <c r="F12" s="62">
        <v>1150.1500000000001</v>
      </c>
      <c r="G12" s="64">
        <v>13349.85</v>
      </c>
      <c r="H12" s="62">
        <v>14500</v>
      </c>
      <c r="I12" s="62">
        <v>2760.36</v>
      </c>
      <c r="J12" s="62">
        <v>0</v>
      </c>
      <c r="K12" s="63">
        <v>11739.64</v>
      </c>
      <c r="L12" s="70">
        <v>2760.3599853515625</v>
      </c>
      <c r="M12" s="69">
        <v>11739.640014648438</v>
      </c>
    </row>
    <row r="13" spans="1:13" ht="10" customHeight="1" x14ac:dyDescent="0.35">
      <c r="A13" s="2"/>
      <c r="B13" s="2"/>
      <c r="C13" s="42" t="s">
        <v>75</v>
      </c>
      <c r="D13" s="42"/>
      <c r="E13" s="65">
        <f t="shared" ref="E13:M13" si="0">SUM(E9:E12)</f>
        <v>486337</v>
      </c>
      <c r="F13" s="65">
        <f t="shared" si="0"/>
        <v>361649.35000000003</v>
      </c>
      <c r="G13" s="65">
        <f t="shared" si="0"/>
        <v>124687.66</v>
      </c>
      <c r="H13" s="65">
        <f t="shared" si="0"/>
        <v>850282.0832722981</v>
      </c>
      <c r="I13" s="65">
        <f t="shared" si="0"/>
        <v>867958.44</v>
      </c>
      <c r="J13" s="65">
        <f t="shared" si="0"/>
        <v>363945.08327229816</v>
      </c>
      <c r="K13" s="65">
        <f t="shared" si="0"/>
        <v>-17676.356727701823</v>
      </c>
      <c r="L13" s="65">
        <f t="shared" si="0"/>
        <v>871623.61007690418</v>
      </c>
      <c r="M13" s="65">
        <f t="shared" si="0"/>
        <v>-21341.526804606023</v>
      </c>
    </row>
    <row r="14" spans="1:13" ht="10" customHeight="1" x14ac:dyDescent="0.35">
      <c r="A14" s="2"/>
      <c r="B14" s="2" t="s">
        <v>29</v>
      </c>
      <c r="C14" s="2"/>
      <c r="D14" s="2"/>
      <c r="E14" s="62"/>
      <c r="F14" s="62"/>
      <c r="G14" s="64"/>
      <c r="H14" s="62"/>
      <c r="I14" s="62"/>
      <c r="J14" s="62"/>
      <c r="K14" s="63"/>
      <c r="L14" s="70"/>
      <c r="M14" s="69"/>
    </row>
    <row r="15" spans="1:13" ht="10" customHeight="1" x14ac:dyDescent="0.35">
      <c r="A15" s="2"/>
      <c r="B15" s="2"/>
      <c r="C15" s="2" t="s">
        <v>76</v>
      </c>
      <c r="D15" s="2"/>
      <c r="E15" s="62">
        <v>0</v>
      </c>
      <c r="F15" s="62">
        <v>0</v>
      </c>
      <c r="G15" s="64">
        <v>0</v>
      </c>
      <c r="H15" s="62">
        <v>0</v>
      </c>
      <c r="I15" s="62">
        <v>0</v>
      </c>
      <c r="J15" s="62">
        <v>0</v>
      </c>
      <c r="K15" s="63">
        <v>0</v>
      </c>
      <c r="L15" s="70">
        <v>0</v>
      </c>
      <c r="M15" s="69">
        <v>0</v>
      </c>
    </row>
    <row r="16" spans="1:13" ht="10" customHeight="1" x14ac:dyDescent="0.35">
      <c r="A16" s="2"/>
      <c r="B16" s="2"/>
      <c r="C16" s="2" t="s">
        <v>79</v>
      </c>
      <c r="D16" s="2"/>
      <c r="E16" s="62">
        <v>18124.07</v>
      </c>
      <c r="F16" s="62">
        <v>41448.75</v>
      </c>
      <c r="G16" s="64">
        <v>-23324.68</v>
      </c>
      <c r="H16" s="62">
        <v>99476.996757812507</v>
      </c>
      <c r="I16" s="62">
        <v>99477</v>
      </c>
      <c r="J16" s="62">
        <v>81352.9267578125</v>
      </c>
      <c r="K16" s="63">
        <v>-3.2421874930150807E-3</v>
      </c>
      <c r="L16" s="70">
        <v>99477.000468750004</v>
      </c>
      <c r="M16" s="69">
        <v>-3.710937497089617E-3</v>
      </c>
    </row>
    <row r="17" spans="1:13" ht="10" customHeight="1" x14ac:dyDescent="0.35">
      <c r="A17" s="2"/>
      <c r="B17" s="2"/>
      <c r="C17" s="2" t="s">
        <v>82</v>
      </c>
      <c r="D17" s="2"/>
      <c r="E17" s="62">
        <v>0</v>
      </c>
      <c r="F17" s="62">
        <v>21409.15</v>
      </c>
      <c r="G17" s="64">
        <v>-21409.15</v>
      </c>
      <c r="H17" s="62">
        <v>51381.9619140625</v>
      </c>
      <c r="I17" s="62">
        <v>51381.96</v>
      </c>
      <c r="J17" s="62">
        <v>51381.9619140625</v>
      </c>
      <c r="K17" s="63">
        <v>1.9140625008731149E-3</v>
      </c>
      <c r="L17" s="70">
        <v>51381.96240234375</v>
      </c>
      <c r="M17" s="69">
        <v>-4.8828125E-4</v>
      </c>
    </row>
    <row r="18" spans="1:13" ht="10" customHeight="1" x14ac:dyDescent="0.35">
      <c r="A18" s="2"/>
      <c r="B18" s="2"/>
      <c r="C18" s="2" t="s">
        <v>87</v>
      </c>
      <c r="D18" s="2"/>
      <c r="E18" s="62">
        <v>0</v>
      </c>
      <c r="F18" s="62">
        <v>282092.90000000002</v>
      </c>
      <c r="G18" s="64">
        <v>-282092.90000000002</v>
      </c>
      <c r="H18" s="62">
        <v>677022.9375</v>
      </c>
      <c r="I18" s="62">
        <v>677022.96</v>
      </c>
      <c r="J18" s="62">
        <v>677022.9375</v>
      </c>
      <c r="K18" s="63">
        <v>-2.2499999962747097E-2</v>
      </c>
      <c r="L18" s="70">
        <v>677022.9609375</v>
      </c>
      <c r="M18" s="69">
        <v>-2.34375E-2</v>
      </c>
    </row>
    <row r="19" spans="1:13" ht="10" customHeight="1" x14ac:dyDescent="0.35">
      <c r="A19" s="2"/>
      <c r="B19" s="2"/>
      <c r="C19" s="2" t="s">
        <v>90</v>
      </c>
      <c r="D19" s="2"/>
      <c r="E19" s="62">
        <v>0</v>
      </c>
      <c r="F19" s="62">
        <v>11553.75</v>
      </c>
      <c r="G19" s="64">
        <v>-11553.75</v>
      </c>
      <c r="H19" s="62">
        <v>27728.99951171875</v>
      </c>
      <c r="I19" s="62">
        <v>27729</v>
      </c>
      <c r="J19" s="62">
        <v>27728.99951171875</v>
      </c>
      <c r="K19" s="63">
        <v>-4.8828125E-4</v>
      </c>
      <c r="L19" s="70">
        <v>27729</v>
      </c>
      <c r="M19" s="69">
        <v>-4.8828125E-4</v>
      </c>
    </row>
    <row r="20" spans="1:13" ht="10" customHeight="1" x14ac:dyDescent="0.35">
      <c r="A20" s="2"/>
      <c r="B20" s="2"/>
      <c r="C20" s="2" t="s">
        <v>93</v>
      </c>
      <c r="D20" s="2"/>
      <c r="E20" s="62">
        <v>0</v>
      </c>
      <c r="F20" s="62">
        <v>6365.85</v>
      </c>
      <c r="G20" s="64">
        <v>-6365.85</v>
      </c>
      <c r="H20" s="62">
        <v>15278.0400390625</v>
      </c>
      <c r="I20" s="62">
        <v>15278.04</v>
      </c>
      <c r="J20" s="62">
        <v>15278.0400390625</v>
      </c>
      <c r="K20" s="63">
        <v>3.9062499126885086E-5</v>
      </c>
      <c r="L20" s="70">
        <v>15278.04052734375</v>
      </c>
      <c r="M20" s="69">
        <v>-4.8828125E-4</v>
      </c>
    </row>
    <row r="21" spans="1:13" ht="10" customHeight="1" x14ac:dyDescent="0.35">
      <c r="A21" s="2"/>
      <c r="B21" s="2"/>
      <c r="C21" s="2" t="s">
        <v>96</v>
      </c>
      <c r="D21" s="2"/>
      <c r="E21" s="62">
        <v>0</v>
      </c>
      <c r="F21" s="62">
        <v>139583.35</v>
      </c>
      <c r="G21" s="64">
        <v>-139583.29999999999</v>
      </c>
      <c r="H21" s="62">
        <v>335000.0390625</v>
      </c>
      <c r="I21" s="62">
        <v>335000.03999999998</v>
      </c>
      <c r="J21" s="62">
        <v>335000.0390625</v>
      </c>
      <c r="K21" s="63">
        <v>-9.3749997904524207E-4</v>
      </c>
      <c r="L21" s="70">
        <v>335000.0390625</v>
      </c>
      <c r="M21" s="69">
        <v>0</v>
      </c>
    </row>
    <row r="22" spans="1:13" ht="10" customHeight="1" x14ac:dyDescent="0.35">
      <c r="A22" s="2"/>
      <c r="B22" s="2"/>
      <c r="C22" s="2" t="s">
        <v>99</v>
      </c>
      <c r="D22" s="2"/>
      <c r="E22" s="62">
        <v>57648</v>
      </c>
      <c r="F22" s="62">
        <v>433334.55</v>
      </c>
      <c r="G22" s="64">
        <v>-375686.6</v>
      </c>
      <c r="H22" s="62">
        <v>1191669.984375</v>
      </c>
      <c r="I22" s="62">
        <v>1191670.03</v>
      </c>
      <c r="J22" s="62">
        <v>1134021.984375</v>
      </c>
      <c r="K22" s="63">
        <v>-4.5625000027939677E-2</v>
      </c>
      <c r="L22" s="70">
        <v>1191670.03125</v>
      </c>
      <c r="M22" s="69">
        <v>-4.6875E-2</v>
      </c>
    </row>
    <row r="23" spans="1:13" ht="10" customHeight="1" x14ac:dyDescent="0.35">
      <c r="A23" s="2"/>
      <c r="B23" s="2"/>
      <c r="C23" s="42" t="s">
        <v>100</v>
      </c>
      <c r="D23" s="42"/>
      <c r="E23" s="65">
        <f>SUM(E15:E22)</f>
        <v>75772.070000000007</v>
      </c>
      <c r="F23" s="65">
        <f t="shared" ref="F23:G23" si="1">SUM(F15:F22)</f>
        <v>935788.3</v>
      </c>
      <c r="G23" s="65">
        <f t="shared" si="1"/>
        <v>-860016.23</v>
      </c>
      <c r="H23" s="65">
        <f>SUM(H15:H22)</f>
        <v>2397558.9591601565</v>
      </c>
      <c r="I23" s="65">
        <f>SUM(I15:I22)</f>
        <v>2397559.0300000003</v>
      </c>
      <c r="J23" s="65">
        <v>7015742.0335693359</v>
      </c>
      <c r="K23" s="66">
        <v>-9.6430663950741291E-2</v>
      </c>
      <c r="L23" s="71">
        <v>7261923.9457177734</v>
      </c>
      <c r="M23" s="72">
        <v>-0.11214843748894054</v>
      </c>
    </row>
    <row r="24" spans="1:13" ht="10" customHeight="1" x14ac:dyDescent="0.35">
      <c r="A24" s="2"/>
      <c r="B24" s="2" t="s">
        <v>30</v>
      </c>
      <c r="C24" s="2"/>
      <c r="D24" s="2"/>
      <c r="E24" s="62"/>
      <c r="F24" s="62"/>
      <c r="G24" s="64"/>
      <c r="H24" s="62"/>
      <c r="I24" s="62"/>
      <c r="J24" s="62"/>
      <c r="K24" s="63"/>
      <c r="L24" s="70"/>
      <c r="M24" s="69"/>
    </row>
    <row r="25" spans="1:13" ht="10" customHeight="1" x14ac:dyDescent="0.35">
      <c r="A25" s="2"/>
      <c r="B25" s="2"/>
      <c r="C25" s="2" t="s">
        <v>101</v>
      </c>
      <c r="D25" s="2"/>
      <c r="E25" s="62">
        <v>4321.08</v>
      </c>
      <c r="F25" s="62">
        <v>0</v>
      </c>
      <c r="G25" s="64">
        <v>4321.08</v>
      </c>
      <c r="H25" s="62">
        <v>4321.08</v>
      </c>
      <c r="I25" s="62">
        <v>0</v>
      </c>
      <c r="J25" s="62">
        <v>0</v>
      </c>
      <c r="K25" s="63">
        <v>4321.08</v>
      </c>
      <c r="L25" s="70">
        <v>0</v>
      </c>
      <c r="M25" s="69">
        <v>4321.08</v>
      </c>
    </row>
    <row r="26" spans="1:13" ht="10" customHeight="1" x14ac:dyDescent="0.35">
      <c r="A26" s="2"/>
      <c r="B26" s="2"/>
      <c r="C26" s="42" t="s">
        <v>102</v>
      </c>
      <c r="D26" s="42"/>
      <c r="E26" s="65">
        <v>4321.08</v>
      </c>
      <c r="F26" s="65">
        <v>0</v>
      </c>
      <c r="G26" s="67">
        <v>4321.08</v>
      </c>
      <c r="H26" s="65">
        <v>4321.08</v>
      </c>
      <c r="I26" s="65">
        <v>0</v>
      </c>
      <c r="J26" s="65">
        <v>0</v>
      </c>
      <c r="K26" s="66">
        <v>4321.08</v>
      </c>
      <c r="L26" s="71">
        <v>0</v>
      </c>
      <c r="M26" s="72">
        <v>4321.08</v>
      </c>
    </row>
    <row r="27" spans="1:13" ht="10" customHeight="1" x14ac:dyDescent="0.35">
      <c r="A27" s="2"/>
      <c r="B27" s="42" t="s">
        <v>32</v>
      </c>
      <c r="C27" s="42"/>
      <c r="D27" s="42"/>
      <c r="E27" s="65">
        <f t="shared" ref="E27:M27" si="2">SUM(E23,E13,E26)</f>
        <v>566430.15</v>
      </c>
      <c r="F27" s="65">
        <f t="shared" si="2"/>
        <v>1297437.6500000001</v>
      </c>
      <c r="G27" s="65">
        <f t="shared" si="2"/>
        <v>-731007.49</v>
      </c>
      <c r="H27" s="65">
        <f t="shared" si="2"/>
        <v>3252162.1224324545</v>
      </c>
      <c r="I27" s="65">
        <f t="shared" si="2"/>
        <v>3265517.47</v>
      </c>
      <c r="J27" s="65">
        <f t="shared" si="2"/>
        <v>7379687.1168416338</v>
      </c>
      <c r="K27" s="65">
        <f t="shared" si="2"/>
        <v>-13355.373158365774</v>
      </c>
      <c r="L27" s="65">
        <f t="shared" si="2"/>
        <v>8133547.5557946777</v>
      </c>
      <c r="M27" s="65">
        <f t="shared" si="2"/>
        <v>-17020.55895304351</v>
      </c>
    </row>
    <row r="28" spans="1:13" ht="10" customHeight="1" x14ac:dyDescent="0.35">
      <c r="A28" s="2" t="s">
        <v>33</v>
      </c>
      <c r="B28" s="2"/>
      <c r="C28" s="2"/>
      <c r="D28" s="2"/>
      <c r="E28" s="62"/>
      <c r="F28" s="62"/>
      <c r="G28" s="64"/>
      <c r="H28" s="62"/>
      <c r="I28" s="62"/>
      <c r="J28" s="62"/>
      <c r="K28" s="63"/>
      <c r="L28" s="70"/>
      <c r="M28" s="69"/>
    </row>
    <row r="29" spans="1:13" ht="10" customHeight="1" x14ac:dyDescent="0.35">
      <c r="A29" s="2"/>
      <c r="B29" s="2" t="s">
        <v>34</v>
      </c>
      <c r="C29" s="2"/>
      <c r="D29" s="2"/>
      <c r="E29" s="62"/>
      <c r="F29" s="62"/>
      <c r="G29" s="64"/>
      <c r="H29" s="62"/>
      <c r="I29" s="62"/>
      <c r="J29" s="62"/>
      <c r="K29" s="63"/>
      <c r="L29" s="70"/>
      <c r="M29" s="69"/>
    </row>
    <row r="30" spans="1:13" ht="10" customHeight="1" x14ac:dyDescent="0.35">
      <c r="A30" s="2"/>
      <c r="B30" s="2"/>
      <c r="C30" s="2" t="s">
        <v>105</v>
      </c>
      <c r="D30" s="2"/>
      <c r="E30" s="62">
        <v>0</v>
      </c>
      <c r="F30" s="62">
        <v>15416.65</v>
      </c>
      <c r="G30" s="64">
        <v>15416.65</v>
      </c>
      <c r="H30" s="62">
        <v>36999.95947265625</v>
      </c>
      <c r="I30" s="62">
        <v>36999.96</v>
      </c>
      <c r="J30" s="62">
        <v>36999.95947265625</v>
      </c>
      <c r="K30" s="63">
        <v>5.2734374912688509E-4</v>
      </c>
      <c r="L30" s="70">
        <v>36999.96240234375</v>
      </c>
      <c r="M30" s="69">
        <v>2.9296875E-3</v>
      </c>
    </row>
    <row r="31" spans="1:13" ht="10" customHeight="1" x14ac:dyDescent="0.35">
      <c r="A31" s="2"/>
      <c r="B31" s="2"/>
      <c r="C31" s="2" t="s">
        <v>107</v>
      </c>
      <c r="D31" s="2"/>
      <c r="E31" s="62">
        <v>0</v>
      </c>
      <c r="F31" s="62">
        <v>29327.5</v>
      </c>
      <c r="G31" s="64">
        <v>29327.5</v>
      </c>
      <c r="H31" s="62">
        <v>70385.998046875</v>
      </c>
      <c r="I31" s="62">
        <v>70386</v>
      </c>
      <c r="J31" s="62">
        <v>70385.998046875</v>
      </c>
      <c r="K31" s="63">
        <v>1.953125E-3</v>
      </c>
      <c r="L31" s="70">
        <v>70385.99853515625</v>
      </c>
      <c r="M31" s="69">
        <v>4.8828125E-4</v>
      </c>
    </row>
    <row r="32" spans="1:13" ht="10" customHeight="1" x14ac:dyDescent="0.35">
      <c r="A32" s="2"/>
      <c r="B32" s="2"/>
      <c r="C32" s="2" t="s">
        <v>110</v>
      </c>
      <c r="D32" s="2"/>
      <c r="E32" s="62">
        <v>0</v>
      </c>
      <c r="F32" s="62">
        <v>28895.85</v>
      </c>
      <c r="G32" s="64">
        <v>28895.85</v>
      </c>
      <c r="H32" s="62">
        <v>69350.0390625</v>
      </c>
      <c r="I32" s="62">
        <v>69350.039999999994</v>
      </c>
      <c r="J32" s="62">
        <v>69350.0390625</v>
      </c>
      <c r="K32" s="63">
        <v>9.374999935971573E-4</v>
      </c>
      <c r="L32" s="70">
        <v>69350.04052734375</v>
      </c>
      <c r="M32" s="69">
        <v>1.46484375E-3</v>
      </c>
    </row>
    <row r="33" spans="1:13" ht="10" customHeight="1" x14ac:dyDescent="0.35">
      <c r="A33" s="2"/>
      <c r="B33" s="2"/>
      <c r="C33" s="2" t="s">
        <v>113</v>
      </c>
      <c r="D33" s="2"/>
      <c r="E33" s="62">
        <v>49891.67</v>
      </c>
      <c r="F33" s="62">
        <v>27000</v>
      </c>
      <c r="G33" s="64">
        <v>-22891.67</v>
      </c>
      <c r="H33" s="62">
        <v>64799.998613281248</v>
      </c>
      <c r="I33" s="62">
        <v>64800</v>
      </c>
      <c r="J33" s="62">
        <v>14908.32861328125</v>
      </c>
      <c r="K33" s="63">
        <v>1.3867187517462298E-3</v>
      </c>
      <c r="L33" s="70">
        <v>64800.001875000002</v>
      </c>
      <c r="M33" s="69">
        <v>3.2617187534924597E-3</v>
      </c>
    </row>
    <row r="34" spans="1:13" ht="10" customHeight="1" x14ac:dyDescent="0.35">
      <c r="A34" s="2"/>
      <c r="B34" s="2"/>
      <c r="C34" s="2" t="s">
        <v>116</v>
      </c>
      <c r="D34" s="2"/>
      <c r="E34" s="62">
        <v>38966.699999999997</v>
      </c>
      <c r="F34" s="62">
        <v>38833.35</v>
      </c>
      <c r="G34" s="64">
        <v>-133.3477</v>
      </c>
      <c r="H34" s="62">
        <v>93200.040820312497</v>
      </c>
      <c r="I34" s="62">
        <v>93200.04</v>
      </c>
      <c r="J34" s="62">
        <v>54233.3408203125</v>
      </c>
      <c r="K34" s="63">
        <v>-8.2031250349245965E-4</v>
      </c>
      <c r="L34" s="70">
        <v>93200.033671875004</v>
      </c>
      <c r="M34" s="69">
        <v>-7.1484374930150807E-3</v>
      </c>
    </row>
    <row r="35" spans="1:13" ht="10" customHeight="1" x14ac:dyDescent="0.35">
      <c r="A35" s="2"/>
      <c r="B35" s="2"/>
      <c r="C35" s="2" t="s">
        <v>119</v>
      </c>
      <c r="D35" s="2"/>
      <c r="E35" s="62">
        <v>15165.76</v>
      </c>
      <c r="F35" s="62">
        <v>10937.5</v>
      </c>
      <c r="G35" s="64">
        <v>-4228.26</v>
      </c>
      <c r="H35" s="62">
        <v>26250.000234374998</v>
      </c>
      <c r="I35" s="62">
        <v>26250</v>
      </c>
      <c r="J35" s="62">
        <v>11084.240234374998</v>
      </c>
      <c r="K35" s="63">
        <v>-2.3437499839928932E-4</v>
      </c>
      <c r="L35" s="70">
        <v>26249.999721679687</v>
      </c>
      <c r="M35" s="69">
        <v>-5.1269531104480848E-4</v>
      </c>
    </row>
    <row r="36" spans="1:13" ht="10" customHeight="1" x14ac:dyDescent="0.35">
      <c r="A36" s="2"/>
      <c r="B36" s="2"/>
      <c r="C36" s="2" t="s">
        <v>122</v>
      </c>
      <c r="D36" s="2"/>
      <c r="E36" s="62">
        <v>0</v>
      </c>
      <c r="F36" s="62">
        <v>8333.35</v>
      </c>
      <c r="G36" s="64">
        <v>8333.35</v>
      </c>
      <c r="H36" s="62">
        <v>20000.0390625</v>
      </c>
      <c r="I36" s="62">
        <v>20000.04</v>
      </c>
      <c r="J36" s="62">
        <v>20000.0390625</v>
      </c>
      <c r="K36" s="63">
        <v>9.3750000087311491E-4</v>
      </c>
      <c r="L36" s="70">
        <v>20000.0390625</v>
      </c>
      <c r="M36" s="69">
        <v>0</v>
      </c>
    </row>
    <row r="37" spans="1:13" ht="10" customHeight="1" x14ac:dyDescent="0.35">
      <c r="A37" s="2"/>
      <c r="B37" s="2"/>
      <c r="C37" s="2" t="s">
        <v>125</v>
      </c>
      <c r="D37" s="2"/>
      <c r="E37" s="62">
        <v>247697.85</v>
      </c>
      <c r="F37" s="62">
        <v>176678.35</v>
      </c>
      <c r="G37" s="64">
        <v>-71019.5</v>
      </c>
      <c r="H37" s="62">
        <v>424028.04140624998</v>
      </c>
      <c r="I37" s="62">
        <v>424028.04</v>
      </c>
      <c r="J37" s="62">
        <v>176330.19140624997</v>
      </c>
      <c r="K37" s="63">
        <v>-1.4062499976716936E-3</v>
      </c>
      <c r="L37" s="70">
        <v>424028.05249999999</v>
      </c>
      <c r="M37" s="69">
        <v>1.1093750013969839E-2</v>
      </c>
    </row>
    <row r="38" spans="1:13" ht="10" customHeight="1" x14ac:dyDescent="0.35">
      <c r="A38" s="2"/>
      <c r="B38" s="2"/>
      <c r="C38" s="2" t="s">
        <v>129</v>
      </c>
      <c r="D38" s="2"/>
      <c r="E38" s="62">
        <v>0</v>
      </c>
      <c r="F38" s="62">
        <v>15631.65</v>
      </c>
      <c r="G38" s="64">
        <v>15631.65</v>
      </c>
      <c r="H38" s="62">
        <v>37515.9599609375</v>
      </c>
      <c r="I38" s="62">
        <v>37515.96</v>
      </c>
      <c r="J38" s="62">
        <v>37515.9599609375</v>
      </c>
      <c r="K38" s="63">
        <v>3.9062499126885086E-5</v>
      </c>
      <c r="L38" s="70">
        <v>37515.95947265625</v>
      </c>
      <c r="M38" s="69">
        <v>-4.8828125E-4</v>
      </c>
    </row>
    <row r="39" spans="1:13" ht="10" customHeight="1" x14ac:dyDescent="0.35">
      <c r="A39" s="2"/>
      <c r="B39" s="2"/>
      <c r="C39" s="2" t="s">
        <v>133</v>
      </c>
      <c r="D39" s="2"/>
      <c r="E39" s="62">
        <v>0</v>
      </c>
      <c r="F39" s="62">
        <v>23683.35</v>
      </c>
      <c r="G39" s="64">
        <v>23683.35</v>
      </c>
      <c r="H39" s="62">
        <v>56840.03759765625</v>
      </c>
      <c r="I39" s="62">
        <v>56840.04</v>
      </c>
      <c r="J39" s="62">
        <v>56840.03759765625</v>
      </c>
      <c r="K39" s="63">
        <v>2.4023437508731149E-3</v>
      </c>
      <c r="L39" s="70">
        <v>56840.04052734375</v>
      </c>
      <c r="M39" s="69">
        <v>2.9296875E-3</v>
      </c>
    </row>
    <row r="40" spans="1:13" ht="10" customHeight="1" x14ac:dyDescent="0.35">
      <c r="A40" s="2"/>
      <c r="B40" s="2"/>
      <c r="C40" s="2" t="s">
        <v>137</v>
      </c>
      <c r="D40" s="2"/>
      <c r="E40" s="62">
        <v>18816.099999999999</v>
      </c>
      <c r="F40" s="62">
        <v>33666.65</v>
      </c>
      <c r="G40" s="64">
        <v>14850.55</v>
      </c>
      <c r="H40" s="62">
        <v>80799.958398437506</v>
      </c>
      <c r="I40" s="62">
        <v>80799.960000000006</v>
      </c>
      <c r="J40" s="62">
        <v>61983.858398437507</v>
      </c>
      <c r="K40" s="63">
        <v>1.6015625005820766E-3</v>
      </c>
      <c r="L40" s="70">
        <v>80799.955898437503</v>
      </c>
      <c r="M40" s="69">
        <v>-2.5000000023283064E-3</v>
      </c>
    </row>
    <row r="41" spans="1:13" ht="10" customHeight="1" x14ac:dyDescent="0.35">
      <c r="A41" s="2"/>
      <c r="B41" s="2"/>
      <c r="C41" s="2" t="s">
        <v>142</v>
      </c>
      <c r="D41" s="2"/>
      <c r="E41" s="62">
        <v>15774.82</v>
      </c>
      <c r="F41" s="62">
        <v>16125</v>
      </c>
      <c r="G41" s="64">
        <v>350.17970000000003</v>
      </c>
      <c r="H41" s="62">
        <v>38699.999443359375</v>
      </c>
      <c r="I41" s="62">
        <v>38700</v>
      </c>
      <c r="J41" s="62">
        <v>22925.179443359375</v>
      </c>
      <c r="K41" s="63">
        <v>5.566406252910383E-4</v>
      </c>
      <c r="L41" s="70">
        <v>38699.999355468753</v>
      </c>
      <c r="M41" s="69">
        <v>-8.7890621216502041E-5</v>
      </c>
    </row>
    <row r="42" spans="1:13" ht="10" customHeight="1" x14ac:dyDescent="0.35">
      <c r="A42" s="2"/>
      <c r="B42" s="2"/>
      <c r="C42" s="2" t="s">
        <v>145</v>
      </c>
      <c r="D42" s="2"/>
      <c r="E42" s="62">
        <v>20422.89</v>
      </c>
      <c r="F42" s="62">
        <v>29083.35</v>
      </c>
      <c r="G42" s="64">
        <v>8660.4590000000007</v>
      </c>
      <c r="H42" s="62">
        <v>69800.038925781249</v>
      </c>
      <c r="I42" s="62">
        <v>69800.039999999994</v>
      </c>
      <c r="J42" s="62">
        <v>49377.14892578125</v>
      </c>
      <c r="K42" s="63">
        <v>1.0742187441792339E-3</v>
      </c>
      <c r="L42" s="70">
        <v>69800.041914062502</v>
      </c>
      <c r="M42" s="69">
        <v>2.9882812523283064E-3</v>
      </c>
    </row>
    <row r="43" spans="1:13" ht="10" customHeight="1" x14ac:dyDescent="0.35">
      <c r="A43" s="2"/>
      <c r="B43" s="2"/>
      <c r="C43" s="2" t="s">
        <v>148</v>
      </c>
      <c r="D43" s="2"/>
      <c r="E43" s="62">
        <v>0</v>
      </c>
      <c r="F43" s="62">
        <v>9166.65</v>
      </c>
      <c r="G43" s="64">
        <v>9166.65</v>
      </c>
      <c r="H43" s="62">
        <v>21999.9609375</v>
      </c>
      <c r="I43" s="62">
        <v>21999.96</v>
      </c>
      <c r="J43" s="62">
        <v>21999.9609375</v>
      </c>
      <c r="K43" s="63">
        <v>-9.3750000087311491E-4</v>
      </c>
      <c r="L43" s="70">
        <v>21999.961669921875</v>
      </c>
      <c r="M43" s="69">
        <v>7.32421875E-4</v>
      </c>
    </row>
    <row r="44" spans="1:13" ht="10" customHeight="1" x14ac:dyDescent="0.35">
      <c r="A44" s="2"/>
      <c r="B44" s="2"/>
      <c r="C44" s="2" t="s">
        <v>151</v>
      </c>
      <c r="D44" s="2"/>
      <c r="E44" s="62">
        <v>0</v>
      </c>
      <c r="F44" s="62">
        <v>833.35</v>
      </c>
      <c r="G44" s="64">
        <v>833.35</v>
      </c>
      <c r="H44" s="62">
        <v>2000.0400085449219</v>
      </c>
      <c r="I44" s="62">
        <v>2000.04</v>
      </c>
      <c r="J44" s="62">
        <v>2000.0400085449219</v>
      </c>
      <c r="K44" s="63">
        <v>-8.5449219113797881E-6</v>
      </c>
      <c r="L44" s="70">
        <v>2000.0400238037109</v>
      </c>
      <c r="M44" s="69">
        <v>1.52587890625E-5</v>
      </c>
    </row>
    <row r="45" spans="1:13" ht="10" customHeight="1" x14ac:dyDescent="0.35">
      <c r="A45" s="2"/>
      <c r="B45" s="2"/>
      <c r="C45" s="2" t="s">
        <v>154</v>
      </c>
      <c r="D45" s="2"/>
      <c r="E45" s="62">
        <v>0</v>
      </c>
      <c r="F45" s="62">
        <v>833.35</v>
      </c>
      <c r="G45" s="64">
        <v>833.35</v>
      </c>
      <c r="H45" s="62">
        <v>2000.0400085449219</v>
      </c>
      <c r="I45" s="62">
        <v>2000.04</v>
      </c>
      <c r="J45" s="62">
        <v>2000.0400085449219</v>
      </c>
      <c r="K45" s="63">
        <v>-8.5449219113797881E-6</v>
      </c>
      <c r="L45" s="70">
        <v>2000.0400238037109</v>
      </c>
      <c r="M45" s="69">
        <v>1.52587890625E-5</v>
      </c>
    </row>
    <row r="46" spans="1:13" ht="10" customHeight="1" x14ac:dyDescent="0.35">
      <c r="A46" s="2"/>
      <c r="B46" s="2"/>
      <c r="C46" s="2" t="s">
        <v>157</v>
      </c>
      <c r="D46" s="2"/>
      <c r="E46" s="62">
        <v>0</v>
      </c>
      <c r="F46" s="62">
        <v>6666.65</v>
      </c>
      <c r="G46" s="64">
        <v>6666.65</v>
      </c>
      <c r="H46" s="62">
        <v>15999.95947265625</v>
      </c>
      <c r="I46" s="62">
        <v>15999.96</v>
      </c>
      <c r="J46" s="62">
        <v>15999.95947265625</v>
      </c>
      <c r="K46" s="63">
        <v>5.2734374912688509E-4</v>
      </c>
      <c r="L46" s="70">
        <v>15999.959838867188</v>
      </c>
      <c r="M46" s="69">
        <v>3.662109375E-4</v>
      </c>
    </row>
    <row r="47" spans="1:13" ht="10" customHeight="1" x14ac:dyDescent="0.35">
      <c r="A47" s="2"/>
      <c r="B47" s="2"/>
      <c r="C47" s="2" t="s">
        <v>160</v>
      </c>
      <c r="D47" s="2"/>
      <c r="E47" s="62">
        <v>0</v>
      </c>
      <c r="F47" s="62">
        <v>833.35</v>
      </c>
      <c r="G47" s="64">
        <v>833.35</v>
      </c>
      <c r="H47" s="62">
        <v>2000.0400085449219</v>
      </c>
      <c r="I47" s="62">
        <v>2000.04</v>
      </c>
      <c r="J47" s="62">
        <v>2000.0400085449219</v>
      </c>
      <c r="K47" s="63">
        <v>-8.5449219113797881E-6</v>
      </c>
      <c r="L47" s="70">
        <v>2000.0400238037109</v>
      </c>
      <c r="M47" s="69">
        <v>1.52587890625E-5</v>
      </c>
    </row>
    <row r="48" spans="1:13" ht="10" customHeight="1" x14ac:dyDescent="0.35">
      <c r="A48" s="2"/>
      <c r="B48" s="2"/>
      <c r="C48" s="42" t="s">
        <v>161</v>
      </c>
      <c r="D48" s="42"/>
      <c r="E48" s="65">
        <f t="shared" ref="E48:M48" si="3">SUM(E30:E47)</f>
        <v>406735.79</v>
      </c>
      <c r="F48" s="65">
        <f t="shared" si="3"/>
        <v>471945.9</v>
      </c>
      <c r="G48" s="65">
        <f t="shared" si="3"/>
        <v>65210.111000000004</v>
      </c>
      <c r="H48" s="65">
        <f t="shared" si="3"/>
        <v>1132670.1514807127</v>
      </c>
      <c r="I48" s="65">
        <f t="shared" si="3"/>
        <v>1132670.1599999999</v>
      </c>
      <c r="J48" s="65">
        <f t="shared" si="3"/>
        <v>725934.36148071289</v>
      </c>
      <c r="K48" s="65">
        <f t="shared" si="3"/>
        <v>8.5192870983519242E-3</v>
      </c>
      <c r="L48" s="65">
        <f t="shared" si="3"/>
        <v>1132670.1670440675</v>
      </c>
      <c r="M48" s="65">
        <f t="shared" si="3"/>
        <v>1.5563354521873407E-2</v>
      </c>
    </row>
    <row r="49" spans="1:13" ht="10" customHeight="1" x14ac:dyDescent="0.35">
      <c r="A49" s="2"/>
      <c r="B49" s="2" t="s">
        <v>35</v>
      </c>
      <c r="C49" s="2"/>
      <c r="D49" s="2"/>
      <c r="E49" s="62"/>
      <c r="F49" s="62"/>
      <c r="G49" s="64"/>
      <c r="H49" s="62"/>
      <c r="I49" s="62"/>
      <c r="J49" s="62"/>
      <c r="K49" s="63"/>
      <c r="L49" s="70"/>
      <c r="M49" s="69"/>
    </row>
    <row r="50" spans="1:13" ht="10" customHeight="1" x14ac:dyDescent="0.35">
      <c r="A50" s="2"/>
      <c r="B50" s="2"/>
      <c r="C50" s="2" t="s">
        <v>164</v>
      </c>
      <c r="D50" s="2"/>
      <c r="E50" s="62">
        <v>29101.54</v>
      </c>
      <c r="F50" s="62">
        <v>0</v>
      </c>
      <c r="G50" s="64">
        <v>-29101.54</v>
      </c>
      <c r="H50" s="62">
        <v>4.4921875087311491E-4</v>
      </c>
      <c r="I50" s="62">
        <v>0</v>
      </c>
      <c r="J50" s="62">
        <v>-29101.53955078125</v>
      </c>
      <c r="K50" s="63">
        <v>-4.4921875087311491E-4</v>
      </c>
      <c r="L50" s="70">
        <v>-8.6914062558207661E-4</v>
      </c>
      <c r="M50" s="69">
        <v>-1.3183593764551915E-3</v>
      </c>
    </row>
    <row r="51" spans="1:13" ht="10" customHeight="1" x14ac:dyDescent="0.35">
      <c r="A51" s="2"/>
      <c r="B51" s="2"/>
      <c r="C51" s="2" t="s">
        <v>167</v>
      </c>
      <c r="D51" s="2"/>
      <c r="E51" s="62">
        <v>0</v>
      </c>
      <c r="F51" s="62">
        <v>55481.9</v>
      </c>
      <c r="G51" s="64">
        <v>55481.9</v>
      </c>
      <c r="H51" s="62">
        <v>133156.556640625</v>
      </c>
      <c r="I51" s="62">
        <v>133156.56</v>
      </c>
      <c r="J51" s="62">
        <v>133156.556640625</v>
      </c>
      <c r="K51" s="63">
        <v>3.3593749976716936E-3</v>
      </c>
      <c r="L51" s="70">
        <v>133156.564453125</v>
      </c>
      <c r="M51" s="69">
        <v>7.8125E-3</v>
      </c>
    </row>
    <row r="52" spans="1:13" ht="10" customHeight="1" x14ac:dyDescent="0.35">
      <c r="A52" s="2"/>
      <c r="B52" s="2"/>
      <c r="C52" s="2" t="s">
        <v>170</v>
      </c>
      <c r="D52" s="2"/>
      <c r="E52" s="62">
        <v>23019.46</v>
      </c>
      <c r="F52" s="62">
        <v>29260.65</v>
      </c>
      <c r="G52" s="64">
        <v>6241.1890000000003</v>
      </c>
      <c r="H52" s="62">
        <v>70225.563027343742</v>
      </c>
      <c r="I52" s="62">
        <v>70225.56</v>
      </c>
      <c r="J52" s="62">
        <v>47206.103027343743</v>
      </c>
      <c r="K52" s="63">
        <v>-3.0273437441792339E-3</v>
      </c>
      <c r="L52" s="70">
        <v>70225.559687500005</v>
      </c>
      <c r="M52" s="69">
        <v>-3.3398437371943146E-3</v>
      </c>
    </row>
    <row r="53" spans="1:13" ht="10" customHeight="1" x14ac:dyDescent="0.35">
      <c r="A53" s="2"/>
      <c r="B53" s="2"/>
      <c r="C53" s="2" t="s">
        <v>173</v>
      </c>
      <c r="D53" s="2"/>
      <c r="E53" s="62">
        <v>5672.95</v>
      </c>
      <c r="F53" s="62">
        <v>6843.2</v>
      </c>
      <c r="G53" s="64">
        <v>1170.25</v>
      </c>
      <c r="H53" s="62">
        <v>16423.679370117188</v>
      </c>
      <c r="I53" s="62">
        <v>16423.68</v>
      </c>
      <c r="J53" s="62">
        <v>10750.729370117188</v>
      </c>
      <c r="K53" s="63">
        <v>6.2988281206344254E-4</v>
      </c>
      <c r="L53" s="70">
        <v>16423.679409179687</v>
      </c>
      <c r="M53" s="69">
        <v>3.9062499126885086E-5</v>
      </c>
    </row>
    <row r="54" spans="1:13" ht="10" customHeight="1" x14ac:dyDescent="0.35">
      <c r="A54" s="2"/>
      <c r="B54" s="2"/>
      <c r="C54" s="2" t="s">
        <v>176</v>
      </c>
      <c r="D54" s="2"/>
      <c r="E54" s="62">
        <v>2356.23</v>
      </c>
      <c r="F54" s="62">
        <v>9438.9</v>
      </c>
      <c r="G54" s="64">
        <v>7082.67</v>
      </c>
      <c r="H54" s="62">
        <v>22653.35890625</v>
      </c>
      <c r="I54" s="62">
        <v>22653.360000000001</v>
      </c>
      <c r="J54" s="62">
        <v>20297.12890625</v>
      </c>
      <c r="K54" s="63">
        <v>1.0937500010186341E-3</v>
      </c>
      <c r="L54" s="70">
        <v>22653.358193359374</v>
      </c>
      <c r="M54" s="69">
        <v>-7.1289062543655746E-4</v>
      </c>
    </row>
    <row r="55" spans="1:13" ht="10" customHeight="1" x14ac:dyDescent="0.35">
      <c r="A55" s="2"/>
      <c r="B55" s="2"/>
      <c r="C55" s="2" t="s">
        <v>179</v>
      </c>
      <c r="D55" s="2"/>
      <c r="E55" s="62">
        <v>1045.6199999999999</v>
      </c>
      <c r="F55" s="62">
        <v>4719.45</v>
      </c>
      <c r="G55" s="64">
        <v>3673.83</v>
      </c>
      <c r="H55" s="62">
        <v>11326.679448242186</v>
      </c>
      <c r="I55" s="62">
        <v>11326.68</v>
      </c>
      <c r="J55" s="62">
        <v>10281.059448242188</v>
      </c>
      <c r="K55" s="63">
        <v>5.5175781380967237E-4</v>
      </c>
      <c r="L55" s="70">
        <v>11326.679887695313</v>
      </c>
      <c r="M55" s="69">
        <v>4.3945312609139364E-4</v>
      </c>
    </row>
    <row r="56" spans="1:13" ht="10" customHeight="1" x14ac:dyDescent="0.35">
      <c r="A56" s="2"/>
      <c r="B56" s="2"/>
      <c r="C56" s="2" t="s">
        <v>182</v>
      </c>
      <c r="D56" s="2"/>
      <c r="E56" s="62">
        <v>4438.22</v>
      </c>
      <c r="F56" s="62">
        <v>4719.45</v>
      </c>
      <c r="G56" s="64">
        <v>281.23</v>
      </c>
      <c r="H56" s="62">
        <v>11326.679289550782</v>
      </c>
      <c r="I56" s="62">
        <v>11326.68</v>
      </c>
      <c r="J56" s="62">
        <v>6888.4592895507822</v>
      </c>
      <c r="K56" s="63">
        <v>7.1044921787688509E-4</v>
      </c>
      <c r="L56" s="70">
        <v>11326.679130859375</v>
      </c>
      <c r="M56" s="69">
        <v>-1.5869140770519152E-4</v>
      </c>
    </row>
    <row r="57" spans="1:13" ht="10" customHeight="1" x14ac:dyDescent="0.35">
      <c r="A57" s="2"/>
      <c r="B57" s="2"/>
      <c r="C57" s="2" t="s">
        <v>185</v>
      </c>
      <c r="D57" s="2"/>
      <c r="E57" s="62">
        <v>1032.6300000000001</v>
      </c>
      <c r="F57" s="62">
        <v>11991.65</v>
      </c>
      <c r="G57" s="64">
        <v>10959.02</v>
      </c>
      <c r="H57" s="62">
        <v>28779.960078125001</v>
      </c>
      <c r="I57" s="62">
        <v>28779.96</v>
      </c>
      <c r="J57" s="62">
        <v>27747.330078125</v>
      </c>
      <c r="K57" s="63">
        <v>-7.812500189174898E-5</v>
      </c>
      <c r="L57" s="70">
        <v>28779.959589843751</v>
      </c>
      <c r="M57" s="69">
        <v>-4.8828125E-4</v>
      </c>
    </row>
    <row r="58" spans="1:13" ht="10" customHeight="1" x14ac:dyDescent="0.35">
      <c r="A58" s="2"/>
      <c r="B58" s="2"/>
      <c r="C58" s="42" t="s">
        <v>186</v>
      </c>
      <c r="D58" s="42"/>
      <c r="E58" s="65">
        <f t="shared" ref="E58:L58" si="4">SUM(E50:E57)</f>
        <v>66666.650000000009</v>
      </c>
      <c r="F58" s="65">
        <f t="shared" si="4"/>
        <v>122455.19999999998</v>
      </c>
      <c r="G58" s="65">
        <f t="shared" si="4"/>
        <v>55788.548999999999</v>
      </c>
      <c r="H58" s="65">
        <f t="shared" si="4"/>
        <v>293892.47720947268</v>
      </c>
      <c r="I58" s="65">
        <f t="shared" si="4"/>
        <v>293892.47999999998</v>
      </c>
      <c r="J58" s="65">
        <f t="shared" si="4"/>
        <v>227225.82720947266</v>
      </c>
      <c r="K58" s="65">
        <f t="shared" si="4"/>
        <v>2.7905273454962298E-3</v>
      </c>
      <c r="L58" s="65">
        <f t="shared" si="4"/>
        <v>293892.47948242188</v>
      </c>
      <c r="M58" s="72">
        <v>-7.0043945434008492E-3</v>
      </c>
    </row>
    <row r="59" spans="1:13" ht="10" customHeight="1" x14ac:dyDescent="0.35">
      <c r="A59" s="2"/>
      <c r="B59" s="2" t="s">
        <v>36</v>
      </c>
      <c r="C59" s="2"/>
      <c r="D59" s="2"/>
      <c r="E59" s="62"/>
      <c r="F59" s="62"/>
      <c r="G59" s="64"/>
      <c r="H59" s="62"/>
      <c r="I59" s="62"/>
      <c r="J59" s="62"/>
      <c r="K59" s="63"/>
      <c r="L59" s="70"/>
      <c r="M59" s="69"/>
    </row>
    <row r="60" spans="1:13" ht="10" customHeight="1" x14ac:dyDescent="0.35">
      <c r="A60" s="2"/>
      <c r="B60" s="2"/>
      <c r="C60" s="2" t="s">
        <v>189</v>
      </c>
      <c r="D60" s="2"/>
      <c r="E60" s="62">
        <v>0</v>
      </c>
      <c r="F60" s="62">
        <v>16022.9</v>
      </c>
      <c r="G60" s="64">
        <v>16022.9</v>
      </c>
      <c r="H60" s="62">
        <v>38454.96142578125</v>
      </c>
      <c r="I60" s="62">
        <v>38454.959999999999</v>
      </c>
      <c r="J60" s="62">
        <v>38454.96142578125</v>
      </c>
      <c r="K60" s="63">
        <v>-1.4257812508731149E-3</v>
      </c>
      <c r="L60" s="70">
        <v>38454.9609375</v>
      </c>
      <c r="M60" s="69">
        <v>-4.8828125E-4</v>
      </c>
    </row>
    <row r="61" spans="1:13" ht="10" customHeight="1" x14ac:dyDescent="0.35">
      <c r="A61" s="2"/>
      <c r="B61" s="2"/>
      <c r="C61" s="2" t="s">
        <v>192</v>
      </c>
      <c r="D61" s="2"/>
      <c r="E61" s="62">
        <v>1524</v>
      </c>
      <c r="F61" s="62">
        <v>2365.4</v>
      </c>
      <c r="G61" s="64">
        <v>841.3999</v>
      </c>
      <c r="H61" s="62">
        <v>5676.9597778320313</v>
      </c>
      <c r="I61" s="62">
        <v>5676.96</v>
      </c>
      <c r="J61" s="62">
        <v>4152.9597778320313</v>
      </c>
      <c r="K61" s="63">
        <v>2.2216796878637979E-4</v>
      </c>
      <c r="L61" s="70">
        <v>5676.9599304199219</v>
      </c>
      <c r="M61" s="69">
        <v>1.52587890625E-4</v>
      </c>
    </row>
    <row r="62" spans="1:13" ht="10" customHeight="1" x14ac:dyDescent="0.35">
      <c r="A62" s="2"/>
      <c r="B62" s="2"/>
      <c r="C62" s="2" t="s">
        <v>195</v>
      </c>
      <c r="D62" s="2"/>
      <c r="E62" s="62">
        <v>487.5</v>
      </c>
      <c r="F62" s="62">
        <v>27708.75</v>
      </c>
      <c r="G62" s="64">
        <v>27221.25</v>
      </c>
      <c r="H62" s="62">
        <v>66501</v>
      </c>
      <c r="I62" s="62">
        <v>66501</v>
      </c>
      <c r="J62" s="62">
        <v>66013.5</v>
      </c>
      <c r="K62" s="63">
        <v>0</v>
      </c>
      <c r="L62" s="70">
        <v>66500.99853515625</v>
      </c>
      <c r="M62" s="69">
        <v>-1.46484375E-3</v>
      </c>
    </row>
    <row r="63" spans="1:13" ht="10" customHeight="1" x14ac:dyDescent="0.35">
      <c r="A63" s="2"/>
      <c r="B63" s="2"/>
      <c r="C63" s="2" t="s">
        <v>197</v>
      </c>
      <c r="D63" s="2"/>
      <c r="E63" s="62">
        <v>2015</v>
      </c>
      <c r="F63" s="62">
        <v>2445</v>
      </c>
      <c r="G63" s="64">
        <v>430</v>
      </c>
      <c r="H63" s="62">
        <v>5868.0001220703125</v>
      </c>
      <c r="I63" s="62">
        <v>5868</v>
      </c>
      <c r="J63" s="62">
        <v>3853.0001220703125</v>
      </c>
      <c r="K63" s="63">
        <v>-1.220703125E-4</v>
      </c>
      <c r="L63" s="70">
        <v>5868.0000610351563</v>
      </c>
      <c r="M63" s="69">
        <v>-6.103515625E-5</v>
      </c>
    </row>
    <row r="64" spans="1:13" ht="10" customHeight="1" x14ac:dyDescent="0.35">
      <c r="A64" s="2"/>
      <c r="B64" s="2"/>
      <c r="C64" s="2" t="s">
        <v>200</v>
      </c>
      <c r="D64" s="2"/>
      <c r="E64" s="62">
        <v>4080</v>
      </c>
      <c r="F64" s="62">
        <v>4132.5</v>
      </c>
      <c r="G64" s="64">
        <v>52.5</v>
      </c>
      <c r="H64" s="62">
        <v>9918</v>
      </c>
      <c r="I64" s="62">
        <v>9918</v>
      </c>
      <c r="J64" s="62">
        <v>5838</v>
      </c>
      <c r="K64" s="63">
        <v>0</v>
      </c>
      <c r="L64" s="70">
        <v>9918.0001831054688</v>
      </c>
      <c r="M64" s="69">
        <v>1.8310546875E-4</v>
      </c>
    </row>
    <row r="65" spans="1:13" ht="10" customHeight="1" x14ac:dyDescent="0.35">
      <c r="A65" s="2"/>
      <c r="B65" s="2"/>
      <c r="C65" s="2" t="s">
        <v>203</v>
      </c>
      <c r="D65" s="2"/>
      <c r="E65" s="62">
        <v>88763.22</v>
      </c>
      <c r="F65" s="62">
        <v>72026.649999999994</v>
      </c>
      <c r="G65" s="64">
        <v>-16736.57</v>
      </c>
      <c r="H65" s="62">
        <v>172863.954375</v>
      </c>
      <c r="I65" s="62">
        <v>172863.96</v>
      </c>
      <c r="J65" s="62">
        <v>84100.734375</v>
      </c>
      <c r="K65" s="63">
        <v>5.6249999906867743E-3</v>
      </c>
      <c r="L65" s="70">
        <v>172863.951171875</v>
      </c>
      <c r="M65" s="69">
        <v>-3.2031250011641532E-3</v>
      </c>
    </row>
    <row r="66" spans="1:13" ht="10" customHeight="1" x14ac:dyDescent="0.35">
      <c r="A66" s="2"/>
      <c r="B66" s="2"/>
      <c r="C66" s="2" t="s">
        <v>206</v>
      </c>
      <c r="D66" s="2"/>
      <c r="E66" s="62">
        <v>0</v>
      </c>
      <c r="F66" s="62">
        <v>24055</v>
      </c>
      <c r="G66" s="64">
        <v>24055</v>
      </c>
      <c r="H66" s="62">
        <v>57732.0009765625</v>
      </c>
      <c r="I66" s="62">
        <v>57732</v>
      </c>
      <c r="J66" s="62">
        <v>57732.0009765625</v>
      </c>
      <c r="K66" s="63">
        <v>-9.765625E-4</v>
      </c>
      <c r="L66" s="70">
        <v>57731.99853515625</v>
      </c>
      <c r="M66" s="69">
        <v>-2.44140625E-3</v>
      </c>
    </row>
    <row r="67" spans="1:13" ht="10" customHeight="1" x14ac:dyDescent="0.35">
      <c r="A67" s="2"/>
      <c r="B67" s="2"/>
      <c r="C67" s="2" t="s">
        <v>209</v>
      </c>
      <c r="D67" s="2"/>
      <c r="E67" s="62">
        <v>112.52</v>
      </c>
      <c r="F67" s="62">
        <v>15456.65</v>
      </c>
      <c r="G67" s="64">
        <v>15344.13</v>
      </c>
      <c r="H67" s="62">
        <v>37095.960429687504</v>
      </c>
      <c r="I67" s="62">
        <v>37095.96</v>
      </c>
      <c r="J67" s="62">
        <v>36983.440429687507</v>
      </c>
      <c r="K67" s="63">
        <v>-4.2968750494765118E-4</v>
      </c>
      <c r="L67" s="70">
        <v>37095.962382812504</v>
      </c>
      <c r="M67" s="69">
        <v>1.953125E-3</v>
      </c>
    </row>
    <row r="68" spans="1:13" ht="10" customHeight="1" x14ac:dyDescent="0.35">
      <c r="A68" s="2"/>
      <c r="B68" s="2"/>
      <c r="C68" s="2" t="s">
        <v>212</v>
      </c>
      <c r="D68" s="2"/>
      <c r="E68" s="62">
        <v>23314.3</v>
      </c>
      <c r="F68" s="62">
        <v>23693.35</v>
      </c>
      <c r="G68" s="64">
        <v>379.04880000000003</v>
      </c>
      <c r="H68" s="62">
        <v>56864.038769531253</v>
      </c>
      <c r="I68" s="62">
        <v>56864.04</v>
      </c>
      <c r="J68" s="62">
        <v>33549.73876953125</v>
      </c>
      <c r="K68" s="63">
        <v>1.2304687479627319E-3</v>
      </c>
      <c r="L68" s="70">
        <v>56864.042578125001</v>
      </c>
      <c r="M68" s="69">
        <v>3.8085937485448085E-3</v>
      </c>
    </row>
    <row r="69" spans="1:13" ht="10" customHeight="1" x14ac:dyDescent="0.35">
      <c r="A69" s="2"/>
      <c r="B69" s="2"/>
      <c r="C69" s="2" t="s">
        <v>215</v>
      </c>
      <c r="D69" s="2"/>
      <c r="E69" s="62">
        <v>3386.5</v>
      </c>
      <c r="F69" s="62">
        <v>12220.85</v>
      </c>
      <c r="G69" s="64">
        <v>8834.35</v>
      </c>
      <c r="H69" s="62">
        <v>29330.039794921875</v>
      </c>
      <c r="I69" s="62">
        <v>29330.04</v>
      </c>
      <c r="J69" s="62">
        <v>25943.539794921875</v>
      </c>
      <c r="K69" s="63">
        <v>2.0507812587311491E-4</v>
      </c>
      <c r="L69" s="70">
        <v>29330.039306640625</v>
      </c>
      <c r="M69" s="69">
        <v>-4.8828125E-4</v>
      </c>
    </row>
    <row r="70" spans="1:13" ht="10" customHeight="1" x14ac:dyDescent="0.35">
      <c r="A70" s="2"/>
      <c r="B70" s="2"/>
      <c r="C70" s="2" t="s">
        <v>218</v>
      </c>
      <c r="D70" s="2"/>
      <c r="E70" s="62">
        <v>6029.75</v>
      </c>
      <c r="F70" s="62">
        <v>10156.25</v>
      </c>
      <c r="G70" s="64">
        <v>4126.5</v>
      </c>
      <c r="H70" s="62">
        <v>24375</v>
      </c>
      <c r="I70" s="62">
        <v>24375</v>
      </c>
      <c r="J70" s="62">
        <v>18345.25</v>
      </c>
      <c r="K70" s="63">
        <v>0</v>
      </c>
      <c r="L70" s="70">
        <v>24374.998173828124</v>
      </c>
      <c r="M70" s="69">
        <v>-1.8261718760186341E-3</v>
      </c>
    </row>
    <row r="71" spans="1:13" ht="10" customHeight="1" x14ac:dyDescent="0.35">
      <c r="A71" s="2"/>
      <c r="B71" s="2"/>
      <c r="C71" s="2" t="s">
        <v>221</v>
      </c>
      <c r="D71" s="2"/>
      <c r="E71" s="62">
        <v>817.34</v>
      </c>
      <c r="F71" s="62">
        <v>2310.4</v>
      </c>
      <c r="G71" s="64">
        <v>1493.06</v>
      </c>
      <c r="H71" s="62">
        <v>5544.9603002929689</v>
      </c>
      <c r="I71" s="62">
        <v>5544.96</v>
      </c>
      <c r="J71" s="62">
        <v>4727.6203002929688</v>
      </c>
      <c r="K71" s="63">
        <v>-3.0029296885913936E-4</v>
      </c>
      <c r="L71" s="70">
        <v>5544.9598730468751</v>
      </c>
      <c r="M71" s="69">
        <v>-4.2724609375E-4</v>
      </c>
    </row>
    <row r="72" spans="1:13" ht="10" customHeight="1" x14ac:dyDescent="0.35">
      <c r="A72" s="2"/>
      <c r="B72" s="2"/>
      <c r="C72" s="2" t="s">
        <v>224</v>
      </c>
      <c r="D72" s="2"/>
      <c r="E72" s="62">
        <v>6750</v>
      </c>
      <c r="F72" s="62">
        <v>5374.6</v>
      </c>
      <c r="G72" s="64">
        <v>-1375.4</v>
      </c>
      <c r="H72" s="62">
        <v>12899.039855957031</v>
      </c>
      <c r="I72" s="62">
        <v>12899.04</v>
      </c>
      <c r="J72" s="62">
        <v>6149.0398559570313</v>
      </c>
      <c r="K72" s="63">
        <v>1.4404296962311491E-4</v>
      </c>
      <c r="L72" s="70">
        <v>12899.039978027344</v>
      </c>
      <c r="M72" s="69">
        <v>1.220703125E-4</v>
      </c>
    </row>
    <row r="73" spans="1:13" ht="10" customHeight="1" x14ac:dyDescent="0.35">
      <c r="A73" s="2"/>
      <c r="B73" s="2"/>
      <c r="C73" s="2" t="s">
        <v>227</v>
      </c>
      <c r="D73" s="2"/>
      <c r="E73" s="62">
        <v>0</v>
      </c>
      <c r="F73" s="62">
        <v>2083.35</v>
      </c>
      <c r="G73" s="64">
        <v>2083.35</v>
      </c>
      <c r="H73" s="62">
        <v>5000.0401000976563</v>
      </c>
      <c r="I73" s="62">
        <v>5000.04</v>
      </c>
      <c r="J73" s="62">
        <v>5000.0401000976563</v>
      </c>
      <c r="K73" s="63">
        <v>-1.0009765628637979E-4</v>
      </c>
      <c r="L73" s="70">
        <v>5000.0399780273438</v>
      </c>
      <c r="M73" s="69">
        <v>-1.220703125E-4</v>
      </c>
    </row>
    <row r="74" spans="1:13" ht="10" customHeight="1" x14ac:dyDescent="0.35">
      <c r="A74" s="2"/>
      <c r="B74" s="2"/>
      <c r="C74" s="2" t="s">
        <v>230</v>
      </c>
      <c r="D74" s="2"/>
      <c r="E74" s="62">
        <v>0</v>
      </c>
      <c r="F74" s="62">
        <v>0</v>
      </c>
      <c r="G74" s="64">
        <v>0</v>
      </c>
      <c r="H74" s="62">
        <v>0</v>
      </c>
      <c r="I74" s="62">
        <v>0</v>
      </c>
      <c r="J74" s="62">
        <v>0</v>
      </c>
      <c r="K74" s="63">
        <v>0</v>
      </c>
      <c r="L74" s="70">
        <v>52.24</v>
      </c>
      <c r="M74" s="69">
        <v>52.24</v>
      </c>
    </row>
    <row r="75" spans="1:13" ht="10" customHeight="1" x14ac:dyDescent="0.35">
      <c r="A75" s="2"/>
      <c r="B75" s="2"/>
      <c r="C75" s="2" t="s">
        <v>233</v>
      </c>
      <c r="D75" s="2"/>
      <c r="E75" s="62">
        <v>48413.18</v>
      </c>
      <c r="F75" s="62">
        <v>40842.5</v>
      </c>
      <c r="G75" s="64">
        <v>-7570.68</v>
      </c>
      <c r="H75" s="62">
        <v>98021.998847656243</v>
      </c>
      <c r="I75" s="62">
        <v>98022</v>
      </c>
      <c r="J75" s="62">
        <v>49608.818847656243</v>
      </c>
      <c r="K75" s="63">
        <v>1.1523437569849193E-3</v>
      </c>
      <c r="L75" s="70">
        <v>98022.004843750008</v>
      </c>
      <c r="M75" s="69">
        <v>5.9960937651339918E-3</v>
      </c>
    </row>
    <row r="76" spans="1:13" ht="10" customHeight="1" x14ac:dyDescent="0.35">
      <c r="A76" s="2"/>
      <c r="B76" s="2"/>
      <c r="C76" s="42" t="s">
        <v>234</v>
      </c>
      <c r="D76" s="42"/>
      <c r="E76" s="65">
        <f t="shared" ref="E76:M76" si="5">SUM(E60:E75)</f>
        <v>185693.31</v>
      </c>
      <c r="F76" s="65">
        <f t="shared" si="5"/>
        <v>260894.15000000002</v>
      </c>
      <c r="G76" s="65">
        <f t="shared" si="5"/>
        <v>75200.838700000022</v>
      </c>
      <c r="H76" s="65">
        <f t="shared" si="5"/>
        <v>626145.95477539068</v>
      </c>
      <c r="I76" s="65">
        <f t="shared" si="5"/>
        <v>626145.96</v>
      </c>
      <c r="J76" s="65">
        <f t="shared" si="5"/>
        <v>440452.64477539063</v>
      </c>
      <c r="K76" s="65">
        <f t="shared" si="5"/>
        <v>5.2246093664507498E-3</v>
      </c>
      <c r="L76" s="65">
        <f t="shared" si="5"/>
        <v>626198.19646850601</v>
      </c>
      <c r="M76" s="65">
        <f t="shared" si="5"/>
        <v>52.241693115245873</v>
      </c>
    </row>
    <row r="77" spans="1:13" ht="10" customHeight="1" x14ac:dyDescent="0.35">
      <c r="A77" s="2"/>
      <c r="B77" s="2" t="s">
        <v>37</v>
      </c>
      <c r="C77" s="2"/>
      <c r="D77" s="2"/>
      <c r="E77" s="62"/>
      <c r="F77" s="62"/>
      <c r="G77" s="64"/>
      <c r="H77" s="62"/>
      <c r="I77" s="62"/>
      <c r="J77" s="62"/>
      <c r="K77" s="63"/>
      <c r="L77" s="70"/>
      <c r="M77" s="69"/>
    </row>
    <row r="78" spans="1:13" ht="10" customHeight="1" x14ac:dyDescent="0.35">
      <c r="A78" s="2"/>
      <c r="B78" s="2"/>
      <c r="C78" s="2" t="s">
        <v>237</v>
      </c>
      <c r="D78" s="2"/>
      <c r="E78" s="62">
        <v>7135.75</v>
      </c>
      <c r="F78" s="62">
        <v>0</v>
      </c>
      <c r="G78" s="64">
        <v>-7135.75</v>
      </c>
      <c r="H78" s="62">
        <v>17125.800170898438</v>
      </c>
      <c r="I78" s="62">
        <v>0</v>
      </c>
      <c r="J78" s="62">
        <v>9990.0501708984375</v>
      </c>
      <c r="K78" s="63">
        <v>-17125.800170898438</v>
      </c>
      <c r="L78" s="70">
        <v>2.3925781260913936E-4</v>
      </c>
      <c r="M78" s="69">
        <v>-17125.799931640624</v>
      </c>
    </row>
    <row r="79" spans="1:13" ht="10" customHeight="1" x14ac:dyDescent="0.35">
      <c r="A79" s="2"/>
      <c r="B79" s="2"/>
      <c r="C79" s="2" t="s">
        <v>240</v>
      </c>
      <c r="D79" s="2"/>
      <c r="E79" s="62">
        <v>7969.67</v>
      </c>
      <c r="F79" s="62">
        <v>4695</v>
      </c>
      <c r="G79" s="64">
        <v>-3274.67</v>
      </c>
      <c r="H79" s="62">
        <v>11268.000017089844</v>
      </c>
      <c r="I79" s="62">
        <v>11268</v>
      </c>
      <c r="J79" s="62">
        <v>3298.3300170898438</v>
      </c>
      <c r="K79" s="63">
        <v>-1.7089843822759576E-5</v>
      </c>
      <c r="L79" s="70">
        <v>11268.000047607422</v>
      </c>
      <c r="M79" s="69">
        <v>3.0517578125E-5</v>
      </c>
    </row>
    <row r="80" spans="1:13" ht="10" customHeight="1" x14ac:dyDescent="0.35">
      <c r="A80" s="2"/>
      <c r="B80" s="2"/>
      <c r="C80" s="2" t="s">
        <v>243</v>
      </c>
      <c r="D80" s="2"/>
      <c r="E80" s="62">
        <v>2265.62</v>
      </c>
      <c r="F80" s="62">
        <v>2929.6</v>
      </c>
      <c r="G80" s="64">
        <v>663.98</v>
      </c>
      <c r="H80" s="62">
        <v>7031.0400439453124</v>
      </c>
      <c r="I80" s="62">
        <v>7031.04</v>
      </c>
      <c r="J80" s="62">
        <v>4765.4200439453125</v>
      </c>
      <c r="K80" s="63">
        <v>-4.3945312427240424E-5</v>
      </c>
      <c r="L80" s="70">
        <v>7031.039865722656</v>
      </c>
      <c r="M80" s="69">
        <v>-1.7822265635913936E-4</v>
      </c>
    </row>
    <row r="81" spans="1:13" ht="10" customHeight="1" x14ac:dyDescent="0.35">
      <c r="A81" s="2"/>
      <c r="B81" s="2"/>
      <c r="C81" s="2" t="s">
        <v>246</v>
      </c>
      <c r="D81" s="2"/>
      <c r="E81" s="62">
        <v>3611.06</v>
      </c>
      <c r="F81" s="62">
        <v>2787.5</v>
      </c>
      <c r="G81" s="64">
        <v>-823.56010000000003</v>
      </c>
      <c r="H81" s="62">
        <v>8666.544252929687</v>
      </c>
      <c r="I81" s="62">
        <v>6690</v>
      </c>
      <c r="J81" s="62">
        <v>5055.4842529296875</v>
      </c>
      <c r="K81" s="63">
        <v>-1976.544252929687</v>
      </c>
      <c r="L81" s="70">
        <v>6689.9998303222656</v>
      </c>
      <c r="M81" s="69">
        <v>-1976.5444226074214</v>
      </c>
    </row>
    <row r="82" spans="1:13" ht="10" customHeight="1" x14ac:dyDescent="0.35">
      <c r="A82" s="2"/>
      <c r="B82" s="2"/>
      <c r="C82" s="2" t="s">
        <v>252</v>
      </c>
      <c r="D82" s="2"/>
      <c r="E82" s="62">
        <v>20159.009999999998</v>
      </c>
      <c r="F82" s="62">
        <v>22951.25</v>
      </c>
      <c r="G82" s="64">
        <v>2792.24</v>
      </c>
      <c r="H82" s="62">
        <v>55083.001210937502</v>
      </c>
      <c r="I82" s="62">
        <v>55083</v>
      </c>
      <c r="J82" s="62">
        <v>34923.9912109375</v>
      </c>
      <c r="K82" s="63">
        <v>-1.2109375020372681E-3</v>
      </c>
      <c r="L82" s="70">
        <v>55083.001621093747</v>
      </c>
      <c r="M82" s="69">
        <v>4.1015624447027221E-4</v>
      </c>
    </row>
    <row r="83" spans="1:13" ht="10" customHeight="1" x14ac:dyDescent="0.35">
      <c r="A83" s="2"/>
      <c r="B83" s="2"/>
      <c r="C83" s="2" t="s">
        <v>254</v>
      </c>
      <c r="D83" s="2"/>
      <c r="E83" s="62">
        <v>3298.15</v>
      </c>
      <c r="F83" s="62">
        <v>0</v>
      </c>
      <c r="G83" s="64">
        <v>-3298.15</v>
      </c>
      <c r="H83" s="62">
        <v>3298.15</v>
      </c>
      <c r="I83" s="62">
        <v>0</v>
      </c>
      <c r="J83" s="62">
        <v>0</v>
      </c>
      <c r="K83" s="63">
        <v>-3298.15</v>
      </c>
      <c r="L83" s="70">
        <v>0</v>
      </c>
      <c r="M83" s="69">
        <v>-3298.15</v>
      </c>
    </row>
    <row r="84" spans="1:13" ht="10" customHeight="1" x14ac:dyDescent="0.35">
      <c r="A84" s="2"/>
      <c r="B84" s="2"/>
      <c r="C84" s="2" t="s">
        <v>257</v>
      </c>
      <c r="D84" s="2"/>
      <c r="E84" s="62">
        <v>8234.27</v>
      </c>
      <c r="F84" s="62">
        <v>9793.75</v>
      </c>
      <c r="G84" s="64">
        <v>1559.48</v>
      </c>
      <c r="H84" s="62">
        <v>23505.000712890625</v>
      </c>
      <c r="I84" s="62">
        <v>23505</v>
      </c>
      <c r="J84" s="62">
        <v>15270.730712890625</v>
      </c>
      <c r="K84" s="63">
        <v>-7.1289062543655746E-4</v>
      </c>
      <c r="L84" s="70">
        <v>23504.998173828124</v>
      </c>
      <c r="M84" s="69">
        <v>-2.5390625014551915E-3</v>
      </c>
    </row>
    <row r="85" spans="1:13" ht="10" customHeight="1" x14ac:dyDescent="0.35">
      <c r="A85" s="2"/>
      <c r="B85" s="2"/>
      <c r="C85" s="42" t="s">
        <v>258</v>
      </c>
      <c r="D85" s="42"/>
      <c r="E85" s="65">
        <f t="shared" ref="E85:M85" si="6">SUM(E78:E84)</f>
        <v>52673.53</v>
      </c>
      <c r="F85" s="65">
        <f t="shared" si="6"/>
        <v>43157.1</v>
      </c>
      <c r="G85" s="65">
        <f t="shared" si="6"/>
        <v>-9516.4301000000014</v>
      </c>
      <c r="H85" s="65">
        <f t="shared" si="6"/>
        <v>125977.53640869141</v>
      </c>
      <c r="I85" s="65">
        <f t="shared" si="6"/>
        <v>103577.04000000001</v>
      </c>
      <c r="J85" s="65">
        <f t="shared" si="6"/>
        <v>73304.006408691406</v>
      </c>
      <c r="K85" s="65">
        <f t="shared" si="6"/>
        <v>-22400.496408691408</v>
      </c>
      <c r="L85" s="65">
        <f t="shared" si="6"/>
        <v>103577.03977783202</v>
      </c>
      <c r="M85" s="65">
        <f t="shared" si="6"/>
        <v>-22400.496630859383</v>
      </c>
    </row>
    <row r="86" spans="1:13" ht="10" customHeight="1" x14ac:dyDescent="0.35">
      <c r="A86" s="2"/>
      <c r="B86" s="2" t="s">
        <v>38</v>
      </c>
      <c r="C86" s="2"/>
      <c r="D86" s="2"/>
      <c r="E86" s="62"/>
      <c r="F86" s="62"/>
      <c r="G86" s="64"/>
      <c r="H86" s="62"/>
      <c r="I86" s="62"/>
      <c r="J86" s="62"/>
      <c r="K86" s="63"/>
      <c r="L86" s="70"/>
      <c r="M86" s="69"/>
    </row>
    <row r="87" spans="1:13" ht="10" customHeight="1" x14ac:dyDescent="0.35">
      <c r="A87" s="2"/>
      <c r="B87" s="2"/>
      <c r="C87" s="2" t="s">
        <v>261</v>
      </c>
      <c r="D87" s="2"/>
      <c r="E87" s="62">
        <v>0</v>
      </c>
      <c r="F87" s="62">
        <v>7003.35</v>
      </c>
      <c r="G87" s="64">
        <v>7003.35</v>
      </c>
      <c r="H87" s="62">
        <v>16808.0390625</v>
      </c>
      <c r="I87" s="62">
        <v>16808.04</v>
      </c>
      <c r="J87" s="62">
        <v>16808.0390625</v>
      </c>
      <c r="K87" s="63">
        <v>9.3750000087311491E-4</v>
      </c>
      <c r="L87" s="70">
        <v>16808.039184570313</v>
      </c>
      <c r="M87" s="69">
        <v>1.220703125E-4</v>
      </c>
    </row>
    <row r="88" spans="1:13" ht="10" customHeight="1" x14ac:dyDescent="0.35">
      <c r="A88" s="2"/>
      <c r="B88" s="2"/>
      <c r="C88" s="2" t="s">
        <v>264</v>
      </c>
      <c r="D88" s="2"/>
      <c r="E88" s="62">
        <v>63946.59</v>
      </c>
      <c r="F88" s="62">
        <v>122462.1</v>
      </c>
      <c r="G88" s="64">
        <v>58515.51</v>
      </c>
      <c r="H88" s="62">
        <v>293909.03140624997</v>
      </c>
      <c r="I88" s="62">
        <v>293909.03999999998</v>
      </c>
      <c r="J88" s="62">
        <v>229962.44140624997</v>
      </c>
      <c r="K88" s="63">
        <v>8.5937500116415322E-3</v>
      </c>
      <c r="L88" s="70">
        <v>293909.0390625</v>
      </c>
      <c r="M88" s="69">
        <v>7.6562500325962901E-3</v>
      </c>
    </row>
    <row r="89" spans="1:13" ht="10" customHeight="1" x14ac:dyDescent="0.35">
      <c r="A89" s="2"/>
      <c r="B89" s="2"/>
      <c r="C89" s="2" t="s">
        <v>267</v>
      </c>
      <c r="D89" s="2"/>
      <c r="E89" s="62">
        <v>15324.45</v>
      </c>
      <c r="F89" s="62">
        <v>15142.5</v>
      </c>
      <c r="G89" s="64">
        <v>-181.9502</v>
      </c>
      <c r="H89" s="62">
        <v>36342.001269531254</v>
      </c>
      <c r="I89" s="62">
        <v>36342</v>
      </c>
      <c r="J89" s="62">
        <v>21017.551269531254</v>
      </c>
      <c r="K89" s="63">
        <v>-1.2695312543655746E-3</v>
      </c>
      <c r="L89" s="70">
        <v>36341.998476562498</v>
      </c>
      <c r="M89" s="69">
        <v>-2.792968756693881E-3</v>
      </c>
    </row>
    <row r="90" spans="1:13" ht="10" customHeight="1" x14ac:dyDescent="0.35">
      <c r="A90" s="2"/>
      <c r="B90" s="2"/>
      <c r="C90" s="2" t="s">
        <v>270</v>
      </c>
      <c r="D90" s="2"/>
      <c r="E90" s="62">
        <v>0</v>
      </c>
      <c r="F90" s="62">
        <v>0</v>
      </c>
      <c r="G90" s="64">
        <v>0</v>
      </c>
      <c r="H90" s="62">
        <v>0</v>
      </c>
      <c r="I90" s="62">
        <v>0</v>
      </c>
      <c r="J90" s="62">
        <v>0</v>
      </c>
      <c r="K90" s="63">
        <v>0</v>
      </c>
      <c r="L90" s="70">
        <v>1136.8800000000001</v>
      </c>
      <c r="M90" s="69">
        <v>1136.8800000000001</v>
      </c>
    </row>
    <row r="91" spans="1:13" ht="10" customHeight="1" x14ac:dyDescent="0.35">
      <c r="A91" s="2"/>
      <c r="B91" s="2"/>
      <c r="C91" s="2" t="s">
        <v>273</v>
      </c>
      <c r="D91" s="2"/>
      <c r="E91" s="62">
        <v>30602.76</v>
      </c>
      <c r="F91" s="62">
        <v>16678.349999999999</v>
      </c>
      <c r="G91" s="64">
        <v>-13924.41</v>
      </c>
      <c r="H91" s="62">
        <v>40028.03954101562</v>
      </c>
      <c r="I91" s="62">
        <v>40028.04</v>
      </c>
      <c r="J91" s="62">
        <v>9425.2795410156214</v>
      </c>
      <c r="K91" s="63">
        <v>4.589843811118044E-4</v>
      </c>
      <c r="L91" s="70">
        <v>40028.039653320309</v>
      </c>
      <c r="M91" s="69">
        <v>1.1230468953726813E-4</v>
      </c>
    </row>
    <row r="92" spans="1:13" ht="10" customHeight="1" x14ac:dyDescent="0.35">
      <c r="A92" s="2"/>
      <c r="B92" s="2"/>
      <c r="C92" s="2" t="s">
        <v>276</v>
      </c>
      <c r="D92" s="2"/>
      <c r="E92" s="62">
        <v>0</v>
      </c>
      <c r="F92" s="62">
        <v>0</v>
      </c>
      <c r="G92" s="64">
        <v>0</v>
      </c>
      <c r="H92" s="62">
        <v>0</v>
      </c>
      <c r="I92" s="62">
        <v>0</v>
      </c>
      <c r="J92" s="62">
        <v>0</v>
      </c>
      <c r="K92" s="63">
        <v>0</v>
      </c>
      <c r="L92" s="70">
        <v>397.90999999999997</v>
      </c>
      <c r="M92" s="69">
        <v>397.90999999999997</v>
      </c>
    </row>
    <row r="93" spans="1:13" ht="10" customHeight="1" x14ac:dyDescent="0.35">
      <c r="A93" s="2"/>
      <c r="B93" s="2"/>
      <c r="C93" s="2" t="s">
        <v>279</v>
      </c>
      <c r="D93" s="2"/>
      <c r="E93" s="62">
        <v>29166.83</v>
      </c>
      <c r="F93" s="62">
        <v>104162.5</v>
      </c>
      <c r="G93" s="64">
        <v>74995.67</v>
      </c>
      <c r="H93" s="62">
        <v>249990.00578125002</v>
      </c>
      <c r="I93" s="62">
        <v>249990</v>
      </c>
      <c r="J93" s="62">
        <v>220823.17578125</v>
      </c>
      <c r="K93" s="63">
        <v>-5.7812500162981451E-3</v>
      </c>
      <c r="L93" s="70">
        <v>249989.993046875</v>
      </c>
      <c r="M93" s="69">
        <v>-1.2734375020954758E-2</v>
      </c>
    </row>
    <row r="94" spans="1:13" ht="10" customHeight="1" x14ac:dyDescent="0.35">
      <c r="A94" s="2"/>
      <c r="B94" s="2"/>
      <c r="C94" s="2" t="s">
        <v>283</v>
      </c>
      <c r="D94" s="2"/>
      <c r="E94" s="62">
        <v>100</v>
      </c>
      <c r="F94" s="62">
        <v>4166.6499999999996</v>
      </c>
      <c r="G94" s="64">
        <v>4066.65</v>
      </c>
      <c r="H94" s="62">
        <v>9999.960205078125</v>
      </c>
      <c r="I94" s="62">
        <v>9999.9599999999991</v>
      </c>
      <c r="J94" s="62">
        <v>9899.960205078125</v>
      </c>
      <c r="K94" s="63">
        <v>-2.0507812587311491E-4</v>
      </c>
      <c r="L94" s="70">
        <v>9999.96044921875</v>
      </c>
      <c r="M94" s="69">
        <v>2.44140625E-4</v>
      </c>
    </row>
    <row r="95" spans="1:13" ht="10" customHeight="1" x14ac:dyDescent="0.35">
      <c r="A95" s="2"/>
      <c r="B95" s="2"/>
      <c r="C95" s="2" t="s">
        <v>286</v>
      </c>
      <c r="D95" s="2"/>
      <c r="E95" s="62">
        <v>264.99</v>
      </c>
      <c r="F95" s="62">
        <v>2083.35</v>
      </c>
      <c r="G95" s="64">
        <v>1818.36</v>
      </c>
      <c r="H95" s="62">
        <v>5000.0396826171873</v>
      </c>
      <c r="I95" s="62">
        <v>5000.04</v>
      </c>
      <c r="J95" s="62">
        <v>4735.0496826171875</v>
      </c>
      <c r="K95" s="63">
        <v>3.1738281268189894E-4</v>
      </c>
      <c r="L95" s="70">
        <v>5000.0397436523435</v>
      </c>
      <c r="M95" s="69">
        <v>6.103515625E-5</v>
      </c>
    </row>
    <row r="96" spans="1:13" ht="10" customHeight="1" x14ac:dyDescent="0.35">
      <c r="A96" s="2"/>
      <c r="B96" s="2"/>
      <c r="C96" s="42" t="s">
        <v>287</v>
      </c>
      <c r="D96" s="42"/>
      <c r="E96" s="65">
        <f t="shared" ref="E96:M96" si="7">SUM(E87:E95)</f>
        <v>139405.62</v>
      </c>
      <c r="F96" s="65">
        <f t="shared" si="7"/>
        <v>271698.80000000005</v>
      </c>
      <c r="G96" s="65">
        <f t="shared" si="7"/>
        <v>132293.17979999998</v>
      </c>
      <c r="H96" s="65">
        <f t="shared" si="7"/>
        <v>652077.11694824218</v>
      </c>
      <c r="I96" s="65">
        <f t="shared" si="7"/>
        <v>652077.11999999988</v>
      </c>
      <c r="J96" s="65">
        <f t="shared" si="7"/>
        <v>512671.49694824219</v>
      </c>
      <c r="K96" s="65">
        <f t="shared" si="7"/>
        <v>3.0517578097715159E-3</v>
      </c>
      <c r="L96" s="65">
        <f t="shared" si="7"/>
        <v>653611.8996166992</v>
      </c>
      <c r="M96" s="65">
        <f t="shared" si="7"/>
        <v>1534.7826684570382</v>
      </c>
    </row>
    <row r="97" spans="1:13" ht="10" customHeight="1" x14ac:dyDescent="0.35">
      <c r="A97" s="2"/>
      <c r="B97" s="2" t="s">
        <v>39</v>
      </c>
      <c r="C97" s="2"/>
      <c r="D97" s="2"/>
      <c r="E97" s="62"/>
      <c r="F97" s="62"/>
      <c r="G97" s="64"/>
      <c r="H97" s="62"/>
      <c r="I97" s="62"/>
      <c r="J97" s="62"/>
      <c r="K97" s="63"/>
      <c r="L97" s="70"/>
      <c r="M97" s="69"/>
    </row>
    <row r="98" spans="1:13" ht="10" customHeight="1" x14ac:dyDescent="0.35">
      <c r="A98" s="2"/>
      <c r="B98" s="2"/>
      <c r="C98" s="2" t="s">
        <v>290</v>
      </c>
      <c r="D98" s="2"/>
      <c r="E98" s="62">
        <v>35342.03</v>
      </c>
      <c r="F98" s="62">
        <v>28402.9</v>
      </c>
      <c r="G98" s="64">
        <v>-6939.1310000000003</v>
      </c>
      <c r="H98" s="62">
        <v>68166.961152343749</v>
      </c>
      <c r="I98" s="62">
        <v>68166.960000000006</v>
      </c>
      <c r="J98" s="62">
        <v>32824.93115234375</v>
      </c>
      <c r="K98" s="63">
        <v>-1.1523437424330041E-3</v>
      </c>
      <c r="L98" s="70">
        <v>68166.961249999993</v>
      </c>
      <c r="M98" s="69">
        <v>9.7656244179233909E-5</v>
      </c>
    </row>
    <row r="99" spans="1:13" ht="10" customHeight="1" x14ac:dyDescent="0.35">
      <c r="A99" s="2"/>
      <c r="B99" s="2"/>
      <c r="C99" s="2" t="s">
        <v>293</v>
      </c>
      <c r="D99" s="2"/>
      <c r="E99" s="62">
        <v>0</v>
      </c>
      <c r="F99" s="62">
        <v>1458.35</v>
      </c>
      <c r="G99" s="64">
        <v>1458.35</v>
      </c>
      <c r="H99" s="62">
        <v>3500.0399475097656</v>
      </c>
      <c r="I99" s="62">
        <v>3500.04</v>
      </c>
      <c r="J99" s="62">
        <v>3500.0399475097656</v>
      </c>
      <c r="K99" s="63">
        <v>5.2490234338620212E-5</v>
      </c>
      <c r="L99" s="70">
        <v>3500.0400695800781</v>
      </c>
      <c r="M99" s="69">
        <v>1.220703125E-4</v>
      </c>
    </row>
    <row r="100" spans="1:13" ht="10" customHeight="1" x14ac:dyDescent="0.35">
      <c r="A100" s="2"/>
      <c r="B100" s="2"/>
      <c r="C100" s="2" t="s">
        <v>296</v>
      </c>
      <c r="D100" s="2"/>
      <c r="E100" s="62">
        <v>0</v>
      </c>
      <c r="F100" s="62">
        <v>4166.6499999999996</v>
      </c>
      <c r="G100" s="64">
        <v>4166.6499999999996</v>
      </c>
      <c r="H100" s="62">
        <v>9999.959716796875</v>
      </c>
      <c r="I100" s="62">
        <v>9999.9599999999991</v>
      </c>
      <c r="J100" s="62">
        <v>9999.959716796875</v>
      </c>
      <c r="K100" s="63">
        <v>2.8320312412688509E-4</v>
      </c>
      <c r="L100" s="70">
        <v>9999.960205078125</v>
      </c>
      <c r="M100" s="69">
        <v>4.8828125E-4</v>
      </c>
    </row>
    <row r="101" spans="1:13" ht="10" customHeight="1" x14ac:dyDescent="0.35">
      <c r="A101" s="2"/>
      <c r="B101" s="2"/>
      <c r="C101" s="2" t="s">
        <v>299</v>
      </c>
      <c r="D101" s="2"/>
      <c r="E101" s="62">
        <v>10215.06</v>
      </c>
      <c r="F101" s="62">
        <v>15842.5</v>
      </c>
      <c r="G101" s="64">
        <v>5627.44</v>
      </c>
      <c r="H101" s="62">
        <v>38022.001162109373</v>
      </c>
      <c r="I101" s="62">
        <v>38022</v>
      </c>
      <c r="J101" s="62">
        <v>27806.941162109375</v>
      </c>
      <c r="K101" s="63">
        <v>-1.1621093726716936E-3</v>
      </c>
      <c r="L101" s="70">
        <v>38021.999833984373</v>
      </c>
      <c r="M101" s="69">
        <v>-1.3281249994179234E-3</v>
      </c>
    </row>
    <row r="102" spans="1:13" ht="10" customHeight="1" x14ac:dyDescent="0.35">
      <c r="A102" s="2"/>
      <c r="B102" s="2"/>
      <c r="C102" s="2" t="s">
        <v>302</v>
      </c>
      <c r="D102" s="2"/>
      <c r="E102" s="62">
        <v>5727.57</v>
      </c>
      <c r="F102" s="62">
        <v>2054.6</v>
      </c>
      <c r="G102" s="64">
        <v>-3672.97</v>
      </c>
      <c r="H102" s="62">
        <v>13746.167412109375</v>
      </c>
      <c r="I102" s="62">
        <v>4931.04</v>
      </c>
      <c r="J102" s="62">
        <v>8018.597412109375</v>
      </c>
      <c r="K102" s="63">
        <v>-8815.1274121093738</v>
      </c>
      <c r="L102" s="70">
        <v>4931.039952392578</v>
      </c>
      <c r="M102" s="69">
        <v>-8815.1274597167976</v>
      </c>
    </row>
    <row r="103" spans="1:13" ht="10" customHeight="1" x14ac:dyDescent="0.35">
      <c r="A103" s="2"/>
      <c r="B103" s="2"/>
      <c r="C103" s="2" t="s">
        <v>305</v>
      </c>
      <c r="D103" s="2"/>
      <c r="E103" s="62">
        <v>2867.63</v>
      </c>
      <c r="F103" s="62">
        <v>10255.85</v>
      </c>
      <c r="G103" s="64">
        <v>7388.22</v>
      </c>
      <c r="H103" s="62">
        <v>24614.040888671876</v>
      </c>
      <c r="I103" s="62">
        <v>24614.04</v>
      </c>
      <c r="J103" s="62">
        <v>21746.410888671875</v>
      </c>
      <c r="K103" s="63">
        <v>-8.8867187514551915E-4</v>
      </c>
      <c r="L103" s="70">
        <v>24614.037714843751</v>
      </c>
      <c r="M103" s="69">
        <v>-3.173828125E-3</v>
      </c>
    </row>
    <row r="104" spans="1:13" ht="10" customHeight="1" x14ac:dyDescent="0.35">
      <c r="A104" s="2"/>
      <c r="B104" s="2"/>
      <c r="C104" s="2" t="s">
        <v>308</v>
      </c>
      <c r="D104" s="2"/>
      <c r="E104" s="62">
        <v>3594.38</v>
      </c>
      <c r="F104" s="62">
        <v>7708.35</v>
      </c>
      <c r="G104" s="64">
        <v>4113.97</v>
      </c>
      <c r="H104" s="62">
        <v>18500.039179687497</v>
      </c>
      <c r="I104" s="62">
        <v>18500.04</v>
      </c>
      <c r="J104" s="62">
        <v>14905.659179687496</v>
      </c>
      <c r="K104" s="63">
        <v>8.2031250349245965E-4</v>
      </c>
      <c r="L104" s="70">
        <v>18500.038728027343</v>
      </c>
      <c r="M104" s="69">
        <v>-4.5166015479480848E-4</v>
      </c>
    </row>
    <row r="105" spans="1:13" ht="10" customHeight="1" x14ac:dyDescent="0.35">
      <c r="A105" s="2"/>
      <c r="B105" s="2"/>
      <c r="C105" s="2" t="s">
        <v>312</v>
      </c>
      <c r="D105" s="2"/>
      <c r="E105" s="62">
        <v>25002.27</v>
      </c>
      <c r="F105" s="62">
        <v>27232.9</v>
      </c>
      <c r="G105" s="64">
        <v>2230.6309999999999</v>
      </c>
      <c r="H105" s="62">
        <v>65358.961894531254</v>
      </c>
      <c r="I105" s="62">
        <v>65358.96</v>
      </c>
      <c r="J105" s="62">
        <v>40356.69189453125</v>
      </c>
      <c r="K105" s="63">
        <v>-1.8945312549476512E-3</v>
      </c>
      <c r="L105" s="70">
        <v>65358.963203125</v>
      </c>
      <c r="M105" s="69">
        <v>1.308593746216502E-3</v>
      </c>
    </row>
    <row r="106" spans="1:13" ht="10" customHeight="1" x14ac:dyDescent="0.35">
      <c r="A106" s="2"/>
      <c r="B106" s="2"/>
      <c r="C106" s="2" t="s">
        <v>315</v>
      </c>
      <c r="D106" s="2"/>
      <c r="E106" s="62">
        <v>369.25</v>
      </c>
      <c r="F106" s="62">
        <v>12333.35</v>
      </c>
      <c r="G106" s="64">
        <v>11964.1</v>
      </c>
      <c r="H106" s="62">
        <v>29600.0400390625</v>
      </c>
      <c r="I106" s="62">
        <v>29600.04</v>
      </c>
      <c r="J106" s="62">
        <v>29230.7900390625</v>
      </c>
      <c r="K106" s="63">
        <v>-3.9062499126885086E-5</v>
      </c>
      <c r="L106" s="70">
        <v>29600.039306640625</v>
      </c>
      <c r="M106" s="69">
        <v>-7.32421875E-4</v>
      </c>
    </row>
    <row r="107" spans="1:13" ht="10" customHeight="1" x14ac:dyDescent="0.35">
      <c r="A107" s="2"/>
      <c r="B107" s="2"/>
      <c r="C107" s="42" t="s">
        <v>316</v>
      </c>
      <c r="D107" s="42"/>
      <c r="E107" s="65">
        <f t="shared" ref="E107:M107" si="8">SUM(E98:E106)</f>
        <v>83118.189999999988</v>
      </c>
      <c r="F107" s="65">
        <f t="shared" si="8"/>
        <v>109455.45000000001</v>
      </c>
      <c r="G107" s="65">
        <f t="shared" si="8"/>
        <v>26337.26</v>
      </c>
      <c r="H107" s="65">
        <f t="shared" si="8"/>
        <v>271508.21139282227</v>
      </c>
      <c r="I107" s="65">
        <f t="shared" si="8"/>
        <v>262693.07999999996</v>
      </c>
      <c r="J107" s="65">
        <f t="shared" si="8"/>
        <v>188390.02139282227</v>
      </c>
      <c r="K107" s="65">
        <f t="shared" si="8"/>
        <v>-8815.1313928222553</v>
      </c>
      <c r="L107" s="65">
        <f t="shared" si="8"/>
        <v>262693.08026367181</v>
      </c>
      <c r="M107" s="65">
        <f t="shared" si="8"/>
        <v>-8815.1311291503989</v>
      </c>
    </row>
    <row r="108" spans="1:13" ht="10" customHeight="1" x14ac:dyDescent="0.35">
      <c r="A108" s="2"/>
      <c r="B108" s="2" t="s">
        <v>41</v>
      </c>
      <c r="C108" s="2"/>
      <c r="D108" s="2"/>
      <c r="E108" s="62"/>
      <c r="F108" s="62"/>
      <c r="G108" s="64"/>
      <c r="H108" s="62"/>
      <c r="I108" s="62"/>
      <c r="J108" s="62"/>
      <c r="K108" s="63"/>
      <c r="L108" s="70"/>
      <c r="M108" s="69"/>
    </row>
    <row r="109" spans="1:13" ht="10" customHeight="1" x14ac:dyDescent="0.35">
      <c r="A109" s="2"/>
      <c r="B109" s="2"/>
      <c r="C109" s="2" t="s">
        <v>319</v>
      </c>
      <c r="D109" s="2"/>
      <c r="E109" s="62">
        <v>2380.3000000000002</v>
      </c>
      <c r="F109" s="62">
        <v>8641.0499999999993</v>
      </c>
      <c r="G109" s="64">
        <v>6260.75</v>
      </c>
      <c r="H109" s="62">
        <v>11614.84</v>
      </c>
      <c r="I109" s="62">
        <v>20738.52</v>
      </c>
      <c r="J109" s="62">
        <v>9234.5400000000009</v>
      </c>
      <c r="K109" s="63">
        <v>9123.68</v>
      </c>
      <c r="L109" s="70">
        <v>18631.2</v>
      </c>
      <c r="M109" s="69">
        <v>7016.3600000000006</v>
      </c>
    </row>
    <row r="110" spans="1:13" ht="10" customHeight="1" x14ac:dyDescent="0.35">
      <c r="A110" s="2"/>
      <c r="B110" s="2"/>
      <c r="C110" s="42" t="s">
        <v>320</v>
      </c>
      <c r="D110" s="42"/>
      <c r="E110" s="65">
        <f t="shared" ref="E110:M110" si="9">SUM(E109:E109)</f>
        <v>2380.3000000000002</v>
      </c>
      <c r="F110" s="65">
        <f t="shared" si="9"/>
        <v>8641.0499999999993</v>
      </c>
      <c r="G110" s="65">
        <f t="shared" si="9"/>
        <v>6260.75</v>
      </c>
      <c r="H110" s="65">
        <f t="shared" si="9"/>
        <v>11614.84</v>
      </c>
      <c r="I110" s="65">
        <f t="shared" si="9"/>
        <v>20738.52</v>
      </c>
      <c r="J110" s="65">
        <f t="shared" si="9"/>
        <v>9234.5400000000009</v>
      </c>
      <c r="K110" s="65">
        <f t="shared" si="9"/>
        <v>9123.68</v>
      </c>
      <c r="L110" s="65">
        <f t="shared" si="9"/>
        <v>18631.2</v>
      </c>
      <c r="M110" s="65">
        <f t="shared" si="9"/>
        <v>7016.3600000000006</v>
      </c>
    </row>
    <row r="111" spans="1:13" ht="10" customHeight="1" x14ac:dyDescent="0.35">
      <c r="A111" s="2"/>
      <c r="B111" s="42" t="s">
        <v>49</v>
      </c>
      <c r="C111" s="42"/>
      <c r="D111" s="42"/>
      <c r="E111" s="65">
        <f t="shared" ref="E111:M111" si="10">SUM(E107,E96,E85,E76,E58,E48,E110)</f>
        <v>936673.3899999999</v>
      </c>
      <c r="F111" s="65">
        <f t="shared" si="10"/>
        <v>1288247.6500000001</v>
      </c>
      <c r="G111" s="65">
        <f t="shared" si="10"/>
        <v>351574.25840000005</v>
      </c>
      <c r="H111" s="65">
        <f t="shared" si="10"/>
        <v>3113886.2882153317</v>
      </c>
      <c r="I111" s="65">
        <f t="shared" si="10"/>
        <v>3091794.36</v>
      </c>
      <c r="J111" s="65">
        <f t="shared" si="10"/>
        <v>2177212.8982153321</v>
      </c>
      <c r="K111" s="65">
        <f t="shared" si="10"/>
        <v>-22091.928215332046</v>
      </c>
      <c r="L111" s="65">
        <f t="shared" si="10"/>
        <v>3091274.0626531988</v>
      </c>
      <c r="M111" s="65">
        <f t="shared" si="10"/>
        <v>-22612.234839477518</v>
      </c>
    </row>
    <row r="112" spans="1:13" ht="10" customHeight="1" x14ac:dyDescent="0.35">
      <c r="A112" s="42" t="s">
        <v>50</v>
      </c>
      <c r="B112" s="42"/>
      <c r="C112" s="42"/>
      <c r="D112" s="42"/>
      <c r="E112" s="65">
        <f>E27-E111</f>
        <v>-370243.23999999987</v>
      </c>
      <c r="F112" s="65">
        <f>F27-F111</f>
        <v>9190</v>
      </c>
      <c r="G112" s="65">
        <f>E112-F112</f>
        <v>-379433.23999999987</v>
      </c>
      <c r="H112" s="65">
        <f>H27-H111</f>
        <v>138275.83421712276</v>
      </c>
      <c r="I112" s="65">
        <f>I27-I111</f>
        <v>173723.11000000034</v>
      </c>
      <c r="J112" s="65">
        <f>J27-J111</f>
        <v>5202474.2186263017</v>
      </c>
      <c r="K112" s="65">
        <f>H112-I112</f>
        <v>-35447.275782877579</v>
      </c>
      <c r="L112" s="65">
        <f>L27-L111</f>
        <v>5042273.4931414789</v>
      </c>
      <c r="M112" s="65">
        <f>H112-L112</f>
        <v>-4903997.6589243561</v>
      </c>
    </row>
    <row r="113" spans="1:13" ht="10" customHeight="1" x14ac:dyDescent="0.35">
      <c r="A113" s="2"/>
      <c r="B113" s="2"/>
      <c r="C113" s="2"/>
      <c r="D113" s="2"/>
      <c r="E113" s="62"/>
      <c r="F113" s="62"/>
      <c r="G113" s="64"/>
      <c r="H113" s="62"/>
      <c r="I113" s="62"/>
      <c r="J113" s="62"/>
      <c r="K113" s="63"/>
      <c r="L113" s="70"/>
      <c r="M113" s="69"/>
    </row>
    <row r="114" spans="1:13" x14ac:dyDescent="0.35">
      <c r="A114" s="2"/>
      <c r="B114" s="2"/>
      <c r="C114" s="2"/>
      <c r="D114" s="2"/>
      <c r="E114" s="2"/>
      <c r="F114" s="2"/>
      <c r="G114" s="2"/>
      <c r="H114" s="2"/>
      <c r="I114" s="2"/>
    </row>
    <row r="115" spans="1:13" x14ac:dyDescent="0.35">
      <c r="A115" s="2"/>
      <c r="B115" s="2"/>
      <c r="C115" s="2"/>
      <c r="D115" s="2"/>
      <c r="E115" s="2"/>
      <c r="F115" s="2"/>
      <c r="G115" s="2"/>
      <c r="H115" s="2"/>
      <c r="I115" s="2"/>
    </row>
  </sheetData>
  <autoFilter ref="A5:M112" xr:uid="{78626F10-A432-4A10-B65C-1049C3F5878B}">
    <filterColumn colId="4" showButton="0"/>
    <filterColumn colId="5" showButton="0"/>
    <filterColumn colId="11" showButton="0"/>
  </autoFilter>
  <mergeCells count="2">
    <mergeCell ref="E5:G5"/>
    <mergeCell ref="L5:M5"/>
  </mergeCells>
  <conditionalFormatting sqref="K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{7E33443E-C4D6-415C-97F9-3E789B1E366E}</x14:id>
        </ext>
      </extLst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{6BE16858-2C2A-483F-828C-7DDC836A64B2}</x14:id>
        </ext>
      </extLst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{93A30207-DFD3-411F-B463-D02C70B03577}</x14:id>
        </ext>
      </extLst>
    </cfRule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{63B72ABC-0C44-43C8-BF80-DD1F6163F6C0}</x14:id>
        </ext>
      </extLst>
    </cfRule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{FDEF1D66-E569-40D6-AB07-E78CEF038D48}</x14:id>
        </ext>
      </extLst>
    </cfRule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{CA330328-BD4E-4FF3-8496-AD644C4A0E63}</x14:id>
        </ext>
      </extLst>
    </cfRule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{79255AFE-D760-4B87-915B-F01174B51823}</x14:id>
        </ext>
      </extLst>
    </cfRule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{5052D641-F96F-4B87-8426-B19C452B1B64}</x14:id>
        </ext>
      </extLst>
    </cfRule>
  </conditionalFormatting>
  <conditionalFormatting sqref="K6:K12 K113 K14:K26 K28:K47 K49:K57 K59:K75 K77:K84 K86:K95 K97:K106 K108:K109">
    <cfRule type="dataBar" priority="50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{8A34E351-B7BA-4586-A57D-4F4EB318330F}</x14:id>
        </ext>
      </extLst>
    </cfRule>
  </conditionalFormatting>
  <conditionalFormatting sqref="M9">
    <cfRule type="expression" dxfId="59" priority="13" stopIfTrue="1">
      <formula>AND(NOT(ISBLANK(#REF!)),ABS(M9)&gt;PreviousMonthMinimumDiff)</formula>
    </cfRule>
    <cfRule type="expression" dxfId="58" priority="14" stopIfTrue="1">
      <formula>AND(ISBLANK(#REF!),ABS(M9)&gt;PreviousMonthMinimumDiff)</formula>
    </cfRule>
  </conditionalFormatting>
  <conditionalFormatting sqref="M10">
    <cfRule type="expression" dxfId="57" priority="19" stopIfTrue="1">
      <formula>AND(NOT(ISBLANK(#REF!)),ABS(M10)&gt;PreviousMonthMinimumDiff)</formula>
    </cfRule>
    <cfRule type="expression" dxfId="56" priority="20" stopIfTrue="1">
      <formula>AND(ISBLANK(#REF!),ABS(M10)&gt;PreviousMonthMinimumDiff)</formula>
    </cfRule>
  </conditionalFormatting>
  <conditionalFormatting sqref="M11">
    <cfRule type="expression" dxfId="55" priority="25" stopIfTrue="1">
      <formula>AND(NOT(ISBLANK(#REF!)),ABS(M11)&gt;PreviousMonthMinimumDiff)</formula>
    </cfRule>
    <cfRule type="expression" dxfId="54" priority="26" stopIfTrue="1">
      <formula>AND(ISBLANK(#REF!),ABS(M11)&gt;PreviousMonthMinimumDiff)</formula>
    </cfRule>
  </conditionalFormatting>
  <conditionalFormatting sqref="M12">
    <cfRule type="expression" dxfId="53" priority="33" stopIfTrue="1">
      <formula>AND(NOT(ISBLANK(#REF!)),ABS(M12)&gt;PreviousMonthMinimumDiff)</formula>
    </cfRule>
    <cfRule type="expression" dxfId="52" priority="34" stopIfTrue="1">
      <formula>AND(ISBLANK(#REF!),ABS(M12)&gt;PreviousMonthMinimumDiff)</formula>
    </cfRule>
  </conditionalFormatting>
  <conditionalFormatting sqref="M15">
    <cfRule type="expression" dxfId="51" priority="35" stopIfTrue="1">
      <formula>AND(NOT(ISBLANK(#REF!)),ABS(M15)&gt;PreviousMonthMinimumDiff)</formula>
    </cfRule>
    <cfRule type="expression" dxfId="50" priority="36" stopIfTrue="1">
      <formula>AND(ISBLANK(#REF!),ABS(M15)&gt;PreviousMonthMinimumDiff)</formula>
    </cfRule>
  </conditionalFormatting>
  <conditionalFormatting sqref="M16">
    <cfRule type="expression" dxfId="49" priority="42" stopIfTrue="1">
      <formula>AND(ISBLANK(#REF!),ABS(M16)&gt;PreviousMonthMinimumDiff)</formula>
    </cfRule>
    <cfRule type="expression" dxfId="48" priority="41" stopIfTrue="1">
      <formula>AND(NOT(ISBLANK(#REF!)),ABS(M16)&gt;PreviousMonthMinimumDiff)</formula>
    </cfRule>
  </conditionalFormatting>
  <conditionalFormatting sqref="M17:M22">
    <cfRule type="expression" dxfId="47" priority="48" stopIfTrue="1">
      <formula>AND(ISBLANK(#REF!),ABS(M17)&gt;PreviousMonthMinimumDiff)</formula>
    </cfRule>
    <cfRule type="expression" dxfId="46" priority="47" stopIfTrue="1">
      <formula>AND(NOT(ISBLANK(#REF!)),ABS(M17)&gt;PreviousMonthMinimumDiff)</formula>
    </cfRule>
  </conditionalFormatting>
  <conditionalFormatting sqref="M25">
    <cfRule type="expression" dxfId="45" priority="83" stopIfTrue="1">
      <formula>AND(NOT(ISBLANK(#REF!)),ABS(M25)&gt;PreviousMonthMinimumDiff)</formula>
    </cfRule>
    <cfRule type="expression" dxfId="44" priority="84" stopIfTrue="1">
      <formula>AND(ISBLANK(#REF!),ABS(M25)&gt;PreviousMonthMinimumDiff)</formula>
    </cfRule>
  </conditionalFormatting>
  <conditionalFormatting sqref="M30:M47">
    <cfRule type="expression" dxfId="43" priority="89" stopIfTrue="1">
      <formula>AND(NOT(ISBLANK(#REF!)),ABS(M30)&gt;PreviousMonthMinimumDiff)</formula>
    </cfRule>
    <cfRule type="expression" dxfId="42" priority="90" stopIfTrue="1">
      <formula>AND(ISBLANK(#REF!),ABS(M30)&gt;PreviousMonthMinimumDiff)</formula>
    </cfRule>
  </conditionalFormatting>
  <conditionalFormatting sqref="M50:M57">
    <cfRule type="expression" dxfId="41" priority="205" stopIfTrue="1">
      <formula>AND(NOT(ISBLANK(#REF!)),ABS(M50)&gt;PreviousMonthMinimumDiff)</formula>
    </cfRule>
    <cfRule type="expression" dxfId="40" priority="206" stopIfTrue="1">
      <formula>AND(ISBLANK(#REF!),ABS(M50)&gt;PreviousMonthMinimumDiff)</formula>
    </cfRule>
  </conditionalFormatting>
  <conditionalFormatting sqref="M60:M75">
    <cfRule type="expression" dxfId="39" priority="253" stopIfTrue="1">
      <formula>AND(NOT(ISBLANK(#REF!)),ABS(M60)&gt;PreviousMonthMinimumDiff)</formula>
    </cfRule>
    <cfRule type="expression" dxfId="38" priority="254" stopIfTrue="1">
      <formula>AND(ISBLANK(#REF!),ABS(M60)&gt;PreviousMonthMinimumDiff)</formula>
    </cfRule>
  </conditionalFormatting>
  <conditionalFormatting sqref="M78:M84">
    <cfRule type="expression" dxfId="37" priority="347" stopIfTrue="1">
      <formula>AND(NOT(ISBLANK(#REF!)),ABS(M78)&gt;PreviousMonthMinimumDiff)</formula>
    </cfRule>
    <cfRule type="expression" dxfId="36" priority="348" stopIfTrue="1">
      <formula>AND(ISBLANK(#REF!),ABS(M78)&gt;PreviousMonthMinimumDiff)</formula>
    </cfRule>
  </conditionalFormatting>
  <conditionalFormatting sqref="M87:M95">
    <cfRule type="expression" dxfId="35" priority="393" stopIfTrue="1">
      <formula>AND(NOT(ISBLANK(#REF!)),ABS(M87)&gt;PreviousMonthMinimumDiff)</formula>
    </cfRule>
    <cfRule type="expression" dxfId="34" priority="394" stopIfTrue="1">
      <formula>AND(ISBLANK(#REF!),ABS(M87)&gt;PreviousMonthMinimumDiff)</formula>
    </cfRule>
  </conditionalFormatting>
  <conditionalFormatting sqref="M98:M106">
    <cfRule type="expression" dxfId="33" priority="449" stopIfTrue="1">
      <formula>AND(NOT(ISBLANK(#REF!)),ABS(M98)&gt;PreviousMonthMinimumDiff)</formula>
    </cfRule>
    <cfRule type="expression" dxfId="32" priority="450" stopIfTrue="1">
      <formula>AND(ISBLANK(#REF!),ABS(M98)&gt;PreviousMonthMinimumDiff)</formula>
    </cfRule>
  </conditionalFormatting>
  <conditionalFormatting sqref="M109">
    <cfRule type="expression" dxfId="31" priority="505" stopIfTrue="1">
      <formula>AND(NOT(ISBLANK(#REF!)),ABS(M109)&gt;PreviousMonthMinimumDiff)</formula>
    </cfRule>
    <cfRule type="expression" dxfId="30" priority="506" stopIfTrue="1">
      <formula>AND(ISBLANK(#REF!),ABS(M109)&gt;PreviousMonthMinimumDiff)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33443E-C4D6-415C-97F9-3E789B1E36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6BE16858-2C2A-483F-828C-7DDC836A64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93A30207-DFD3-411F-B463-D02C70B035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63B72ABC-0C44-43C8-BF80-DD1F6163F6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FDEF1D66-E569-40D6-AB07-E78CEF038D4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CA330328-BD4E-4FF3-8496-AD644C4A0E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79255AFE-D760-4B87-915B-F01174B518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5052D641-F96F-4B87-8426-B19C452B1B6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A34E351-B7BA-4586-A57D-4F4EB31833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K6:K12 K113 K14:K26 K28:K47 K49:K57 K59:K75 K77:K84 K86:K95 K97:K106 K108:K109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9107A-461D-4158-BD3B-8E90365A8A1C}">
  <sheetPr codeName="Sheet5">
    <pageSetUpPr fitToPage="1"/>
  </sheetPr>
  <dimension ref="A1:W314"/>
  <sheetViews>
    <sheetView showGridLines="0" topLeftCell="A231" workbookViewId="0">
      <selection activeCell="A90" sqref="A90:XFD90"/>
    </sheetView>
  </sheetViews>
  <sheetFormatPr defaultRowHeight="14.5" x14ac:dyDescent="0.35"/>
  <cols>
    <col min="1" max="3" width="0.90625" customWidth="1"/>
    <col min="4" max="4" width="15.26953125" customWidth="1"/>
    <col min="5" max="5" width="28.08984375" customWidth="1"/>
    <col min="6" max="10" width="10.36328125" bestFit="1" customWidth="1"/>
    <col min="11" max="17" width="8" bestFit="1" customWidth="1"/>
    <col min="18" max="19" width="8.81640625" bestFit="1" customWidth="1"/>
    <col min="20" max="20" width="8" bestFit="1" customWidth="1"/>
    <col min="21" max="21" width="20.453125" customWidth="1"/>
    <col min="22" max="23" width="9.6328125" customWidth="1"/>
  </cols>
  <sheetData>
    <row r="1" spans="1:23" ht="18.5" x14ac:dyDescent="0.35">
      <c r="A1" s="73" t="s">
        <v>365</v>
      </c>
      <c r="B1" s="74"/>
      <c r="C1" s="74"/>
      <c r="D1" s="75"/>
      <c r="E1" s="75"/>
      <c r="F1" s="75"/>
      <c r="G1" s="75"/>
      <c r="H1" s="75"/>
      <c r="I1" s="75"/>
      <c r="J1" s="75"/>
      <c r="K1" s="75"/>
      <c r="L1" s="75"/>
      <c r="M1" s="76"/>
      <c r="N1" s="76"/>
      <c r="O1" s="76"/>
      <c r="P1" s="76"/>
      <c r="Q1" s="76"/>
      <c r="R1" s="76"/>
      <c r="S1" s="76"/>
      <c r="T1" s="77"/>
      <c r="U1" s="75"/>
      <c r="V1" s="78"/>
      <c r="W1" s="75"/>
    </row>
    <row r="2" spans="1:23" x14ac:dyDescent="0.35">
      <c r="A2" s="79" t="s">
        <v>1</v>
      </c>
      <c r="B2" s="80"/>
      <c r="C2" s="80"/>
      <c r="D2" s="75"/>
      <c r="E2" s="75"/>
      <c r="F2" s="75"/>
      <c r="G2" s="75"/>
      <c r="H2" s="75"/>
      <c r="I2" s="75"/>
      <c r="J2" s="75"/>
      <c r="K2" s="75"/>
      <c r="L2" s="75"/>
      <c r="M2" s="76"/>
      <c r="N2" s="76"/>
      <c r="O2" s="76"/>
      <c r="P2" s="76"/>
      <c r="Q2" s="76"/>
      <c r="R2" s="81"/>
      <c r="S2" s="81"/>
      <c r="T2" s="81"/>
      <c r="U2" s="81"/>
      <c r="V2" s="78"/>
      <c r="W2" s="82"/>
    </row>
    <row r="3" spans="1:23" x14ac:dyDescent="0.35">
      <c r="A3" s="83" t="s">
        <v>2</v>
      </c>
      <c r="B3" s="84"/>
      <c r="C3" s="84"/>
      <c r="D3" s="75"/>
      <c r="E3" s="75"/>
      <c r="F3" s="75"/>
      <c r="G3" s="75"/>
      <c r="H3" s="75"/>
      <c r="I3" s="75"/>
      <c r="J3" s="75"/>
      <c r="K3" s="75"/>
      <c r="L3" s="75"/>
      <c r="M3" s="76"/>
      <c r="N3" s="76"/>
      <c r="O3" s="76"/>
      <c r="P3" s="76"/>
      <c r="Q3" s="76"/>
      <c r="R3" s="75"/>
      <c r="S3" s="75"/>
      <c r="T3" s="75"/>
      <c r="U3" s="75"/>
      <c r="V3" s="78"/>
      <c r="W3" s="85"/>
    </row>
    <row r="4" spans="1:23" x14ac:dyDescent="0.35">
      <c r="A4" s="80"/>
      <c r="B4" s="80"/>
      <c r="C4" s="80"/>
      <c r="D4" s="75"/>
      <c r="E4" s="75"/>
      <c r="F4" s="75"/>
      <c r="G4" s="75"/>
      <c r="H4" s="75"/>
      <c r="I4" s="75"/>
      <c r="J4" s="75"/>
      <c r="K4" s="75"/>
      <c r="L4" s="75"/>
      <c r="M4" s="76"/>
      <c r="N4" s="76"/>
      <c r="O4" s="76"/>
      <c r="P4" s="76"/>
      <c r="Q4" s="76"/>
      <c r="R4" s="76"/>
      <c r="S4" s="76"/>
      <c r="T4" s="77"/>
      <c r="U4" s="86"/>
      <c r="V4" s="78"/>
      <c r="W4" s="87"/>
    </row>
    <row r="5" spans="1:23" x14ac:dyDescent="0.35">
      <c r="A5" s="88" t="s">
        <v>25</v>
      </c>
      <c r="B5" s="88"/>
      <c r="C5" s="88"/>
      <c r="D5" s="88"/>
      <c r="E5" s="89"/>
      <c r="F5" s="90"/>
      <c r="G5" s="91"/>
      <c r="H5" s="91"/>
      <c r="I5" s="91"/>
      <c r="J5" s="91"/>
      <c r="K5" s="90"/>
      <c r="L5" s="92"/>
      <c r="M5" s="92"/>
      <c r="N5" s="92"/>
      <c r="O5" s="92"/>
      <c r="P5" s="92"/>
      <c r="Q5" s="92"/>
      <c r="R5" s="93"/>
      <c r="S5" s="94"/>
      <c r="T5" s="94"/>
      <c r="U5" s="95"/>
      <c r="V5" s="173" t="s">
        <v>347</v>
      </c>
      <c r="W5" s="174"/>
    </row>
    <row r="6" spans="1:23" ht="11.25" customHeight="1" x14ac:dyDescent="0.35">
      <c r="A6" s="96" t="s">
        <v>53</v>
      </c>
      <c r="B6" s="97"/>
      <c r="C6" s="97"/>
      <c r="D6" s="97"/>
      <c r="E6" s="98" t="s">
        <v>349</v>
      </c>
      <c r="F6" s="99" t="s">
        <v>350</v>
      </c>
      <c r="G6" s="100" t="s">
        <v>351</v>
      </c>
      <c r="H6" s="100" t="s">
        <v>352</v>
      </c>
      <c r="I6" s="100" t="s">
        <v>353</v>
      </c>
      <c r="J6" s="100" t="s">
        <v>354</v>
      </c>
      <c r="K6" s="101" t="s">
        <v>355</v>
      </c>
      <c r="L6" s="102" t="s">
        <v>356</v>
      </c>
      <c r="M6" s="102" t="s">
        <v>357</v>
      </c>
      <c r="N6" s="102" t="s">
        <v>358</v>
      </c>
      <c r="O6" s="102" t="s">
        <v>359</v>
      </c>
      <c r="P6" s="102" t="s">
        <v>360</v>
      </c>
      <c r="Q6" s="102" t="s">
        <v>349</v>
      </c>
      <c r="R6" s="103" t="s">
        <v>348</v>
      </c>
      <c r="S6" s="104" t="s">
        <v>23</v>
      </c>
      <c r="T6" s="104" t="s">
        <v>24</v>
      </c>
      <c r="U6" s="157" t="s">
        <v>56</v>
      </c>
      <c r="V6" s="152" t="s">
        <v>57</v>
      </c>
      <c r="W6" s="105" t="s">
        <v>58</v>
      </c>
    </row>
    <row r="7" spans="1:23" ht="11.25" customHeight="1" x14ac:dyDescent="0.35">
      <c r="A7" s="106" t="s">
        <v>27</v>
      </c>
      <c r="B7" s="106"/>
      <c r="C7" s="106"/>
      <c r="D7" s="106"/>
      <c r="E7" s="107"/>
      <c r="F7" s="108"/>
      <c r="G7" s="109"/>
      <c r="H7" s="109"/>
      <c r="I7" s="109"/>
      <c r="J7" s="109"/>
      <c r="K7" s="110"/>
      <c r="L7" s="111"/>
      <c r="M7" s="111"/>
      <c r="N7" s="111"/>
      <c r="O7" s="111"/>
      <c r="P7" s="111"/>
      <c r="Q7" s="111"/>
      <c r="R7" s="112"/>
      <c r="S7" s="113"/>
      <c r="T7" s="114"/>
      <c r="U7" s="113"/>
      <c r="V7" s="153"/>
      <c r="W7" s="154"/>
    </row>
    <row r="8" spans="1:23" ht="11.25" customHeight="1" x14ac:dyDescent="0.35">
      <c r="A8" s="106"/>
      <c r="B8" s="106" t="s">
        <v>28</v>
      </c>
      <c r="C8" s="106"/>
      <c r="D8" s="106"/>
      <c r="E8" s="107"/>
      <c r="F8" s="108"/>
      <c r="G8" s="109"/>
      <c r="H8" s="109"/>
      <c r="I8" s="109"/>
      <c r="J8" s="109"/>
      <c r="K8" s="110"/>
      <c r="L8" s="111"/>
      <c r="M8" s="111"/>
      <c r="N8" s="111"/>
      <c r="O8" s="111"/>
      <c r="P8" s="111"/>
      <c r="Q8" s="111"/>
      <c r="R8" s="112"/>
      <c r="S8" s="113"/>
      <c r="T8" s="114"/>
      <c r="U8" s="113"/>
      <c r="V8" s="153"/>
      <c r="W8" s="154"/>
    </row>
    <row r="9" spans="1:23" ht="11.25" customHeight="1" x14ac:dyDescent="0.35">
      <c r="A9" s="106"/>
      <c r="B9" s="106"/>
      <c r="C9" s="106" t="s">
        <v>59</v>
      </c>
      <c r="D9" s="106"/>
      <c r="E9" s="107"/>
      <c r="F9" s="108">
        <v>116302</v>
      </c>
      <c r="G9" s="109">
        <v>116301</v>
      </c>
      <c r="H9" s="109">
        <v>116302</v>
      </c>
      <c r="I9" s="109">
        <v>116302</v>
      </c>
      <c r="J9" s="109">
        <v>116302</v>
      </c>
      <c r="K9" s="110">
        <v>115881.83333333299</v>
      </c>
      <c r="L9" s="111">
        <v>115881.83333333299</v>
      </c>
      <c r="M9" s="111">
        <v>115881.83333333299</v>
      </c>
      <c r="N9" s="111">
        <v>115881.83333333299</v>
      </c>
      <c r="O9" s="111">
        <v>101920.16666666701</v>
      </c>
      <c r="P9" s="111">
        <v>115881.83333333299</v>
      </c>
      <c r="Q9" s="111">
        <v>115881.83333333299</v>
      </c>
      <c r="R9" s="112">
        <v>1378720.1666666651</v>
      </c>
      <c r="S9" s="113">
        <v>1294302</v>
      </c>
      <c r="T9" s="114">
        <v>84418.166666665114</v>
      </c>
      <c r="U9" s="113" t="s">
        <v>60</v>
      </c>
      <c r="V9" s="153">
        <v>1348696.5000000028</v>
      </c>
      <c r="W9" s="154">
        <v>30023.66666666232</v>
      </c>
    </row>
    <row r="10" spans="1:23" ht="11.25" customHeight="1" x14ac:dyDescent="0.35">
      <c r="A10" s="106"/>
      <c r="B10" s="106"/>
      <c r="C10" s="106" t="s">
        <v>61</v>
      </c>
      <c r="D10" s="106"/>
      <c r="E10" s="107"/>
      <c r="F10" s="108">
        <v>117669</v>
      </c>
      <c r="G10" s="109">
        <v>117669</v>
      </c>
      <c r="H10" s="109">
        <v>117670</v>
      </c>
      <c r="I10" s="109">
        <v>117670</v>
      </c>
      <c r="J10" s="109">
        <v>117670</v>
      </c>
      <c r="K10" s="110">
        <v>111693.33333333299</v>
      </c>
      <c r="L10" s="111">
        <v>111693.33333333299</v>
      </c>
      <c r="M10" s="111">
        <v>111693.33333333299</v>
      </c>
      <c r="N10" s="111">
        <v>111693.33333333299</v>
      </c>
      <c r="O10" s="111">
        <v>69808.333333333096</v>
      </c>
      <c r="P10" s="111">
        <v>111693.33333333299</v>
      </c>
      <c r="Q10" s="111">
        <v>111693.33333333299</v>
      </c>
      <c r="R10" s="112">
        <v>1328316.3333333312</v>
      </c>
      <c r="S10" s="113">
        <v>1325490</v>
      </c>
      <c r="T10" s="114">
        <v>2826.3333333311602</v>
      </c>
      <c r="U10" s="113" t="s">
        <v>60</v>
      </c>
      <c r="V10" s="153">
        <v>1264925.9999999972</v>
      </c>
      <c r="W10" s="154">
        <v>63390.333333333954</v>
      </c>
    </row>
    <row r="11" spans="1:23" ht="11.25" customHeight="1" x14ac:dyDescent="0.35">
      <c r="A11" s="106"/>
      <c r="B11" s="106"/>
      <c r="C11" s="106" t="s">
        <v>62</v>
      </c>
      <c r="D11" s="106"/>
      <c r="E11" s="107"/>
      <c r="F11" s="108">
        <v>51993</v>
      </c>
      <c r="G11" s="109">
        <v>51993</v>
      </c>
      <c r="H11" s="109">
        <v>51993</v>
      </c>
      <c r="I11" s="109">
        <v>51993</v>
      </c>
      <c r="J11" s="109">
        <v>51993</v>
      </c>
      <c r="K11" s="110">
        <v>43979.25</v>
      </c>
      <c r="L11" s="111">
        <v>43979.25</v>
      </c>
      <c r="M11" s="111">
        <v>43979.25</v>
      </c>
      <c r="N11" s="111">
        <v>43979.25</v>
      </c>
      <c r="O11" s="111">
        <v>-1396.1666666666899</v>
      </c>
      <c r="P11" s="111">
        <v>43979.25</v>
      </c>
      <c r="Q11" s="111">
        <v>43979.25</v>
      </c>
      <c r="R11" s="112">
        <v>522444.33333333331</v>
      </c>
      <c r="S11" s="113">
        <v>467820</v>
      </c>
      <c r="T11" s="114">
        <v>54624.333333333314</v>
      </c>
      <c r="U11" s="113" t="s">
        <v>60</v>
      </c>
      <c r="V11" s="153">
        <v>544504</v>
      </c>
      <c r="W11" s="154">
        <v>-22059.666666666686</v>
      </c>
    </row>
    <row r="12" spans="1:23" ht="11.25" customHeight="1" x14ac:dyDescent="0.35">
      <c r="A12" s="106"/>
      <c r="B12" s="106"/>
      <c r="C12" s="106" t="s">
        <v>63</v>
      </c>
      <c r="D12" s="106"/>
      <c r="E12" s="107"/>
      <c r="F12" s="108">
        <v>61.92</v>
      </c>
      <c r="G12" s="109">
        <v>0</v>
      </c>
      <c r="H12" s="109">
        <v>0</v>
      </c>
      <c r="I12" s="109">
        <v>109.43</v>
      </c>
      <c r="J12" s="109">
        <v>270</v>
      </c>
      <c r="K12" s="110">
        <v>408.37857055664063</v>
      </c>
      <c r="L12" s="111">
        <v>408.37857055664063</v>
      </c>
      <c r="M12" s="111">
        <v>408.37857055664063</v>
      </c>
      <c r="N12" s="111">
        <v>408.37857055664063</v>
      </c>
      <c r="O12" s="111">
        <v>408.37857055664063</v>
      </c>
      <c r="P12" s="111">
        <v>408.37857055664063</v>
      </c>
      <c r="Q12" s="111">
        <v>408.37857055664063</v>
      </c>
      <c r="R12" s="112">
        <v>3299.9999938964843</v>
      </c>
      <c r="S12" s="113">
        <v>29999.64</v>
      </c>
      <c r="T12" s="114">
        <v>-26699.640006103516</v>
      </c>
      <c r="U12" s="113" t="s">
        <v>64</v>
      </c>
      <c r="V12" s="153">
        <v>3300.0000360107424</v>
      </c>
      <c r="W12" s="154">
        <v>-4.2114258121728199E-5</v>
      </c>
    </row>
    <row r="13" spans="1:23" ht="11.25" customHeight="1" x14ac:dyDescent="0.35">
      <c r="A13" s="106"/>
      <c r="B13" s="106"/>
      <c r="C13" s="106" t="s">
        <v>65</v>
      </c>
      <c r="D13" s="106"/>
      <c r="E13" s="107"/>
      <c r="F13" s="108">
        <v>0</v>
      </c>
      <c r="G13" s="109">
        <v>0</v>
      </c>
      <c r="H13" s="109">
        <v>219.9</v>
      </c>
      <c r="I13" s="109">
        <v>0</v>
      </c>
      <c r="J13" s="109">
        <v>340.32</v>
      </c>
      <c r="K13" s="110">
        <v>777.1114501953125</v>
      </c>
      <c r="L13" s="111">
        <v>777.1114501953125</v>
      </c>
      <c r="M13" s="111">
        <v>777.1114501953125</v>
      </c>
      <c r="N13" s="111">
        <v>777.1114501953125</v>
      </c>
      <c r="O13" s="111">
        <v>777.1114501953125</v>
      </c>
      <c r="P13" s="111">
        <v>777.1114501953125</v>
      </c>
      <c r="Q13" s="111">
        <v>777.1114501953125</v>
      </c>
      <c r="R13" s="112">
        <v>6000.0001513671878</v>
      </c>
      <c r="S13" s="113">
        <v>54000</v>
      </c>
      <c r="T13" s="114">
        <v>-47999.999848632811</v>
      </c>
      <c r="U13" s="113" t="s">
        <v>64</v>
      </c>
      <c r="V13" s="153">
        <v>6000.0000366210934</v>
      </c>
      <c r="W13" s="154">
        <v>1.147460943684564E-4</v>
      </c>
    </row>
    <row r="14" spans="1:23" ht="11.25" customHeight="1" x14ac:dyDescent="0.35">
      <c r="A14" s="106"/>
      <c r="B14" s="106"/>
      <c r="C14" s="106" t="s">
        <v>66</v>
      </c>
      <c r="D14" s="106"/>
      <c r="E14" s="107"/>
      <c r="F14" s="108">
        <v>0</v>
      </c>
      <c r="G14" s="109">
        <v>0</v>
      </c>
      <c r="H14" s="109">
        <v>0</v>
      </c>
      <c r="I14" s="109">
        <v>0</v>
      </c>
      <c r="J14" s="109">
        <v>1024</v>
      </c>
      <c r="K14" s="110">
        <v>282.28570556640625</v>
      </c>
      <c r="L14" s="111">
        <v>282.28570556640625</v>
      </c>
      <c r="M14" s="111">
        <v>282.28570556640625</v>
      </c>
      <c r="N14" s="111">
        <v>282.28570556640625</v>
      </c>
      <c r="O14" s="111">
        <v>282.28570556640625</v>
      </c>
      <c r="P14" s="111">
        <v>282.28570556640625</v>
      </c>
      <c r="Q14" s="111">
        <v>282.28570556640625</v>
      </c>
      <c r="R14" s="112">
        <v>2999.9999389648438</v>
      </c>
      <c r="S14" s="113">
        <v>20921.04</v>
      </c>
      <c r="T14" s="114">
        <v>-17921.040061035157</v>
      </c>
      <c r="U14" s="113" t="s">
        <v>64</v>
      </c>
      <c r="V14" s="153">
        <v>3000.0000915527344</v>
      </c>
      <c r="W14" s="154">
        <v>-1.52587890625E-4</v>
      </c>
    </row>
    <row r="15" spans="1:23" ht="11.25" customHeight="1" x14ac:dyDescent="0.35">
      <c r="A15" s="106"/>
      <c r="B15" s="106"/>
      <c r="C15" s="106" t="s">
        <v>67</v>
      </c>
      <c r="D15" s="106"/>
      <c r="E15" s="107"/>
      <c r="F15" s="108">
        <v>69437</v>
      </c>
      <c r="G15" s="109">
        <v>160759</v>
      </c>
      <c r="H15" s="109">
        <v>69437</v>
      </c>
      <c r="I15" s="109">
        <v>69437</v>
      </c>
      <c r="J15" s="109">
        <v>79491.17</v>
      </c>
      <c r="K15" s="110">
        <v>57920.166666666701</v>
      </c>
      <c r="L15" s="111">
        <v>57920.166666666701</v>
      </c>
      <c r="M15" s="111">
        <v>57920.166666666701</v>
      </c>
      <c r="N15" s="111">
        <v>57920.166666666701</v>
      </c>
      <c r="O15" s="111">
        <v>-5561.0833333333403</v>
      </c>
      <c r="P15" s="111">
        <v>57920.166666666701</v>
      </c>
      <c r="Q15" s="111">
        <v>57920.166666666701</v>
      </c>
      <c r="R15" s="112">
        <v>790521.08666666702</v>
      </c>
      <c r="S15" s="113">
        <v>920951.04</v>
      </c>
      <c r="T15" s="114">
        <v>-130429.95333333302</v>
      </c>
      <c r="U15" s="113" t="s">
        <v>60</v>
      </c>
      <c r="V15" s="153">
        <v>765451.74999999977</v>
      </c>
      <c r="W15" s="154">
        <v>25069.336666667252</v>
      </c>
    </row>
    <row r="16" spans="1:23" ht="11.25" customHeight="1" x14ac:dyDescent="0.35">
      <c r="A16" s="106"/>
      <c r="B16" s="106"/>
      <c r="C16" s="106" t="s">
        <v>68</v>
      </c>
      <c r="D16" s="106"/>
      <c r="E16" s="107"/>
      <c r="F16" s="108">
        <v>67898</v>
      </c>
      <c r="G16" s="109">
        <v>141530</v>
      </c>
      <c r="H16" s="109">
        <v>67898</v>
      </c>
      <c r="I16" s="109">
        <v>67898</v>
      </c>
      <c r="J16" s="109">
        <v>67898</v>
      </c>
      <c r="K16" s="110">
        <v>55826.666666666701</v>
      </c>
      <c r="L16" s="111">
        <v>55826.666666666701</v>
      </c>
      <c r="M16" s="111">
        <v>55826.666666666701</v>
      </c>
      <c r="N16" s="111">
        <v>55826.666666666701</v>
      </c>
      <c r="O16" s="111">
        <v>-10495.833333333499</v>
      </c>
      <c r="P16" s="111">
        <v>55826.666666666701</v>
      </c>
      <c r="Q16" s="111">
        <v>55826.666666666701</v>
      </c>
      <c r="R16" s="112">
        <v>737586.16666666686</v>
      </c>
      <c r="S16" s="113">
        <v>905469.96</v>
      </c>
      <c r="T16" s="114">
        <v>-167883.7933333331</v>
      </c>
      <c r="U16" s="113" t="s">
        <v>60</v>
      </c>
      <c r="V16" s="153">
        <v>705892.50000000023</v>
      </c>
      <c r="W16" s="154">
        <v>31693.666666666628</v>
      </c>
    </row>
    <row r="17" spans="1:23" ht="11.25" customHeight="1" x14ac:dyDescent="0.35">
      <c r="A17" s="106"/>
      <c r="B17" s="106"/>
      <c r="C17" s="106" t="s">
        <v>69</v>
      </c>
      <c r="D17" s="106"/>
      <c r="E17" s="107"/>
      <c r="F17" s="108">
        <v>32331</v>
      </c>
      <c r="G17" s="109">
        <v>81524</v>
      </c>
      <c r="H17" s="109">
        <v>32331</v>
      </c>
      <c r="I17" s="109">
        <v>32331</v>
      </c>
      <c r="J17" s="109">
        <v>32331</v>
      </c>
      <c r="K17" s="110">
        <v>21981.75</v>
      </c>
      <c r="L17" s="111">
        <v>21981.75</v>
      </c>
      <c r="M17" s="111">
        <v>21981.75</v>
      </c>
      <c r="N17" s="111">
        <v>21981.75</v>
      </c>
      <c r="O17" s="111">
        <v>-32400.75</v>
      </c>
      <c r="P17" s="111">
        <v>21981.75</v>
      </c>
      <c r="Q17" s="111">
        <v>21981.75</v>
      </c>
      <c r="R17" s="112">
        <v>310337.75</v>
      </c>
      <c r="S17" s="113">
        <v>376457.04</v>
      </c>
      <c r="T17" s="114">
        <v>-66119.289999999979</v>
      </c>
      <c r="U17" s="113" t="s">
        <v>60</v>
      </c>
      <c r="V17" s="153">
        <v>321359.24999999988</v>
      </c>
      <c r="W17" s="154">
        <v>-11021.499999999884</v>
      </c>
    </row>
    <row r="18" spans="1:23" ht="11.25" customHeight="1" x14ac:dyDescent="0.35">
      <c r="A18" s="106"/>
      <c r="B18" s="106"/>
      <c r="C18" s="106" t="s">
        <v>70</v>
      </c>
      <c r="D18" s="106"/>
      <c r="E18" s="107"/>
      <c r="F18" s="108">
        <v>0</v>
      </c>
      <c r="G18" s="109">
        <v>0</v>
      </c>
      <c r="H18" s="109">
        <v>11160</v>
      </c>
      <c r="I18" s="109">
        <v>0</v>
      </c>
      <c r="J18" s="109">
        <v>0</v>
      </c>
      <c r="K18" s="110">
        <v>14348.5712890625</v>
      </c>
      <c r="L18" s="111">
        <v>14348.5712890625</v>
      </c>
      <c r="M18" s="111">
        <v>14348.5712890625</v>
      </c>
      <c r="N18" s="111">
        <v>14348.5712890625</v>
      </c>
      <c r="O18" s="111">
        <v>14348.5712890625</v>
      </c>
      <c r="P18" s="111">
        <v>14348.5712890625</v>
      </c>
      <c r="Q18" s="111">
        <v>14348.5712890625</v>
      </c>
      <c r="R18" s="112">
        <v>111599.9990234375</v>
      </c>
      <c r="S18" s="113">
        <v>111600</v>
      </c>
      <c r="T18" s="114">
        <v>-9.765625E-4</v>
      </c>
      <c r="U18" s="113" t="s">
        <v>71</v>
      </c>
      <c r="V18" s="153">
        <v>111600</v>
      </c>
      <c r="W18" s="154">
        <v>-9.765625E-4</v>
      </c>
    </row>
    <row r="19" spans="1:23" ht="11.25" customHeight="1" x14ac:dyDescent="0.35">
      <c r="A19" s="106"/>
      <c r="B19" s="106"/>
      <c r="C19" s="106" t="s">
        <v>72</v>
      </c>
      <c r="D19" s="106"/>
      <c r="E19" s="107"/>
      <c r="F19" s="108">
        <v>0</v>
      </c>
      <c r="G19" s="109">
        <v>0</v>
      </c>
      <c r="H19" s="109">
        <v>0</v>
      </c>
      <c r="I19" s="109">
        <v>0</v>
      </c>
      <c r="J19" s="109">
        <v>14500</v>
      </c>
      <c r="K19" s="110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2">
        <v>14500</v>
      </c>
      <c r="S19" s="113">
        <v>3496.56</v>
      </c>
      <c r="T19" s="114">
        <v>11003.44</v>
      </c>
      <c r="U19" s="113"/>
      <c r="V19" s="153">
        <v>3496.5601501464844</v>
      </c>
      <c r="W19" s="154">
        <v>11003.439849853516</v>
      </c>
    </row>
    <row r="20" spans="1:23" ht="11.25" customHeight="1" x14ac:dyDescent="0.35">
      <c r="A20" s="106"/>
      <c r="B20" s="106"/>
      <c r="C20" s="106" t="s">
        <v>73</v>
      </c>
      <c r="D20" s="106"/>
      <c r="E20" s="107"/>
      <c r="F20" s="108">
        <v>0</v>
      </c>
      <c r="G20" s="109">
        <v>0</v>
      </c>
      <c r="H20" s="109">
        <v>0</v>
      </c>
      <c r="I20" s="109">
        <v>0</v>
      </c>
      <c r="J20" s="109">
        <v>14500</v>
      </c>
      <c r="K20" s="110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2">
        <v>14500</v>
      </c>
      <c r="S20" s="113">
        <v>3496.56</v>
      </c>
      <c r="T20" s="114">
        <v>11003.44</v>
      </c>
      <c r="U20" s="113"/>
      <c r="V20" s="153">
        <v>3496.5601501464844</v>
      </c>
      <c r="W20" s="154">
        <v>11003.439849853516</v>
      </c>
    </row>
    <row r="21" spans="1:23" ht="11.25" customHeight="1" x14ac:dyDescent="0.35">
      <c r="A21" s="106"/>
      <c r="B21" s="106"/>
      <c r="C21" s="106" t="s">
        <v>74</v>
      </c>
      <c r="D21" s="106"/>
      <c r="E21" s="107"/>
      <c r="F21" s="108">
        <v>0</v>
      </c>
      <c r="G21" s="109">
        <v>0</v>
      </c>
      <c r="H21" s="109">
        <v>0</v>
      </c>
      <c r="I21" s="109">
        <v>0</v>
      </c>
      <c r="J21" s="109">
        <v>14500</v>
      </c>
      <c r="K21" s="110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2">
        <v>14500</v>
      </c>
      <c r="S21" s="113">
        <v>2760.36</v>
      </c>
      <c r="T21" s="114">
        <v>11739.64</v>
      </c>
      <c r="U21" s="113"/>
      <c r="V21" s="153">
        <v>2760.3599853515625</v>
      </c>
      <c r="W21" s="154">
        <v>11739.640014648438</v>
      </c>
    </row>
    <row r="22" spans="1:23" ht="11.25" customHeight="1" x14ac:dyDescent="0.35">
      <c r="A22" s="106"/>
      <c r="B22" s="106"/>
      <c r="C22" s="115" t="s">
        <v>75</v>
      </c>
      <c r="D22" s="115"/>
      <c r="E22" s="116"/>
      <c r="F22" s="117">
        <v>455691.92</v>
      </c>
      <c r="G22" s="118">
        <v>669776</v>
      </c>
      <c r="H22" s="118">
        <v>467010.9</v>
      </c>
      <c r="I22" s="118">
        <v>455740.43</v>
      </c>
      <c r="J22" s="118">
        <v>510819.49</v>
      </c>
      <c r="K22" s="119">
        <v>423099.34701538022</v>
      </c>
      <c r="L22" s="120">
        <v>423099.34701538022</v>
      </c>
      <c r="M22" s="120">
        <v>423099.34701538022</v>
      </c>
      <c r="N22" s="120">
        <v>423099.34701538022</v>
      </c>
      <c r="O22" s="120">
        <v>137691.01368204746</v>
      </c>
      <c r="P22" s="120">
        <v>423099.34701538022</v>
      </c>
      <c r="Q22" s="120">
        <v>423099.34701538022</v>
      </c>
      <c r="R22" s="121">
        <v>5235325.8357743295</v>
      </c>
      <c r="S22" s="122">
        <v>5516764.1999999993</v>
      </c>
      <c r="T22" s="123">
        <v>-281438.36422567046</v>
      </c>
      <c r="U22" s="122"/>
      <c r="V22" s="155">
        <v>5084483.4804498283</v>
      </c>
      <c r="W22" s="124">
        <v>150842.3553245005</v>
      </c>
    </row>
    <row r="23" spans="1:23" ht="11.25" customHeight="1" x14ac:dyDescent="0.35">
      <c r="A23" s="106"/>
      <c r="B23" s="106" t="s">
        <v>29</v>
      </c>
      <c r="C23" s="106"/>
      <c r="D23" s="106"/>
      <c r="E23" s="107"/>
      <c r="F23" s="108"/>
      <c r="G23" s="109"/>
      <c r="H23" s="109"/>
      <c r="I23" s="109"/>
      <c r="J23" s="109"/>
      <c r="K23" s="110"/>
      <c r="L23" s="111"/>
      <c r="M23" s="111"/>
      <c r="N23" s="111"/>
      <c r="O23" s="111"/>
      <c r="P23" s="111"/>
      <c r="Q23" s="111"/>
      <c r="R23" s="112"/>
      <c r="S23" s="113"/>
      <c r="T23" s="114"/>
      <c r="U23" s="113"/>
      <c r="V23" s="153"/>
      <c r="W23" s="154"/>
    </row>
    <row r="24" spans="1:23" ht="11.25" customHeight="1" x14ac:dyDescent="0.35">
      <c r="A24" s="106"/>
      <c r="B24" s="106"/>
      <c r="C24" s="106" t="s">
        <v>76</v>
      </c>
      <c r="D24" s="106"/>
      <c r="E24" s="107"/>
      <c r="F24" s="108">
        <v>0</v>
      </c>
      <c r="G24" s="109">
        <v>0</v>
      </c>
      <c r="H24" s="109">
        <v>0</v>
      </c>
      <c r="I24" s="109">
        <v>0</v>
      </c>
      <c r="J24" s="109">
        <v>0</v>
      </c>
      <c r="K24" s="110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2">
        <v>0</v>
      </c>
      <c r="S24" s="113">
        <v>0</v>
      </c>
      <c r="T24" s="114">
        <v>0</v>
      </c>
      <c r="U24" s="113"/>
      <c r="V24" s="153">
        <v>0</v>
      </c>
      <c r="W24" s="154">
        <v>0</v>
      </c>
    </row>
    <row r="25" spans="1:23" ht="11.25" customHeight="1" x14ac:dyDescent="0.35">
      <c r="A25" s="106"/>
      <c r="B25" s="106"/>
      <c r="C25" s="106" t="s">
        <v>77</v>
      </c>
      <c r="D25" s="106"/>
      <c r="E25" s="107"/>
      <c r="F25" s="108">
        <v>6829.35</v>
      </c>
      <c r="G25" s="109">
        <v>19708.02</v>
      </c>
      <c r="H25" s="109">
        <v>19190.91</v>
      </c>
      <c r="I25" s="109">
        <v>0</v>
      </c>
      <c r="J25" s="109">
        <v>0</v>
      </c>
      <c r="K25" s="110">
        <v>16409.58984375</v>
      </c>
      <c r="L25" s="111">
        <v>16409.58984375</v>
      </c>
      <c r="M25" s="111">
        <v>16409.58984375</v>
      </c>
      <c r="N25" s="111">
        <v>16409.58984375</v>
      </c>
      <c r="O25" s="111">
        <v>16409.58984375</v>
      </c>
      <c r="P25" s="111">
        <v>16409.58984375</v>
      </c>
      <c r="Q25" s="111">
        <v>16409.58984375</v>
      </c>
      <c r="R25" s="112">
        <v>160595.40890625</v>
      </c>
      <c r="S25" s="113">
        <v>160595.4</v>
      </c>
      <c r="T25" s="114">
        <v>8.9062500046566129E-3</v>
      </c>
      <c r="U25" s="113"/>
      <c r="V25" s="153">
        <v>160595.403046875</v>
      </c>
      <c r="W25" s="154">
        <v>5.859375E-3</v>
      </c>
    </row>
    <row r="26" spans="1:23" ht="11.25" customHeight="1" x14ac:dyDescent="0.35">
      <c r="A26" s="106"/>
      <c r="B26" s="106"/>
      <c r="C26" s="106" t="s">
        <v>78</v>
      </c>
      <c r="D26" s="106"/>
      <c r="E26" s="107"/>
      <c r="F26" s="108">
        <v>7538.73</v>
      </c>
      <c r="G26" s="109">
        <v>16986.66</v>
      </c>
      <c r="H26" s="109">
        <v>17121.27</v>
      </c>
      <c r="I26" s="109">
        <v>0</v>
      </c>
      <c r="J26" s="109">
        <v>9814.7900000000009</v>
      </c>
      <c r="K26" s="110">
        <v>15792.0087890625</v>
      </c>
      <c r="L26" s="111">
        <v>15792.0087890625</v>
      </c>
      <c r="M26" s="111">
        <v>15792.0087890625</v>
      </c>
      <c r="N26" s="111">
        <v>15792.0087890625</v>
      </c>
      <c r="O26" s="111">
        <v>15792.0087890625</v>
      </c>
      <c r="P26" s="111">
        <v>15792.0087890625</v>
      </c>
      <c r="Q26" s="111">
        <v>15792.0087890625</v>
      </c>
      <c r="R26" s="112">
        <v>162005.51152343751</v>
      </c>
      <c r="S26" s="113">
        <v>162005.51999999999</v>
      </c>
      <c r="T26" s="114">
        <v>-8.4765624778810889E-3</v>
      </c>
      <c r="U26" s="113"/>
      <c r="V26" s="153">
        <v>162005.52328125</v>
      </c>
      <c r="W26" s="154">
        <v>-1.1757812491850927E-2</v>
      </c>
    </row>
    <row r="27" spans="1:23" ht="11.25" customHeight="1" x14ac:dyDescent="0.35">
      <c r="A27" s="106"/>
      <c r="B27" s="106"/>
      <c r="C27" s="106" t="s">
        <v>79</v>
      </c>
      <c r="D27" s="106"/>
      <c r="E27" s="107"/>
      <c r="F27" s="108">
        <v>2004.63</v>
      </c>
      <c r="G27" s="109">
        <v>6053.7</v>
      </c>
      <c r="H27" s="109">
        <v>5996.19</v>
      </c>
      <c r="I27" s="109">
        <v>0</v>
      </c>
      <c r="J27" s="109">
        <v>4069.55</v>
      </c>
      <c r="K27" s="110">
        <v>11621.8466796875</v>
      </c>
      <c r="L27" s="111">
        <v>11621.8466796875</v>
      </c>
      <c r="M27" s="111">
        <v>11621.8466796875</v>
      </c>
      <c r="N27" s="111">
        <v>11621.8466796875</v>
      </c>
      <c r="O27" s="111">
        <v>11621.8466796875</v>
      </c>
      <c r="P27" s="111">
        <v>11621.8466796875</v>
      </c>
      <c r="Q27" s="111">
        <v>11621.8466796875</v>
      </c>
      <c r="R27" s="112">
        <v>99476.996757812507</v>
      </c>
      <c r="S27" s="113">
        <v>99477</v>
      </c>
      <c r="T27" s="114">
        <v>-3.2421874930150807E-3</v>
      </c>
      <c r="U27" s="113"/>
      <c r="V27" s="153">
        <v>99477.000468750004</v>
      </c>
      <c r="W27" s="154">
        <v>-3.710937497089617E-3</v>
      </c>
    </row>
    <row r="28" spans="1:23" ht="11.25" customHeight="1" x14ac:dyDescent="0.35">
      <c r="A28" s="106"/>
      <c r="B28" s="106"/>
      <c r="C28" s="106" t="s">
        <v>80</v>
      </c>
      <c r="D28" s="106"/>
      <c r="E28" s="107"/>
      <c r="F28" s="108">
        <v>0</v>
      </c>
      <c r="G28" s="109">
        <v>0</v>
      </c>
      <c r="H28" s="109">
        <v>0</v>
      </c>
      <c r="I28" s="109">
        <v>0</v>
      </c>
      <c r="J28" s="109">
        <v>0</v>
      </c>
      <c r="K28" s="110">
        <v>7774.1484375</v>
      </c>
      <c r="L28" s="111">
        <v>7774.1484375</v>
      </c>
      <c r="M28" s="111">
        <v>7774.1484375</v>
      </c>
      <c r="N28" s="111">
        <v>7774.1484375</v>
      </c>
      <c r="O28" s="111">
        <v>7774.1484375</v>
      </c>
      <c r="P28" s="111">
        <v>7774.1484375</v>
      </c>
      <c r="Q28" s="111">
        <v>7774.1484375</v>
      </c>
      <c r="R28" s="112">
        <v>54419.0390625</v>
      </c>
      <c r="S28" s="113">
        <v>54419.040000000001</v>
      </c>
      <c r="T28" s="114">
        <v>-9.3750000087311491E-4</v>
      </c>
      <c r="U28" s="113"/>
      <c r="V28" s="153">
        <v>54419.04052734375</v>
      </c>
      <c r="W28" s="154">
        <v>-1.46484375E-3</v>
      </c>
    </row>
    <row r="29" spans="1:23" ht="11.25" customHeight="1" x14ac:dyDescent="0.35">
      <c r="A29" s="106"/>
      <c r="B29" s="106"/>
      <c r="C29" s="106" t="s">
        <v>81</v>
      </c>
      <c r="D29" s="106"/>
      <c r="E29" s="107"/>
      <c r="F29" s="108">
        <v>0</v>
      </c>
      <c r="G29" s="109">
        <v>0</v>
      </c>
      <c r="H29" s="109">
        <v>0</v>
      </c>
      <c r="I29" s="109">
        <v>0</v>
      </c>
      <c r="J29" s="109">
        <v>0</v>
      </c>
      <c r="K29" s="110">
        <v>7286.70849609375</v>
      </c>
      <c r="L29" s="111">
        <v>7286.70849609375</v>
      </c>
      <c r="M29" s="111">
        <v>7286.70849609375</v>
      </c>
      <c r="N29" s="111">
        <v>7286.70849609375</v>
      </c>
      <c r="O29" s="111">
        <v>7286.70849609375</v>
      </c>
      <c r="P29" s="111">
        <v>7286.70849609375</v>
      </c>
      <c r="Q29" s="111">
        <v>7286.70849609375</v>
      </c>
      <c r="R29" s="112">
        <v>51006.95947265625</v>
      </c>
      <c r="S29" s="113">
        <v>51006.96</v>
      </c>
      <c r="T29" s="114">
        <v>-5.2734374912688509E-4</v>
      </c>
      <c r="U29" s="113"/>
      <c r="V29" s="153">
        <v>51006.95947265625</v>
      </c>
      <c r="W29" s="154">
        <v>0</v>
      </c>
    </row>
    <row r="30" spans="1:23" ht="11.25" customHeight="1" x14ac:dyDescent="0.35">
      <c r="A30" s="106"/>
      <c r="B30" s="106"/>
      <c r="C30" s="106" t="s">
        <v>82</v>
      </c>
      <c r="D30" s="106"/>
      <c r="E30" s="107"/>
      <c r="F30" s="108">
        <v>0</v>
      </c>
      <c r="G30" s="109">
        <v>0</v>
      </c>
      <c r="H30" s="109">
        <v>0</v>
      </c>
      <c r="I30" s="109">
        <v>0</v>
      </c>
      <c r="J30" s="109">
        <v>0</v>
      </c>
      <c r="K30" s="110">
        <v>7340.2802734375</v>
      </c>
      <c r="L30" s="111">
        <v>7340.2802734375</v>
      </c>
      <c r="M30" s="111">
        <v>7340.2802734375</v>
      </c>
      <c r="N30" s="111">
        <v>7340.2802734375</v>
      </c>
      <c r="O30" s="111">
        <v>7340.2802734375</v>
      </c>
      <c r="P30" s="111">
        <v>7340.2802734375</v>
      </c>
      <c r="Q30" s="111">
        <v>7340.2802734375</v>
      </c>
      <c r="R30" s="112">
        <v>51381.9619140625</v>
      </c>
      <c r="S30" s="113">
        <v>51381.96</v>
      </c>
      <c r="T30" s="114">
        <v>1.9140625008731149E-3</v>
      </c>
      <c r="U30" s="113"/>
      <c r="V30" s="153">
        <v>51381.96240234375</v>
      </c>
      <c r="W30" s="154">
        <v>-4.8828125E-4</v>
      </c>
    </row>
    <row r="31" spans="1:23" ht="11.25" customHeight="1" x14ac:dyDescent="0.35">
      <c r="A31" s="106"/>
      <c r="B31" s="106"/>
      <c r="C31" s="106" t="s">
        <v>83</v>
      </c>
      <c r="D31" s="106"/>
      <c r="E31" s="107"/>
      <c r="F31" s="108">
        <v>0</v>
      </c>
      <c r="G31" s="109">
        <v>0</v>
      </c>
      <c r="H31" s="109">
        <v>0</v>
      </c>
      <c r="I31" s="109">
        <v>0</v>
      </c>
      <c r="J31" s="109">
        <v>0</v>
      </c>
      <c r="K31" s="110">
        <v>500.00570678710938</v>
      </c>
      <c r="L31" s="111">
        <v>500.00570678710938</v>
      </c>
      <c r="M31" s="111">
        <v>500.00570678710938</v>
      </c>
      <c r="N31" s="111">
        <v>500.00570678710938</v>
      </c>
      <c r="O31" s="111">
        <v>500.00570678710938</v>
      </c>
      <c r="P31" s="111">
        <v>500.00570678710938</v>
      </c>
      <c r="Q31" s="111">
        <v>500.00570678710938</v>
      </c>
      <c r="R31" s="112">
        <v>3500.0399475097656</v>
      </c>
      <c r="S31" s="113">
        <v>3500.04</v>
      </c>
      <c r="T31" s="114">
        <v>-5.2490234338620212E-5</v>
      </c>
      <c r="U31" s="113"/>
      <c r="V31" s="153">
        <v>3500.0400695800781</v>
      </c>
      <c r="W31" s="154">
        <v>-1.220703125E-4</v>
      </c>
    </row>
    <row r="32" spans="1:23" ht="11.25" customHeight="1" x14ac:dyDescent="0.35">
      <c r="A32" s="106"/>
      <c r="B32" s="106"/>
      <c r="C32" s="106" t="s">
        <v>84</v>
      </c>
      <c r="D32" s="106"/>
      <c r="E32" s="107"/>
      <c r="F32" s="108">
        <v>0</v>
      </c>
      <c r="G32" s="109">
        <v>0</v>
      </c>
      <c r="H32" s="109">
        <v>0</v>
      </c>
      <c r="I32" s="109">
        <v>0</v>
      </c>
      <c r="J32" s="109">
        <v>0</v>
      </c>
      <c r="K32" s="110">
        <v>428.57144165039063</v>
      </c>
      <c r="L32" s="111">
        <v>428.57144165039063</v>
      </c>
      <c r="M32" s="111">
        <v>428.57144165039063</v>
      </c>
      <c r="N32" s="111">
        <v>428.57144165039063</v>
      </c>
      <c r="O32" s="111">
        <v>428.57144165039063</v>
      </c>
      <c r="P32" s="111">
        <v>428.57144165039063</v>
      </c>
      <c r="Q32" s="111">
        <v>428.57144165039063</v>
      </c>
      <c r="R32" s="112">
        <v>3000.0000915527344</v>
      </c>
      <c r="S32" s="113">
        <v>3000</v>
      </c>
      <c r="T32" s="114">
        <v>9.1552734375E-5</v>
      </c>
      <c r="U32" s="113"/>
      <c r="V32" s="153">
        <v>3000.0000915527344</v>
      </c>
      <c r="W32" s="154">
        <v>0</v>
      </c>
    </row>
    <row r="33" spans="1:23" ht="11.25" customHeight="1" x14ac:dyDescent="0.35">
      <c r="A33" s="106"/>
      <c r="B33" s="106"/>
      <c r="C33" s="106" t="s">
        <v>85</v>
      </c>
      <c r="D33" s="106"/>
      <c r="E33" s="107"/>
      <c r="F33" s="108">
        <v>0</v>
      </c>
      <c r="G33" s="109">
        <v>0</v>
      </c>
      <c r="H33" s="109">
        <v>0</v>
      </c>
      <c r="I33" s="109">
        <v>0</v>
      </c>
      <c r="J33" s="109">
        <v>0</v>
      </c>
      <c r="K33" s="110">
        <v>90699.9921875</v>
      </c>
      <c r="L33" s="111">
        <v>90699.9921875</v>
      </c>
      <c r="M33" s="111">
        <v>90699.9921875</v>
      </c>
      <c r="N33" s="111">
        <v>90699.9921875</v>
      </c>
      <c r="O33" s="111">
        <v>90699.9921875</v>
      </c>
      <c r="P33" s="111">
        <v>90699.9921875</v>
      </c>
      <c r="Q33" s="111">
        <v>90699.9921875</v>
      </c>
      <c r="R33" s="112">
        <v>634899.9453125</v>
      </c>
      <c r="S33" s="113">
        <v>634899.96</v>
      </c>
      <c r="T33" s="114">
        <v>-1.4687499962747097E-2</v>
      </c>
      <c r="U33" s="113"/>
      <c r="V33" s="153">
        <v>634899.9375</v>
      </c>
      <c r="W33" s="154">
        <v>7.8125E-3</v>
      </c>
    </row>
    <row r="34" spans="1:23" ht="11.25" customHeight="1" x14ac:dyDescent="0.35">
      <c r="A34" s="106"/>
      <c r="B34" s="106"/>
      <c r="C34" s="106" t="s">
        <v>86</v>
      </c>
      <c r="D34" s="106"/>
      <c r="E34" s="107"/>
      <c r="F34" s="108">
        <v>0</v>
      </c>
      <c r="G34" s="109">
        <v>0</v>
      </c>
      <c r="H34" s="109">
        <v>0</v>
      </c>
      <c r="I34" s="109">
        <v>0</v>
      </c>
      <c r="J34" s="109">
        <v>0</v>
      </c>
      <c r="K34" s="110">
        <v>85511.8671875</v>
      </c>
      <c r="L34" s="111">
        <v>85511.8671875</v>
      </c>
      <c r="M34" s="111">
        <v>85511.8671875</v>
      </c>
      <c r="N34" s="111">
        <v>85511.8671875</v>
      </c>
      <c r="O34" s="111">
        <v>85511.8671875</v>
      </c>
      <c r="P34" s="111">
        <v>85511.8671875</v>
      </c>
      <c r="Q34" s="111">
        <v>85511.8671875</v>
      </c>
      <c r="R34" s="112">
        <v>598583.0703125</v>
      </c>
      <c r="S34" s="113">
        <v>598583.04000000004</v>
      </c>
      <c r="T34" s="114">
        <v>3.0312499962747097E-2</v>
      </c>
      <c r="U34" s="113"/>
      <c r="V34" s="153">
        <v>598583.0390625</v>
      </c>
      <c r="W34" s="154">
        <v>3.125E-2</v>
      </c>
    </row>
    <row r="35" spans="1:23" ht="11.25" customHeight="1" x14ac:dyDescent="0.35">
      <c r="A35" s="106"/>
      <c r="B35" s="106"/>
      <c r="C35" s="106" t="s">
        <v>87</v>
      </c>
      <c r="D35" s="106"/>
      <c r="E35" s="107"/>
      <c r="F35" s="108">
        <v>0</v>
      </c>
      <c r="G35" s="109">
        <v>0</v>
      </c>
      <c r="H35" s="109">
        <v>0</v>
      </c>
      <c r="I35" s="109">
        <v>0</v>
      </c>
      <c r="J35" s="109">
        <v>0</v>
      </c>
      <c r="K35" s="110">
        <v>96717.5625</v>
      </c>
      <c r="L35" s="111">
        <v>96717.5625</v>
      </c>
      <c r="M35" s="111">
        <v>96717.5625</v>
      </c>
      <c r="N35" s="111">
        <v>96717.5625</v>
      </c>
      <c r="O35" s="111">
        <v>96717.5625</v>
      </c>
      <c r="P35" s="111">
        <v>96717.5625</v>
      </c>
      <c r="Q35" s="111">
        <v>96717.5625</v>
      </c>
      <c r="R35" s="112">
        <v>677022.9375</v>
      </c>
      <c r="S35" s="113">
        <v>677022.96</v>
      </c>
      <c r="T35" s="114">
        <v>-2.2499999962747097E-2</v>
      </c>
      <c r="U35" s="113"/>
      <c r="V35" s="153">
        <v>677022.9609375</v>
      </c>
      <c r="W35" s="154">
        <v>-2.34375E-2</v>
      </c>
    </row>
    <row r="36" spans="1:23" ht="11.25" customHeight="1" x14ac:dyDescent="0.35">
      <c r="A36" s="106"/>
      <c r="B36" s="106"/>
      <c r="C36" s="106" t="s">
        <v>88</v>
      </c>
      <c r="D36" s="106"/>
      <c r="E36" s="107"/>
      <c r="F36" s="108">
        <v>0</v>
      </c>
      <c r="G36" s="109">
        <v>0</v>
      </c>
      <c r="H36" s="109">
        <v>0</v>
      </c>
      <c r="I36" s="109">
        <v>0</v>
      </c>
      <c r="J36" s="109">
        <v>0</v>
      </c>
      <c r="K36" s="110">
        <v>3968.280029296875</v>
      </c>
      <c r="L36" s="111">
        <v>3968.280029296875</v>
      </c>
      <c r="M36" s="111">
        <v>3968.280029296875</v>
      </c>
      <c r="N36" s="111">
        <v>3968.280029296875</v>
      </c>
      <c r="O36" s="111">
        <v>3968.280029296875</v>
      </c>
      <c r="P36" s="111">
        <v>3968.280029296875</v>
      </c>
      <c r="Q36" s="111">
        <v>3968.280029296875</v>
      </c>
      <c r="R36" s="112">
        <v>27777.960205078125</v>
      </c>
      <c r="S36" s="113">
        <v>27777.96</v>
      </c>
      <c r="T36" s="114">
        <v>2.0507812587311491E-4</v>
      </c>
      <c r="U36" s="113"/>
      <c r="V36" s="153">
        <v>27777.961669921875</v>
      </c>
      <c r="W36" s="154">
        <v>-1.46484375E-3</v>
      </c>
    </row>
    <row r="37" spans="1:23" ht="11.25" customHeight="1" x14ac:dyDescent="0.35">
      <c r="A37" s="106"/>
      <c r="B37" s="106"/>
      <c r="C37" s="106" t="s">
        <v>89</v>
      </c>
      <c r="D37" s="106"/>
      <c r="E37" s="107"/>
      <c r="F37" s="108">
        <v>0</v>
      </c>
      <c r="G37" s="109">
        <v>0</v>
      </c>
      <c r="H37" s="109">
        <v>0</v>
      </c>
      <c r="I37" s="109">
        <v>0</v>
      </c>
      <c r="J37" s="109">
        <v>0</v>
      </c>
      <c r="K37" s="110">
        <v>4143.7197265625</v>
      </c>
      <c r="L37" s="111">
        <v>4143.7197265625</v>
      </c>
      <c r="M37" s="111">
        <v>4143.7197265625</v>
      </c>
      <c r="N37" s="111">
        <v>4143.7197265625</v>
      </c>
      <c r="O37" s="111">
        <v>4143.7197265625</v>
      </c>
      <c r="P37" s="111">
        <v>4143.7197265625</v>
      </c>
      <c r="Q37" s="111">
        <v>4143.7197265625</v>
      </c>
      <c r="R37" s="112">
        <v>29006.0380859375</v>
      </c>
      <c r="S37" s="113">
        <v>29006.04</v>
      </c>
      <c r="T37" s="114">
        <v>-1.9140625008731149E-3</v>
      </c>
      <c r="U37" s="113"/>
      <c r="V37" s="153">
        <v>29006.039794921875</v>
      </c>
      <c r="W37" s="154">
        <v>-1.708984375E-3</v>
      </c>
    </row>
    <row r="38" spans="1:23" ht="11.25" customHeight="1" x14ac:dyDescent="0.35">
      <c r="A38" s="106"/>
      <c r="B38" s="106"/>
      <c r="C38" s="106" t="s">
        <v>90</v>
      </c>
      <c r="D38" s="106"/>
      <c r="E38" s="107"/>
      <c r="F38" s="108">
        <v>0</v>
      </c>
      <c r="G38" s="109">
        <v>0</v>
      </c>
      <c r="H38" s="109">
        <v>0</v>
      </c>
      <c r="I38" s="109">
        <v>0</v>
      </c>
      <c r="J38" s="109">
        <v>0</v>
      </c>
      <c r="K38" s="110">
        <v>3961.28564453125</v>
      </c>
      <c r="L38" s="111">
        <v>3961.28564453125</v>
      </c>
      <c r="M38" s="111">
        <v>3961.28564453125</v>
      </c>
      <c r="N38" s="111">
        <v>3961.28564453125</v>
      </c>
      <c r="O38" s="111">
        <v>3961.28564453125</v>
      </c>
      <c r="P38" s="111">
        <v>3961.28564453125</v>
      </c>
      <c r="Q38" s="111">
        <v>3961.28564453125</v>
      </c>
      <c r="R38" s="112">
        <v>27728.99951171875</v>
      </c>
      <c r="S38" s="113">
        <v>27729</v>
      </c>
      <c r="T38" s="114">
        <v>-4.8828125E-4</v>
      </c>
      <c r="U38" s="113"/>
      <c r="V38" s="153">
        <v>27729</v>
      </c>
      <c r="W38" s="154">
        <v>-4.8828125E-4</v>
      </c>
    </row>
    <row r="39" spans="1:23" ht="11.25" customHeight="1" x14ac:dyDescent="0.35">
      <c r="A39" s="106"/>
      <c r="B39" s="106"/>
      <c r="C39" s="106" t="s">
        <v>91</v>
      </c>
      <c r="D39" s="106"/>
      <c r="E39" s="107"/>
      <c r="F39" s="108">
        <v>0</v>
      </c>
      <c r="G39" s="109">
        <v>0</v>
      </c>
      <c r="H39" s="109">
        <v>0</v>
      </c>
      <c r="I39" s="109">
        <v>0</v>
      </c>
      <c r="J39" s="109">
        <v>0</v>
      </c>
      <c r="K39" s="110">
        <v>2704.576904296875</v>
      </c>
      <c r="L39" s="111">
        <v>2704.576904296875</v>
      </c>
      <c r="M39" s="111">
        <v>2704.576904296875</v>
      </c>
      <c r="N39" s="111">
        <v>2704.576904296875</v>
      </c>
      <c r="O39" s="111">
        <v>2704.576904296875</v>
      </c>
      <c r="P39" s="111">
        <v>2704.576904296875</v>
      </c>
      <c r="Q39" s="111">
        <v>2704.576904296875</v>
      </c>
      <c r="R39" s="112">
        <v>18932.038330078125</v>
      </c>
      <c r="S39" s="113">
        <v>18932.04</v>
      </c>
      <c r="T39" s="114">
        <v>-1.6699218758731149E-3</v>
      </c>
      <c r="U39" s="113"/>
      <c r="V39" s="153">
        <v>18932.038330078125</v>
      </c>
      <c r="W39" s="154">
        <v>0</v>
      </c>
    </row>
    <row r="40" spans="1:23" ht="11.25" customHeight="1" x14ac:dyDescent="0.35">
      <c r="A40" s="106"/>
      <c r="B40" s="106"/>
      <c r="C40" s="106" t="s">
        <v>92</v>
      </c>
      <c r="D40" s="106"/>
      <c r="E40" s="107"/>
      <c r="F40" s="108">
        <v>0</v>
      </c>
      <c r="G40" s="109">
        <v>0</v>
      </c>
      <c r="H40" s="109">
        <v>0</v>
      </c>
      <c r="I40" s="109">
        <v>0</v>
      </c>
      <c r="J40" s="109">
        <v>0</v>
      </c>
      <c r="K40" s="110">
        <v>2295.994384765625</v>
      </c>
      <c r="L40" s="111">
        <v>2295.994384765625</v>
      </c>
      <c r="M40" s="111">
        <v>2295.994384765625</v>
      </c>
      <c r="N40" s="111">
        <v>2295.994384765625</v>
      </c>
      <c r="O40" s="111">
        <v>2295.994384765625</v>
      </c>
      <c r="P40" s="111">
        <v>2295.994384765625</v>
      </c>
      <c r="Q40" s="111">
        <v>2295.994384765625</v>
      </c>
      <c r="R40" s="112">
        <v>16071.960693359375</v>
      </c>
      <c r="S40" s="113">
        <v>16071.96</v>
      </c>
      <c r="T40" s="114">
        <v>6.9335937587311491E-4</v>
      </c>
      <c r="U40" s="113"/>
      <c r="V40" s="153">
        <v>16071.959838867188</v>
      </c>
      <c r="W40" s="154">
        <v>8.544921875E-4</v>
      </c>
    </row>
    <row r="41" spans="1:23" ht="11.25" customHeight="1" x14ac:dyDescent="0.35">
      <c r="A41" s="106"/>
      <c r="B41" s="106"/>
      <c r="C41" s="106" t="s">
        <v>93</v>
      </c>
      <c r="D41" s="106"/>
      <c r="E41" s="107"/>
      <c r="F41" s="108">
        <v>0</v>
      </c>
      <c r="G41" s="109">
        <v>0</v>
      </c>
      <c r="H41" s="109">
        <v>0</v>
      </c>
      <c r="I41" s="109">
        <v>0</v>
      </c>
      <c r="J41" s="109">
        <v>0</v>
      </c>
      <c r="K41" s="110">
        <v>2182.5771484375</v>
      </c>
      <c r="L41" s="111">
        <v>2182.5771484375</v>
      </c>
      <c r="M41" s="111">
        <v>2182.5771484375</v>
      </c>
      <c r="N41" s="111">
        <v>2182.5771484375</v>
      </c>
      <c r="O41" s="111">
        <v>2182.5771484375</v>
      </c>
      <c r="P41" s="111">
        <v>2182.5771484375</v>
      </c>
      <c r="Q41" s="111">
        <v>2182.5771484375</v>
      </c>
      <c r="R41" s="112">
        <v>15278.0400390625</v>
      </c>
      <c r="S41" s="113">
        <v>15278.04</v>
      </c>
      <c r="T41" s="114">
        <v>3.9062499126885086E-5</v>
      </c>
      <c r="U41" s="113"/>
      <c r="V41" s="153">
        <v>15278.04052734375</v>
      </c>
      <c r="W41" s="154">
        <v>-4.8828125E-4</v>
      </c>
    </row>
    <row r="42" spans="1:23" ht="11.25" customHeight="1" x14ac:dyDescent="0.35">
      <c r="A42" s="106"/>
      <c r="B42" s="106"/>
      <c r="C42" s="106" t="s">
        <v>94</v>
      </c>
      <c r="D42" s="106"/>
      <c r="E42" s="107"/>
      <c r="F42" s="108">
        <v>0</v>
      </c>
      <c r="G42" s="109">
        <v>0</v>
      </c>
      <c r="H42" s="109">
        <v>0</v>
      </c>
      <c r="I42" s="109">
        <v>0</v>
      </c>
      <c r="J42" s="109">
        <v>0</v>
      </c>
      <c r="K42" s="110">
        <v>46428.56640625</v>
      </c>
      <c r="L42" s="111">
        <v>46428.56640625</v>
      </c>
      <c r="M42" s="111">
        <v>46428.56640625</v>
      </c>
      <c r="N42" s="111">
        <v>46428.56640625</v>
      </c>
      <c r="O42" s="111">
        <v>46428.56640625</v>
      </c>
      <c r="P42" s="111">
        <v>46428.56640625</v>
      </c>
      <c r="Q42" s="111">
        <v>46428.56640625</v>
      </c>
      <c r="R42" s="112">
        <v>324999.96484375</v>
      </c>
      <c r="S42" s="113">
        <v>324999.96000000002</v>
      </c>
      <c r="T42" s="114">
        <v>4.8437499790452421E-3</v>
      </c>
      <c r="U42" s="113"/>
      <c r="V42" s="153">
        <v>324999.984375</v>
      </c>
      <c r="W42" s="154">
        <v>-1.953125E-2</v>
      </c>
    </row>
    <row r="43" spans="1:23" ht="11.25" customHeight="1" x14ac:dyDescent="0.35">
      <c r="A43" s="106"/>
      <c r="B43" s="106"/>
      <c r="C43" s="106" t="s">
        <v>95</v>
      </c>
      <c r="D43" s="106"/>
      <c r="E43" s="107"/>
      <c r="F43" s="108">
        <v>0</v>
      </c>
      <c r="G43" s="109">
        <v>0</v>
      </c>
      <c r="H43" s="109">
        <v>0</v>
      </c>
      <c r="I43" s="109">
        <v>0</v>
      </c>
      <c r="J43" s="109">
        <v>0</v>
      </c>
      <c r="K43" s="110">
        <v>1371.4285888671875</v>
      </c>
      <c r="L43" s="111">
        <v>1371.4285888671875</v>
      </c>
      <c r="M43" s="111">
        <v>1371.4285888671875</v>
      </c>
      <c r="N43" s="111">
        <v>1371.4285888671875</v>
      </c>
      <c r="O43" s="111">
        <v>1371.4285888671875</v>
      </c>
      <c r="P43" s="111">
        <v>1371.4285888671875</v>
      </c>
      <c r="Q43" s="111">
        <v>1371.4285888671875</v>
      </c>
      <c r="R43" s="112">
        <v>9600.0001220703125</v>
      </c>
      <c r="S43" s="113">
        <v>9600</v>
      </c>
      <c r="T43" s="114">
        <v>1.220703125E-4</v>
      </c>
      <c r="U43" s="113"/>
      <c r="V43" s="153">
        <v>9599.9996337890625</v>
      </c>
      <c r="W43" s="154">
        <v>4.8828125E-4</v>
      </c>
    </row>
    <row r="44" spans="1:23" ht="11.25" customHeight="1" x14ac:dyDescent="0.35">
      <c r="A44" s="106"/>
      <c r="B44" s="106"/>
      <c r="C44" s="106" t="s">
        <v>96</v>
      </c>
      <c r="D44" s="106"/>
      <c r="E44" s="107"/>
      <c r="F44" s="108">
        <v>0</v>
      </c>
      <c r="G44" s="109">
        <v>0</v>
      </c>
      <c r="H44" s="109">
        <v>0</v>
      </c>
      <c r="I44" s="109">
        <v>0</v>
      </c>
      <c r="J44" s="109">
        <v>0</v>
      </c>
      <c r="K44" s="110">
        <v>47857.1484375</v>
      </c>
      <c r="L44" s="111">
        <v>47857.1484375</v>
      </c>
      <c r="M44" s="111">
        <v>47857.1484375</v>
      </c>
      <c r="N44" s="111">
        <v>47857.1484375</v>
      </c>
      <c r="O44" s="111">
        <v>47857.1484375</v>
      </c>
      <c r="P44" s="111">
        <v>47857.1484375</v>
      </c>
      <c r="Q44" s="111">
        <v>47857.1484375</v>
      </c>
      <c r="R44" s="112">
        <v>335000.0390625</v>
      </c>
      <c r="S44" s="113">
        <v>335000.03999999998</v>
      </c>
      <c r="T44" s="114">
        <v>-9.3749997904524207E-4</v>
      </c>
      <c r="U44" s="113"/>
      <c r="V44" s="153">
        <v>335000.0390625</v>
      </c>
      <c r="W44" s="154">
        <v>0</v>
      </c>
    </row>
    <row r="45" spans="1:23" ht="11.25" customHeight="1" x14ac:dyDescent="0.35">
      <c r="A45" s="106"/>
      <c r="B45" s="106"/>
      <c r="C45" s="106" t="s">
        <v>97</v>
      </c>
      <c r="D45" s="106"/>
      <c r="E45" s="107"/>
      <c r="F45" s="108">
        <v>0</v>
      </c>
      <c r="G45" s="109">
        <v>0</v>
      </c>
      <c r="H45" s="109">
        <v>0</v>
      </c>
      <c r="I45" s="109">
        <v>0</v>
      </c>
      <c r="J45" s="109">
        <v>43723</v>
      </c>
      <c r="K45" s="110">
        <v>172325.28125</v>
      </c>
      <c r="L45" s="111">
        <v>172325.28125</v>
      </c>
      <c r="M45" s="111">
        <v>172325.28125</v>
      </c>
      <c r="N45" s="111">
        <v>172325.28125</v>
      </c>
      <c r="O45" s="111">
        <v>172325.28125</v>
      </c>
      <c r="P45" s="111">
        <v>172325.28125</v>
      </c>
      <c r="Q45" s="111">
        <v>172325.28125</v>
      </c>
      <c r="R45" s="112">
        <v>1249999.96875</v>
      </c>
      <c r="S45" s="113">
        <v>1249999.97</v>
      </c>
      <c r="T45" s="114">
        <v>-1.2499999720603228E-3</v>
      </c>
      <c r="U45" s="113"/>
      <c r="V45" s="153">
        <v>1250000.015625</v>
      </c>
      <c r="W45" s="154">
        <v>-4.6875E-2</v>
      </c>
    </row>
    <row r="46" spans="1:23" ht="11.25" customHeight="1" x14ac:dyDescent="0.35">
      <c r="A46" s="106"/>
      <c r="B46" s="106"/>
      <c r="C46" s="106" t="s">
        <v>98</v>
      </c>
      <c r="D46" s="106"/>
      <c r="E46" s="107"/>
      <c r="F46" s="108">
        <v>0</v>
      </c>
      <c r="G46" s="109">
        <v>0</v>
      </c>
      <c r="H46" s="109">
        <v>0</v>
      </c>
      <c r="I46" s="109">
        <v>0</v>
      </c>
      <c r="J46" s="109">
        <v>29497</v>
      </c>
      <c r="K46" s="110">
        <v>212924.28125</v>
      </c>
      <c r="L46" s="111">
        <v>212924.28125</v>
      </c>
      <c r="M46" s="111">
        <v>212924.28125</v>
      </c>
      <c r="N46" s="111">
        <v>212924.28125</v>
      </c>
      <c r="O46" s="111">
        <v>212924.28125</v>
      </c>
      <c r="P46" s="111">
        <v>212924.28125</v>
      </c>
      <c r="Q46" s="111">
        <v>212924.28125</v>
      </c>
      <c r="R46" s="112">
        <v>1519966.96875</v>
      </c>
      <c r="S46" s="113">
        <v>1519967.01</v>
      </c>
      <c r="T46" s="114">
        <v>-4.1250000009313226E-2</v>
      </c>
      <c r="U46" s="113"/>
      <c r="V46" s="153">
        <v>1519966.96875</v>
      </c>
      <c r="W46" s="154">
        <v>0</v>
      </c>
    </row>
    <row r="47" spans="1:23" ht="11.25" customHeight="1" x14ac:dyDescent="0.35">
      <c r="A47" s="106"/>
      <c r="B47" s="106"/>
      <c r="C47" s="106" t="s">
        <v>99</v>
      </c>
      <c r="D47" s="106"/>
      <c r="E47" s="107"/>
      <c r="F47" s="108">
        <v>0</v>
      </c>
      <c r="G47" s="109">
        <v>0</v>
      </c>
      <c r="H47" s="109">
        <v>0</v>
      </c>
      <c r="I47" s="109">
        <v>0</v>
      </c>
      <c r="J47" s="109">
        <v>57648</v>
      </c>
      <c r="K47" s="110">
        <v>162003.140625</v>
      </c>
      <c r="L47" s="111">
        <v>162003.140625</v>
      </c>
      <c r="M47" s="111">
        <v>162003.140625</v>
      </c>
      <c r="N47" s="111">
        <v>162003.140625</v>
      </c>
      <c r="O47" s="111">
        <v>162003.140625</v>
      </c>
      <c r="P47" s="111">
        <v>162003.140625</v>
      </c>
      <c r="Q47" s="111">
        <v>162003.140625</v>
      </c>
      <c r="R47" s="112">
        <v>1191669.984375</v>
      </c>
      <c r="S47" s="113">
        <v>1191670.03</v>
      </c>
      <c r="T47" s="114">
        <v>-4.5625000027939677E-2</v>
      </c>
      <c r="U47" s="113"/>
      <c r="V47" s="153">
        <v>1191670.03125</v>
      </c>
      <c r="W47" s="154">
        <v>-4.6875E-2</v>
      </c>
    </row>
    <row r="48" spans="1:23" ht="11.25" customHeight="1" x14ac:dyDescent="0.35">
      <c r="A48" s="106"/>
      <c r="B48" s="106"/>
      <c r="C48" s="115" t="s">
        <v>100</v>
      </c>
      <c r="D48" s="115"/>
      <c r="E48" s="116"/>
      <c r="F48" s="117">
        <v>16372.71</v>
      </c>
      <c r="G48" s="118">
        <v>42748.38</v>
      </c>
      <c r="H48" s="118">
        <v>42308.37</v>
      </c>
      <c r="I48" s="118">
        <v>0</v>
      </c>
      <c r="J48" s="118">
        <v>144752.34</v>
      </c>
      <c r="K48" s="119">
        <v>1002248.8619384766</v>
      </c>
      <c r="L48" s="120">
        <v>1002248.8619384766</v>
      </c>
      <c r="M48" s="120">
        <v>1002248.8619384766</v>
      </c>
      <c r="N48" s="120">
        <v>1002248.8619384766</v>
      </c>
      <c r="O48" s="120">
        <v>1002248.8619384766</v>
      </c>
      <c r="P48" s="120">
        <v>1002248.8619384766</v>
      </c>
      <c r="Q48" s="120">
        <v>1002248.8619384766</v>
      </c>
      <c r="R48" s="121">
        <v>7261923.8335693358</v>
      </c>
      <c r="S48" s="122">
        <v>7261923.9299999997</v>
      </c>
      <c r="T48" s="123">
        <v>-9.64306640007635E-2</v>
      </c>
      <c r="U48" s="122"/>
      <c r="V48" s="155">
        <v>7261923.9457177734</v>
      </c>
      <c r="W48" s="124">
        <v>-0.11214843748894054</v>
      </c>
    </row>
    <row r="49" spans="1:23" ht="11.25" customHeight="1" x14ac:dyDescent="0.35">
      <c r="A49" s="106"/>
      <c r="B49" s="106" t="s">
        <v>30</v>
      </c>
      <c r="C49" s="106"/>
      <c r="D49" s="106"/>
      <c r="E49" s="107"/>
      <c r="F49" s="108"/>
      <c r="G49" s="109"/>
      <c r="H49" s="109"/>
      <c r="I49" s="109"/>
      <c r="J49" s="109"/>
      <c r="K49" s="110"/>
      <c r="L49" s="111"/>
      <c r="M49" s="111"/>
      <c r="N49" s="111"/>
      <c r="O49" s="111"/>
      <c r="P49" s="111"/>
      <c r="Q49" s="111"/>
      <c r="R49" s="112"/>
      <c r="S49" s="113"/>
      <c r="T49" s="114"/>
      <c r="U49" s="113"/>
      <c r="V49" s="153"/>
      <c r="W49" s="154"/>
    </row>
    <row r="50" spans="1:23" ht="11.25" customHeight="1" x14ac:dyDescent="0.35">
      <c r="A50" s="106"/>
      <c r="B50" s="106"/>
      <c r="C50" s="106" t="s">
        <v>101</v>
      </c>
      <c r="D50" s="106"/>
      <c r="E50" s="107"/>
      <c r="F50" s="108">
        <v>0</v>
      </c>
      <c r="G50" s="109">
        <v>0</v>
      </c>
      <c r="H50" s="109">
        <v>0</v>
      </c>
      <c r="I50" s="109">
        <v>4321.08</v>
      </c>
      <c r="J50" s="109">
        <v>0</v>
      </c>
      <c r="K50" s="110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2">
        <v>4321.08</v>
      </c>
      <c r="S50" s="113">
        <v>0</v>
      </c>
      <c r="T50" s="114">
        <v>4321.08</v>
      </c>
      <c r="U50" s="113"/>
      <c r="V50" s="153">
        <v>0</v>
      </c>
      <c r="W50" s="154">
        <v>4321.08</v>
      </c>
    </row>
    <row r="51" spans="1:23" ht="11.25" customHeight="1" x14ac:dyDescent="0.35">
      <c r="A51" s="106"/>
      <c r="B51" s="106"/>
      <c r="C51" s="115" t="s">
        <v>102</v>
      </c>
      <c r="D51" s="115"/>
      <c r="E51" s="116"/>
      <c r="F51" s="117">
        <v>0</v>
      </c>
      <c r="G51" s="118">
        <v>0</v>
      </c>
      <c r="H51" s="118">
        <v>0</v>
      </c>
      <c r="I51" s="118">
        <v>4321.08</v>
      </c>
      <c r="J51" s="118">
        <v>0</v>
      </c>
      <c r="K51" s="119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4321.08</v>
      </c>
      <c r="S51" s="122">
        <v>0</v>
      </c>
      <c r="T51" s="123">
        <v>4321.08</v>
      </c>
      <c r="U51" s="122"/>
      <c r="V51" s="155">
        <v>0</v>
      </c>
      <c r="W51" s="124">
        <v>4321.08</v>
      </c>
    </row>
    <row r="52" spans="1:23" ht="11.25" customHeight="1" x14ac:dyDescent="0.35">
      <c r="A52" s="106"/>
      <c r="B52" s="115" t="s">
        <v>32</v>
      </c>
      <c r="C52" s="115"/>
      <c r="D52" s="115"/>
      <c r="E52" s="116"/>
      <c r="F52" s="117">
        <v>472064.63</v>
      </c>
      <c r="G52" s="118">
        <v>712524.38</v>
      </c>
      <c r="H52" s="118">
        <v>509319.27</v>
      </c>
      <c r="I52" s="118">
        <v>460061.51</v>
      </c>
      <c r="J52" s="118">
        <v>655571.82999999996</v>
      </c>
      <c r="K52" s="119">
        <v>1425348.2089538567</v>
      </c>
      <c r="L52" s="120">
        <v>1425348.2089538567</v>
      </c>
      <c r="M52" s="120">
        <v>1425348.2089538567</v>
      </c>
      <c r="N52" s="120">
        <v>1425348.2089538567</v>
      </c>
      <c r="O52" s="120">
        <v>1139939.8756205239</v>
      </c>
      <c r="P52" s="120">
        <v>1425348.2089538567</v>
      </c>
      <c r="Q52" s="120">
        <v>1425348.2089538567</v>
      </c>
      <c r="R52" s="121">
        <v>12501570.749343665</v>
      </c>
      <c r="S52" s="122">
        <v>12778688.129999999</v>
      </c>
      <c r="T52" s="123">
        <v>-277117.38065633446</v>
      </c>
      <c r="U52" s="122"/>
      <c r="V52" s="155">
        <v>12346407.426167602</v>
      </c>
      <c r="W52" s="124">
        <v>155163.32317606299</v>
      </c>
    </row>
    <row r="53" spans="1:23" ht="11.25" customHeight="1" x14ac:dyDescent="0.35">
      <c r="A53" s="106" t="s">
        <v>33</v>
      </c>
      <c r="B53" s="106"/>
      <c r="C53" s="106"/>
      <c r="D53" s="106"/>
      <c r="E53" s="107"/>
      <c r="F53" s="108"/>
      <c r="G53" s="109"/>
      <c r="H53" s="109"/>
      <c r="I53" s="109"/>
      <c r="J53" s="109"/>
      <c r="K53" s="110"/>
      <c r="L53" s="111"/>
      <c r="M53" s="111"/>
      <c r="N53" s="111"/>
      <c r="O53" s="111"/>
      <c r="P53" s="111"/>
      <c r="Q53" s="111"/>
      <c r="R53" s="112"/>
      <c r="S53" s="113"/>
      <c r="T53" s="114"/>
      <c r="U53" s="113"/>
      <c r="V53" s="153"/>
      <c r="W53" s="154"/>
    </row>
    <row r="54" spans="1:23" ht="11.25" customHeight="1" x14ac:dyDescent="0.35">
      <c r="A54" s="106"/>
      <c r="B54" s="106" t="s">
        <v>34</v>
      </c>
      <c r="C54" s="106"/>
      <c r="D54" s="106"/>
      <c r="E54" s="107"/>
      <c r="F54" s="108"/>
      <c r="G54" s="109"/>
      <c r="H54" s="109"/>
      <c r="I54" s="109"/>
      <c r="J54" s="109"/>
      <c r="K54" s="110"/>
      <c r="L54" s="111"/>
      <c r="M54" s="111"/>
      <c r="N54" s="111"/>
      <c r="O54" s="111"/>
      <c r="P54" s="111"/>
      <c r="Q54" s="111"/>
      <c r="R54" s="112"/>
      <c r="S54" s="113"/>
      <c r="T54" s="114"/>
      <c r="U54" s="113"/>
      <c r="V54" s="153"/>
      <c r="W54" s="154"/>
    </row>
    <row r="55" spans="1:23" ht="11.25" customHeight="1" x14ac:dyDescent="0.35">
      <c r="A55" s="106"/>
      <c r="B55" s="106"/>
      <c r="C55" s="106" t="s">
        <v>103</v>
      </c>
      <c r="D55" s="106"/>
      <c r="E55" s="107"/>
      <c r="F55" s="108">
        <v>0</v>
      </c>
      <c r="G55" s="109">
        <v>0</v>
      </c>
      <c r="H55" s="109">
        <v>0</v>
      </c>
      <c r="I55" s="109">
        <v>0</v>
      </c>
      <c r="J55" s="109">
        <v>0</v>
      </c>
      <c r="K55" s="110">
        <v>10571.4345703125</v>
      </c>
      <c r="L55" s="111">
        <v>10571.4345703125</v>
      </c>
      <c r="M55" s="111">
        <v>10571.4345703125</v>
      </c>
      <c r="N55" s="111">
        <v>10571.4345703125</v>
      </c>
      <c r="O55" s="111">
        <v>10571.4345703125</v>
      </c>
      <c r="P55" s="111">
        <v>10571.4345703125</v>
      </c>
      <c r="Q55" s="111">
        <v>10571.4345703125</v>
      </c>
      <c r="R55" s="112">
        <v>74000.0419921875</v>
      </c>
      <c r="S55" s="113">
        <v>74000.039999999994</v>
      </c>
      <c r="T55" s="114">
        <v>-1.9921875064028427E-3</v>
      </c>
      <c r="U55" s="113"/>
      <c r="V55" s="153">
        <v>74000.0390625</v>
      </c>
      <c r="W55" s="154">
        <v>-2.9296875E-3</v>
      </c>
    </row>
    <row r="56" spans="1:23" ht="11.25" customHeight="1" x14ac:dyDescent="0.35">
      <c r="A56" s="106"/>
      <c r="B56" s="106"/>
      <c r="C56" s="106" t="s">
        <v>104</v>
      </c>
      <c r="D56" s="106"/>
      <c r="E56" s="107"/>
      <c r="F56" s="108">
        <v>0</v>
      </c>
      <c r="G56" s="109">
        <v>0</v>
      </c>
      <c r="H56" s="109">
        <v>0</v>
      </c>
      <c r="I56" s="109">
        <v>0</v>
      </c>
      <c r="J56" s="109">
        <v>0</v>
      </c>
      <c r="K56" s="110">
        <v>10571.4345703125</v>
      </c>
      <c r="L56" s="111">
        <v>10571.4345703125</v>
      </c>
      <c r="M56" s="111">
        <v>10571.4345703125</v>
      </c>
      <c r="N56" s="111">
        <v>10571.4345703125</v>
      </c>
      <c r="O56" s="111">
        <v>10571.4345703125</v>
      </c>
      <c r="P56" s="111">
        <v>10571.4345703125</v>
      </c>
      <c r="Q56" s="111">
        <v>10571.4345703125</v>
      </c>
      <c r="R56" s="112">
        <v>74000.0419921875</v>
      </c>
      <c r="S56" s="113">
        <v>74000.039999999994</v>
      </c>
      <c r="T56" s="114">
        <v>-1.9921875064028427E-3</v>
      </c>
      <c r="U56" s="113"/>
      <c r="V56" s="153">
        <v>74000.0390625</v>
      </c>
      <c r="W56" s="154">
        <v>-2.9296875E-3</v>
      </c>
    </row>
    <row r="57" spans="1:23" ht="11.25" customHeight="1" x14ac:dyDescent="0.35">
      <c r="A57" s="106"/>
      <c r="B57" s="106"/>
      <c r="C57" s="106" t="s">
        <v>105</v>
      </c>
      <c r="D57" s="106"/>
      <c r="E57" s="107"/>
      <c r="F57" s="108">
        <v>0</v>
      </c>
      <c r="G57" s="109">
        <v>0</v>
      </c>
      <c r="H57" s="109">
        <v>0</v>
      </c>
      <c r="I57" s="109">
        <v>0</v>
      </c>
      <c r="J57" s="109">
        <v>0</v>
      </c>
      <c r="K57" s="110">
        <v>5285.70849609375</v>
      </c>
      <c r="L57" s="111">
        <v>5285.70849609375</v>
      </c>
      <c r="M57" s="111">
        <v>5285.70849609375</v>
      </c>
      <c r="N57" s="111">
        <v>5285.70849609375</v>
      </c>
      <c r="O57" s="111">
        <v>5285.70849609375</v>
      </c>
      <c r="P57" s="111">
        <v>5285.70849609375</v>
      </c>
      <c r="Q57" s="111">
        <v>5285.70849609375</v>
      </c>
      <c r="R57" s="112">
        <v>36999.95947265625</v>
      </c>
      <c r="S57" s="113">
        <v>36999.96</v>
      </c>
      <c r="T57" s="114">
        <v>5.2734374912688509E-4</v>
      </c>
      <c r="U57" s="113"/>
      <c r="V57" s="153">
        <v>36999.96240234375</v>
      </c>
      <c r="W57" s="154">
        <v>2.9296875E-3</v>
      </c>
    </row>
    <row r="58" spans="1:23" ht="11.25" customHeight="1" x14ac:dyDescent="0.35">
      <c r="A58" s="106"/>
      <c r="B58" s="106"/>
      <c r="C58" s="106" t="s">
        <v>106</v>
      </c>
      <c r="D58" s="106"/>
      <c r="E58" s="107"/>
      <c r="F58" s="108">
        <v>0</v>
      </c>
      <c r="G58" s="109">
        <v>0</v>
      </c>
      <c r="H58" s="109">
        <v>0</v>
      </c>
      <c r="I58" s="109">
        <v>0</v>
      </c>
      <c r="J58" s="109">
        <v>0</v>
      </c>
      <c r="K58" s="110">
        <v>6592.8515625</v>
      </c>
      <c r="L58" s="111">
        <v>6592.8515625</v>
      </c>
      <c r="M58" s="111">
        <v>6592.8515625</v>
      </c>
      <c r="N58" s="111">
        <v>6592.8515625</v>
      </c>
      <c r="O58" s="111">
        <v>6592.8515625</v>
      </c>
      <c r="P58" s="111">
        <v>6592.8515625</v>
      </c>
      <c r="Q58" s="111">
        <v>6592.8515625</v>
      </c>
      <c r="R58" s="112">
        <v>46149.9609375</v>
      </c>
      <c r="S58" s="113">
        <v>46149.96</v>
      </c>
      <c r="T58" s="114">
        <v>-9.3750000087311491E-4</v>
      </c>
      <c r="U58" s="113"/>
      <c r="V58" s="153">
        <v>46149.9609375</v>
      </c>
      <c r="W58" s="154">
        <v>0</v>
      </c>
    </row>
    <row r="59" spans="1:23" ht="11.25" customHeight="1" x14ac:dyDescent="0.35">
      <c r="A59" s="106"/>
      <c r="B59" s="106"/>
      <c r="C59" s="106" t="s">
        <v>107</v>
      </c>
      <c r="D59" s="106"/>
      <c r="E59" s="107"/>
      <c r="F59" s="108">
        <v>0</v>
      </c>
      <c r="G59" s="109">
        <v>0</v>
      </c>
      <c r="H59" s="109">
        <v>0</v>
      </c>
      <c r="I59" s="109">
        <v>0</v>
      </c>
      <c r="J59" s="109">
        <v>0</v>
      </c>
      <c r="K59" s="110">
        <v>10055.142578125</v>
      </c>
      <c r="L59" s="111">
        <v>10055.142578125</v>
      </c>
      <c r="M59" s="111">
        <v>10055.142578125</v>
      </c>
      <c r="N59" s="111">
        <v>10055.142578125</v>
      </c>
      <c r="O59" s="111">
        <v>10055.142578125</v>
      </c>
      <c r="P59" s="111">
        <v>10055.142578125</v>
      </c>
      <c r="Q59" s="111">
        <v>10055.142578125</v>
      </c>
      <c r="R59" s="112">
        <v>70385.998046875</v>
      </c>
      <c r="S59" s="113">
        <v>70386</v>
      </c>
      <c r="T59" s="114">
        <v>1.953125E-3</v>
      </c>
      <c r="U59" s="113"/>
      <c r="V59" s="153">
        <v>70385.99853515625</v>
      </c>
      <c r="W59" s="154">
        <v>4.8828125E-4</v>
      </c>
    </row>
    <row r="60" spans="1:23" ht="11.25" customHeight="1" x14ac:dyDescent="0.35">
      <c r="A60" s="106"/>
      <c r="B60" s="106"/>
      <c r="C60" s="106" t="s">
        <v>108</v>
      </c>
      <c r="D60" s="106"/>
      <c r="E60" s="107"/>
      <c r="F60" s="108">
        <v>0</v>
      </c>
      <c r="G60" s="109">
        <v>0</v>
      </c>
      <c r="H60" s="109">
        <v>0</v>
      </c>
      <c r="I60" s="109">
        <v>0</v>
      </c>
      <c r="J60" s="109">
        <v>0</v>
      </c>
      <c r="K60" s="110">
        <v>14340.857421875</v>
      </c>
      <c r="L60" s="111">
        <v>14340.857421875</v>
      </c>
      <c r="M60" s="111">
        <v>14340.857421875</v>
      </c>
      <c r="N60" s="111">
        <v>14340.857421875</v>
      </c>
      <c r="O60" s="111">
        <v>14340.857421875</v>
      </c>
      <c r="P60" s="111">
        <v>14340.857421875</v>
      </c>
      <c r="Q60" s="111">
        <v>14340.857421875</v>
      </c>
      <c r="R60" s="112">
        <v>100386.001953125</v>
      </c>
      <c r="S60" s="113">
        <v>100386</v>
      </c>
      <c r="T60" s="114">
        <v>-1.953125E-3</v>
      </c>
      <c r="U60" s="113"/>
      <c r="V60" s="153">
        <v>100386</v>
      </c>
      <c r="W60" s="154">
        <v>-1.953125E-3</v>
      </c>
    </row>
    <row r="61" spans="1:23" ht="11.25" customHeight="1" x14ac:dyDescent="0.35">
      <c r="A61" s="106"/>
      <c r="B61" s="106"/>
      <c r="C61" s="106" t="s">
        <v>109</v>
      </c>
      <c r="D61" s="106"/>
      <c r="E61" s="107"/>
      <c r="F61" s="108">
        <v>0</v>
      </c>
      <c r="G61" s="109">
        <v>0</v>
      </c>
      <c r="H61" s="109">
        <v>0</v>
      </c>
      <c r="I61" s="109">
        <v>0</v>
      </c>
      <c r="J61" s="109">
        <v>0</v>
      </c>
      <c r="K61" s="110">
        <v>5528.5712890625</v>
      </c>
      <c r="L61" s="111">
        <v>5528.5712890625</v>
      </c>
      <c r="M61" s="111">
        <v>5528.5712890625</v>
      </c>
      <c r="N61" s="111">
        <v>5528.5712890625</v>
      </c>
      <c r="O61" s="111">
        <v>5528.5712890625</v>
      </c>
      <c r="P61" s="111">
        <v>5528.5712890625</v>
      </c>
      <c r="Q61" s="111">
        <v>5528.5712890625</v>
      </c>
      <c r="R61" s="112">
        <v>38699.9990234375</v>
      </c>
      <c r="S61" s="113">
        <v>38700</v>
      </c>
      <c r="T61" s="114">
        <v>9.765625E-4</v>
      </c>
      <c r="U61" s="113"/>
      <c r="V61" s="153">
        <v>38700</v>
      </c>
      <c r="W61" s="154">
        <v>9.765625E-4</v>
      </c>
    </row>
    <row r="62" spans="1:23" ht="11.25" customHeight="1" x14ac:dyDescent="0.35">
      <c r="A62" s="106"/>
      <c r="B62" s="106"/>
      <c r="C62" s="106" t="s">
        <v>110</v>
      </c>
      <c r="D62" s="106"/>
      <c r="E62" s="107"/>
      <c r="F62" s="108">
        <v>0</v>
      </c>
      <c r="G62" s="109">
        <v>0</v>
      </c>
      <c r="H62" s="109">
        <v>0</v>
      </c>
      <c r="I62" s="109">
        <v>0</v>
      </c>
      <c r="J62" s="109">
        <v>0</v>
      </c>
      <c r="K62" s="110">
        <v>9907.1484375</v>
      </c>
      <c r="L62" s="111">
        <v>9907.1484375</v>
      </c>
      <c r="M62" s="111">
        <v>9907.1484375</v>
      </c>
      <c r="N62" s="111">
        <v>9907.1484375</v>
      </c>
      <c r="O62" s="111">
        <v>9907.1484375</v>
      </c>
      <c r="P62" s="111">
        <v>9907.1484375</v>
      </c>
      <c r="Q62" s="111">
        <v>9907.1484375</v>
      </c>
      <c r="R62" s="112">
        <v>69350.0390625</v>
      </c>
      <c r="S62" s="113">
        <v>69350.039999999994</v>
      </c>
      <c r="T62" s="114">
        <v>9.374999935971573E-4</v>
      </c>
      <c r="U62" s="113"/>
      <c r="V62" s="153">
        <v>69350.04052734375</v>
      </c>
      <c r="W62" s="154">
        <v>1.46484375E-3</v>
      </c>
    </row>
    <row r="63" spans="1:23" ht="11.25" customHeight="1" x14ac:dyDescent="0.35">
      <c r="A63" s="106"/>
      <c r="B63" s="106"/>
      <c r="C63" s="106" t="s">
        <v>111</v>
      </c>
      <c r="D63" s="106"/>
      <c r="E63" s="107"/>
      <c r="F63" s="108">
        <v>66774.679999999993</v>
      </c>
      <c r="G63" s="109">
        <v>67610.34</v>
      </c>
      <c r="H63" s="109">
        <v>-67689.22</v>
      </c>
      <c r="I63" s="109">
        <v>67610.34</v>
      </c>
      <c r="J63" s="109">
        <v>61033</v>
      </c>
      <c r="K63" s="110">
        <v>-1745.591552734375</v>
      </c>
      <c r="L63" s="111">
        <v>-1745.591552734375</v>
      </c>
      <c r="M63" s="111">
        <v>-1745.591552734375</v>
      </c>
      <c r="N63" s="111">
        <v>-1745.591552734375</v>
      </c>
      <c r="O63" s="111">
        <v>-1745.591552734375</v>
      </c>
      <c r="P63" s="111">
        <v>-1745.591552734375</v>
      </c>
      <c r="Q63" s="111">
        <v>-1745.591552734375</v>
      </c>
      <c r="R63" s="112">
        <v>183119.99913085936</v>
      </c>
      <c r="S63" s="113">
        <v>183120</v>
      </c>
      <c r="T63" s="114">
        <v>8.6914064013399184E-4</v>
      </c>
      <c r="U63" s="113"/>
      <c r="V63" s="153">
        <v>183120.00214843749</v>
      </c>
      <c r="W63" s="154">
        <v>3.0175781284924597E-3</v>
      </c>
    </row>
    <row r="64" spans="1:23" ht="11.25" customHeight="1" x14ac:dyDescent="0.35">
      <c r="A64" s="106"/>
      <c r="B64" s="106"/>
      <c r="C64" s="106" t="s">
        <v>112</v>
      </c>
      <c r="D64" s="106"/>
      <c r="E64" s="107"/>
      <c r="F64" s="108">
        <v>2928.59</v>
      </c>
      <c r="G64" s="109">
        <v>136.41999999999999</v>
      </c>
      <c r="H64" s="109">
        <v>49353.26</v>
      </c>
      <c r="I64" s="109">
        <v>160.82</v>
      </c>
      <c r="J64" s="109">
        <v>136.41999999999999</v>
      </c>
      <c r="K64" s="110">
        <v>28878.634765625</v>
      </c>
      <c r="L64" s="111">
        <v>28878.634765625</v>
      </c>
      <c r="M64" s="111">
        <v>28878.634765625</v>
      </c>
      <c r="N64" s="111">
        <v>28878.634765625</v>
      </c>
      <c r="O64" s="111">
        <v>28878.634765625</v>
      </c>
      <c r="P64" s="111">
        <v>28878.634765625</v>
      </c>
      <c r="Q64" s="111">
        <v>28878.634765625</v>
      </c>
      <c r="R64" s="112">
        <v>254865.95335937501</v>
      </c>
      <c r="S64" s="113">
        <v>254865.96</v>
      </c>
      <c r="T64" s="114">
        <v>6.6406249825377017E-3</v>
      </c>
      <c r="U64" s="113"/>
      <c r="V64" s="153">
        <v>254865.95750000002</v>
      </c>
      <c r="W64" s="154">
        <v>4.1406250093132257E-3</v>
      </c>
    </row>
    <row r="65" spans="1:23" ht="11.25" customHeight="1" x14ac:dyDescent="0.35">
      <c r="A65" s="106"/>
      <c r="B65" s="106"/>
      <c r="C65" s="106" t="s">
        <v>113</v>
      </c>
      <c r="D65" s="106"/>
      <c r="E65" s="107"/>
      <c r="F65" s="108">
        <v>993.15</v>
      </c>
      <c r="G65" s="109">
        <v>136.41999999999999</v>
      </c>
      <c r="H65" s="109">
        <v>48489.26</v>
      </c>
      <c r="I65" s="109">
        <v>136.41999999999999</v>
      </c>
      <c r="J65" s="109">
        <v>136.41999999999999</v>
      </c>
      <c r="K65" s="110">
        <v>2129.76123046875</v>
      </c>
      <c r="L65" s="111">
        <v>2129.76123046875</v>
      </c>
      <c r="M65" s="111">
        <v>2129.76123046875</v>
      </c>
      <c r="N65" s="111">
        <v>2129.76123046875</v>
      </c>
      <c r="O65" s="111">
        <v>2129.76123046875</v>
      </c>
      <c r="P65" s="111">
        <v>2129.76123046875</v>
      </c>
      <c r="Q65" s="111">
        <v>2129.76123046875</v>
      </c>
      <c r="R65" s="112">
        <v>64799.998613281248</v>
      </c>
      <c r="S65" s="113">
        <v>64800</v>
      </c>
      <c r="T65" s="114">
        <v>1.3867187517462298E-3</v>
      </c>
      <c r="U65" s="113"/>
      <c r="V65" s="153">
        <v>64800.001875000002</v>
      </c>
      <c r="W65" s="154">
        <v>3.2617187534924597E-3</v>
      </c>
    </row>
    <row r="66" spans="1:23" ht="11.25" customHeight="1" x14ac:dyDescent="0.35">
      <c r="A66" s="106"/>
      <c r="B66" s="106"/>
      <c r="C66" s="106" t="s">
        <v>114</v>
      </c>
      <c r="D66" s="106"/>
      <c r="E66" s="107"/>
      <c r="F66" s="108">
        <v>7866.16</v>
      </c>
      <c r="G66" s="109">
        <v>7848.52</v>
      </c>
      <c r="H66" s="109">
        <v>7830.88</v>
      </c>
      <c r="I66" s="109">
        <v>7830.88</v>
      </c>
      <c r="J66" s="109">
        <v>7830.88</v>
      </c>
      <c r="K66" s="110">
        <v>7884.67431640625</v>
      </c>
      <c r="L66" s="111">
        <v>7884.67431640625</v>
      </c>
      <c r="M66" s="111">
        <v>7884.67431640625</v>
      </c>
      <c r="N66" s="111">
        <v>7884.67431640625</v>
      </c>
      <c r="O66" s="111">
        <v>7884.67431640625</v>
      </c>
      <c r="P66" s="111">
        <v>7884.67431640625</v>
      </c>
      <c r="Q66" s="111">
        <v>7884.67431640625</v>
      </c>
      <c r="R66" s="112">
        <v>94400.040214843757</v>
      </c>
      <c r="S66" s="113">
        <v>94400.04</v>
      </c>
      <c r="T66" s="114">
        <v>-2.1484376338776201E-4</v>
      </c>
      <c r="U66" s="113"/>
      <c r="V66" s="153">
        <v>94400.037539062498</v>
      </c>
      <c r="W66" s="154">
        <v>-2.6757812593132257E-3</v>
      </c>
    </row>
    <row r="67" spans="1:23" ht="11.25" customHeight="1" x14ac:dyDescent="0.35">
      <c r="A67" s="106"/>
      <c r="B67" s="106"/>
      <c r="C67" s="106" t="s">
        <v>115</v>
      </c>
      <c r="D67" s="106"/>
      <c r="E67" s="107"/>
      <c r="F67" s="108">
        <v>7741.38</v>
      </c>
      <c r="G67" s="109">
        <v>7741.38</v>
      </c>
      <c r="H67" s="109">
        <v>7741.38</v>
      </c>
      <c r="I67" s="109">
        <v>7741.38</v>
      </c>
      <c r="J67" s="109">
        <v>7741.38</v>
      </c>
      <c r="K67" s="110">
        <v>7784.734375</v>
      </c>
      <c r="L67" s="111">
        <v>7784.734375</v>
      </c>
      <c r="M67" s="111">
        <v>7784.734375</v>
      </c>
      <c r="N67" s="111">
        <v>7784.734375</v>
      </c>
      <c r="O67" s="111">
        <v>7784.734375</v>
      </c>
      <c r="P67" s="111">
        <v>7784.734375</v>
      </c>
      <c r="Q67" s="111">
        <v>7784.734375</v>
      </c>
      <c r="R67" s="112">
        <v>93200.040624999994</v>
      </c>
      <c r="S67" s="113">
        <v>93200.04</v>
      </c>
      <c r="T67" s="114">
        <v>-6.2500000058207661E-4</v>
      </c>
      <c r="U67" s="113"/>
      <c r="V67" s="153">
        <v>93200.036484374999</v>
      </c>
      <c r="W67" s="154">
        <v>-4.1406249947613105E-3</v>
      </c>
    </row>
    <row r="68" spans="1:23" ht="11.25" customHeight="1" x14ac:dyDescent="0.35">
      <c r="A68" s="106"/>
      <c r="B68" s="106"/>
      <c r="C68" s="106" t="s">
        <v>116</v>
      </c>
      <c r="D68" s="106"/>
      <c r="E68" s="107"/>
      <c r="F68" s="108">
        <v>7793.34</v>
      </c>
      <c r="G68" s="109">
        <v>7793.34</v>
      </c>
      <c r="H68" s="109">
        <v>7793.34</v>
      </c>
      <c r="I68" s="109">
        <v>7793.34</v>
      </c>
      <c r="J68" s="109">
        <v>7793.34</v>
      </c>
      <c r="K68" s="110">
        <v>7747.6201171875</v>
      </c>
      <c r="L68" s="111">
        <v>7747.6201171875</v>
      </c>
      <c r="M68" s="111">
        <v>7747.6201171875</v>
      </c>
      <c r="N68" s="111">
        <v>7747.6201171875</v>
      </c>
      <c r="O68" s="111">
        <v>7747.6201171875</v>
      </c>
      <c r="P68" s="111">
        <v>7747.6201171875</v>
      </c>
      <c r="Q68" s="111">
        <v>7747.6201171875</v>
      </c>
      <c r="R68" s="112">
        <v>93200.040820312497</v>
      </c>
      <c r="S68" s="113">
        <v>93200.04</v>
      </c>
      <c r="T68" s="114">
        <v>-8.2031250349245965E-4</v>
      </c>
      <c r="U68" s="113"/>
      <c r="V68" s="153">
        <v>93200.033671875004</v>
      </c>
      <c r="W68" s="154">
        <v>-7.1484374930150807E-3</v>
      </c>
    </row>
    <row r="69" spans="1:23" ht="11.25" customHeight="1" x14ac:dyDescent="0.35">
      <c r="A69" s="106"/>
      <c r="B69" s="106"/>
      <c r="C69" s="106" t="s">
        <v>117</v>
      </c>
      <c r="D69" s="106"/>
      <c r="E69" s="107"/>
      <c r="F69" s="108">
        <v>14485.74</v>
      </c>
      <c r="G69" s="109">
        <v>14485.74</v>
      </c>
      <c r="H69" s="109">
        <v>-13903.22</v>
      </c>
      <c r="I69" s="109">
        <v>14485.74</v>
      </c>
      <c r="J69" s="109">
        <v>14485.74</v>
      </c>
      <c r="K69" s="110">
        <v>4208.60888671875</v>
      </c>
      <c r="L69" s="111">
        <v>4208.60888671875</v>
      </c>
      <c r="M69" s="111">
        <v>4208.60888671875</v>
      </c>
      <c r="N69" s="111">
        <v>4208.60888671875</v>
      </c>
      <c r="O69" s="111">
        <v>4208.60888671875</v>
      </c>
      <c r="P69" s="111">
        <v>4208.60888671875</v>
      </c>
      <c r="Q69" s="111">
        <v>4208.60888671875</v>
      </c>
      <c r="R69" s="112">
        <v>73500.002207031241</v>
      </c>
      <c r="S69" s="113">
        <v>73500</v>
      </c>
      <c r="T69" s="114">
        <v>-2.2070312406867743E-3</v>
      </c>
      <c r="U69" s="113"/>
      <c r="V69" s="153">
        <v>73500.004140625009</v>
      </c>
      <c r="W69" s="154">
        <v>1.9335937686264515E-3</v>
      </c>
    </row>
    <row r="70" spans="1:23" ht="11.25" customHeight="1" x14ac:dyDescent="0.35">
      <c r="A70" s="106"/>
      <c r="B70" s="106"/>
      <c r="C70" s="106" t="s">
        <v>118</v>
      </c>
      <c r="D70" s="106"/>
      <c r="E70" s="107"/>
      <c r="F70" s="108">
        <v>48.8</v>
      </c>
      <c r="G70" s="109">
        <v>48.8</v>
      </c>
      <c r="H70" s="109">
        <v>14670.55</v>
      </c>
      <c r="I70" s="109">
        <v>24.4</v>
      </c>
      <c r="J70" s="109">
        <v>48.8</v>
      </c>
      <c r="K70" s="110">
        <v>8629.8017578125</v>
      </c>
      <c r="L70" s="111">
        <v>8629.8017578125</v>
      </c>
      <c r="M70" s="111">
        <v>8629.8017578125</v>
      </c>
      <c r="N70" s="111">
        <v>8629.8017578125</v>
      </c>
      <c r="O70" s="111">
        <v>8629.8017578125</v>
      </c>
      <c r="P70" s="111">
        <v>8629.8017578125</v>
      </c>
      <c r="Q70" s="111">
        <v>8629.8017578125</v>
      </c>
      <c r="R70" s="112">
        <v>75249.962304687506</v>
      </c>
      <c r="S70" s="113">
        <v>75249.960000000006</v>
      </c>
      <c r="T70" s="114">
        <v>-2.3046874994179234E-3</v>
      </c>
      <c r="U70" s="113"/>
      <c r="V70" s="153">
        <v>75249.960546874994</v>
      </c>
      <c r="W70" s="154">
        <v>-1.7578125116415322E-3</v>
      </c>
    </row>
    <row r="71" spans="1:23" ht="11.25" customHeight="1" x14ac:dyDescent="0.35">
      <c r="A71" s="106"/>
      <c r="B71" s="106"/>
      <c r="C71" s="106" t="s">
        <v>119</v>
      </c>
      <c r="D71" s="106"/>
      <c r="E71" s="107"/>
      <c r="F71" s="108">
        <v>48.8</v>
      </c>
      <c r="G71" s="109">
        <v>48.8</v>
      </c>
      <c r="H71" s="109">
        <v>14970.56</v>
      </c>
      <c r="I71" s="109">
        <v>48.8</v>
      </c>
      <c r="J71" s="109">
        <v>48.8</v>
      </c>
      <c r="K71" s="110">
        <v>1583.462890625</v>
      </c>
      <c r="L71" s="111">
        <v>1583.462890625</v>
      </c>
      <c r="M71" s="111">
        <v>1583.462890625</v>
      </c>
      <c r="N71" s="111">
        <v>1583.462890625</v>
      </c>
      <c r="O71" s="111">
        <v>1583.462890625</v>
      </c>
      <c r="P71" s="111">
        <v>1583.462890625</v>
      </c>
      <c r="Q71" s="111">
        <v>1583.462890625</v>
      </c>
      <c r="R71" s="112">
        <v>26250.000234374998</v>
      </c>
      <c r="S71" s="113">
        <v>26250</v>
      </c>
      <c r="T71" s="114">
        <v>-2.3437499839928932E-4</v>
      </c>
      <c r="U71" s="113"/>
      <c r="V71" s="153">
        <v>26249.999721679687</v>
      </c>
      <c r="W71" s="154">
        <v>-5.1269531104480848E-4</v>
      </c>
    </row>
    <row r="72" spans="1:23" ht="11.25" customHeight="1" x14ac:dyDescent="0.35">
      <c r="A72" s="106"/>
      <c r="B72" s="106"/>
      <c r="C72" s="106" t="s">
        <v>120</v>
      </c>
      <c r="D72" s="106"/>
      <c r="E72" s="107"/>
      <c r="F72" s="108">
        <v>0</v>
      </c>
      <c r="G72" s="109">
        <v>0</v>
      </c>
      <c r="H72" s="109">
        <v>0</v>
      </c>
      <c r="I72" s="109">
        <v>0</v>
      </c>
      <c r="J72" s="109">
        <v>0</v>
      </c>
      <c r="K72" s="110">
        <v>2857.1484375</v>
      </c>
      <c r="L72" s="111">
        <v>2857.1484375</v>
      </c>
      <c r="M72" s="111">
        <v>2857.1484375</v>
      </c>
      <c r="N72" s="111">
        <v>2857.1484375</v>
      </c>
      <c r="O72" s="111">
        <v>2857.1484375</v>
      </c>
      <c r="P72" s="111">
        <v>2857.1484375</v>
      </c>
      <c r="Q72" s="111">
        <v>2857.1484375</v>
      </c>
      <c r="R72" s="112">
        <v>20000.0390625</v>
      </c>
      <c r="S72" s="113">
        <v>20000.04</v>
      </c>
      <c r="T72" s="114">
        <v>9.3750000087311491E-4</v>
      </c>
      <c r="U72" s="113"/>
      <c r="V72" s="153">
        <v>20000.0390625</v>
      </c>
      <c r="W72" s="154">
        <v>0</v>
      </c>
    </row>
    <row r="73" spans="1:23" ht="11.25" customHeight="1" x14ac:dyDescent="0.35">
      <c r="A73" s="106"/>
      <c r="B73" s="106"/>
      <c r="C73" s="106" t="s">
        <v>121</v>
      </c>
      <c r="D73" s="106"/>
      <c r="E73" s="107"/>
      <c r="F73" s="108">
        <v>0</v>
      </c>
      <c r="G73" s="109">
        <v>0</v>
      </c>
      <c r="H73" s="109">
        <v>0</v>
      </c>
      <c r="I73" s="109">
        <v>0</v>
      </c>
      <c r="J73" s="109">
        <v>0</v>
      </c>
      <c r="K73" s="110">
        <v>2857.1484375</v>
      </c>
      <c r="L73" s="111">
        <v>2857.1484375</v>
      </c>
      <c r="M73" s="111">
        <v>2857.1484375</v>
      </c>
      <c r="N73" s="111">
        <v>2857.1484375</v>
      </c>
      <c r="O73" s="111">
        <v>2857.1484375</v>
      </c>
      <c r="P73" s="111">
        <v>2857.1484375</v>
      </c>
      <c r="Q73" s="111">
        <v>2857.1484375</v>
      </c>
      <c r="R73" s="112">
        <v>20000.0390625</v>
      </c>
      <c r="S73" s="113">
        <v>20000.04</v>
      </c>
      <c r="T73" s="114">
        <v>9.3750000087311491E-4</v>
      </c>
      <c r="U73" s="113"/>
      <c r="V73" s="153">
        <v>20000.0390625</v>
      </c>
      <c r="W73" s="154">
        <v>0</v>
      </c>
    </row>
    <row r="74" spans="1:23" ht="11.25" customHeight="1" x14ac:dyDescent="0.35">
      <c r="A74" s="106"/>
      <c r="B74" s="106"/>
      <c r="C74" s="106" t="s">
        <v>122</v>
      </c>
      <c r="D74" s="106"/>
      <c r="E74" s="107"/>
      <c r="F74" s="108">
        <v>0</v>
      </c>
      <c r="G74" s="109">
        <v>0</v>
      </c>
      <c r="H74" s="109">
        <v>0</v>
      </c>
      <c r="I74" s="109">
        <v>0</v>
      </c>
      <c r="J74" s="109">
        <v>0</v>
      </c>
      <c r="K74" s="110">
        <v>2857.1484375</v>
      </c>
      <c r="L74" s="111">
        <v>2857.1484375</v>
      </c>
      <c r="M74" s="111">
        <v>2857.1484375</v>
      </c>
      <c r="N74" s="111">
        <v>2857.1484375</v>
      </c>
      <c r="O74" s="111">
        <v>2857.1484375</v>
      </c>
      <c r="P74" s="111">
        <v>2857.1484375</v>
      </c>
      <c r="Q74" s="111">
        <v>2857.1484375</v>
      </c>
      <c r="R74" s="112">
        <v>20000.0390625</v>
      </c>
      <c r="S74" s="113">
        <v>20000.04</v>
      </c>
      <c r="T74" s="114">
        <v>9.3750000087311491E-4</v>
      </c>
      <c r="U74" s="113"/>
      <c r="V74" s="153">
        <v>20000.0390625</v>
      </c>
      <c r="W74" s="154">
        <v>0</v>
      </c>
    </row>
    <row r="75" spans="1:23" ht="11.25" customHeight="1" x14ac:dyDescent="0.35">
      <c r="A75" s="106"/>
      <c r="B75" s="106"/>
      <c r="C75" s="106" t="s">
        <v>123</v>
      </c>
      <c r="D75" s="106"/>
      <c r="E75" s="107"/>
      <c r="F75" s="108">
        <v>95290.94</v>
      </c>
      <c r="G75" s="109">
        <v>76952.84</v>
      </c>
      <c r="H75" s="109">
        <v>95012.19</v>
      </c>
      <c r="I75" s="109">
        <v>57759</v>
      </c>
      <c r="J75" s="109">
        <v>194750.62</v>
      </c>
      <c r="K75" s="110">
        <v>83360.1953125</v>
      </c>
      <c r="L75" s="111">
        <v>83360.1953125</v>
      </c>
      <c r="M75" s="111">
        <v>83360.1953125</v>
      </c>
      <c r="N75" s="111">
        <v>83360.1953125</v>
      </c>
      <c r="O75" s="111">
        <v>83360.1953125</v>
      </c>
      <c r="P75" s="111">
        <v>83360.1953125</v>
      </c>
      <c r="Q75" s="111">
        <v>83360.1953125</v>
      </c>
      <c r="R75" s="112">
        <v>1103286.9571874999</v>
      </c>
      <c r="S75" s="113">
        <v>1103286.96</v>
      </c>
      <c r="T75" s="114">
        <v>2.812500111758709E-3</v>
      </c>
      <c r="U75" s="113"/>
      <c r="V75" s="153">
        <v>1103287.0209375001</v>
      </c>
      <c r="W75" s="154">
        <v>6.3750000204890966E-2</v>
      </c>
    </row>
    <row r="76" spans="1:23" ht="11.25" customHeight="1" x14ac:dyDescent="0.35">
      <c r="A76" s="106"/>
      <c r="B76" s="106"/>
      <c r="C76" s="106" t="s">
        <v>124</v>
      </c>
      <c r="D76" s="106"/>
      <c r="E76" s="107"/>
      <c r="F76" s="108">
        <v>87892.63</v>
      </c>
      <c r="G76" s="109">
        <v>63057.98</v>
      </c>
      <c r="H76" s="109">
        <v>107107.4</v>
      </c>
      <c r="I76" s="109">
        <v>78090.28</v>
      </c>
      <c r="J76" s="109">
        <v>90104.73</v>
      </c>
      <c r="K76" s="110">
        <v>85250.859375</v>
      </c>
      <c r="L76" s="111">
        <v>85250.859375</v>
      </c>
      <c r="M76" s="111">
        <v>85250.859375</v>
      </c>
      <c r="N76" s="111">
        <v>85250.859375</v>
      </c>
      <c r="O76" s="111">
        <v>85250.859375</v>
      </c>
      <c r="P76" s="111">
        <v>85250.859375</v>
      </c>
      <c r="Q76" s="111">
        <v>85250.859375</v>
      </c>
      <c r="R76" s="112">
        <v>1023009.035625</v>
      </c>
      <c r="S76" s="113">
        <v>1023009</v>
      </c>
      <c r="T76" s="114">
        <v>-3.5625000018626451E-2</v>
      </c>
      <c r="U76" s="113"/>
      <c r="V76" s="153">
        <v>1023008.9821875</v>
      </c>
      <c r="W76" s="154">
        <v>-5.3437500027939677E-2</v>
      </c>
    </row>
    <row r="77" spans="1:23" ht="11.25" customHeight="1" x14ac:dyDescent="0.35">
      <c r="A77" s="106"/>
      <c r="B77" s="106"/>
      <c r="C77" s="106" t="s">
        <v>125</v>
      </c>
      <c r="D77" s="106"/>
      <c r="E77" s="107"/>
      <c r="F77" s="108">
        <v>49254.13</v>
      </c>
      <c r="G77" s="109">
        <v>43986.68</v>
      </c>
      <c r="H77" s="109">
        <v>66483.679999999993</v>
      </c>
      <c r="I77" s="109">
        <v>43986.68</v>
      </c>
      <c r="J77" s="109">
        <v>43986.68</v>
      </c>
      <c r="K77" s="110">
        <v>25190.02734375</v>
      </c>
      <c r="L77" s="111">
        <v>25190.02734375</v>
      </c>
      <c r="M77" s="111">
        <v>25190.02734375</v>
      </c>
      <c r="N77" s="111">
        <v>25190.02734375</v>
      </c>
      <c r="O77" s="111">
        <v>25190.02734375</v>
      </c>
      <c r="P77" s="111">
        <v>25190.02734375</v>
      </c>
      <c r="Q77" s="111">
        <v>25190.02734375</v>
      </c>
      <c r="R77" s="112">
        <v>424028.04140624998</v>
      </c>
      <c r="S77" s="113">
        <v>424028.04</v>
      </c>
      <c r="T77" s="114">
        <v>-1.4062499976716936E-3</v>
      </c>
      <c r="U77" s="113"/>
      <c r="V77" s="153">
        <v>424028.05249999999</v>
      </c>
      <c r="W77" s="154">
        <v>1.1093750013969839E-2</v>
      </c>
    </row>
    <row r="78" spans="1:23" ht="11.25" customHeight="1" x14ac:dyDescent="0.35">
      <c r="A78" s="106"/>
      <c r="B78" s="106"/>
      <c r="C78" s="106" t="s">
        <v>126</v>
      </c>
      <c r="D78" s="106"/>
      <c r="E78" s="107"/>
      <c r="F78" s="108">
        <v>5528.72</v>
      </c>
      <c r="G78" s="109">
        <v>4728.72</v>
      </c>
      <c r="H78" s="109">
        <v>4728.72</v>
      </c>
      <c r="I78" s="109">
        <v>4728.72</v>
      </c>
      <c r="J78" s="109">
        <v>4728.72</v>
      </c>
      <c r="K78" s="110">
        <v>12432.623046875</v>
      </c>
      <c r="L78" s="111">
        <v>12432.623046875</v>
      </c>
      <c r="M78" s="111">
        <v>12432.623046875</v>
      </c>
      <c r="N78" s="111">
        <v>12432.623046875</v>
      </c>
      <c r="O78" s="111">
        <v>12432.623046875</v>
      </c>
      <c r="P78" s="111">
        <v>12432.623046875</v>
      </c>
      <c r="Q78" s="111">
        <v>12432.623046875</v>
      </c>
      <c r="R78" s="112">
        <v>111471.96132812501</v>
      </c>
      <c r="S78" s="113">
        <v>111471.96</v>
      </c>
      <c r="T78" s="114">
        <v>-1.3281249994179234E-3</v>
      </c>
      <c r="U78" s="113"/>
      <c r="V78" s="153">
        <v>111471.96078125</v>
      </c>
      <c r="W78" s="154">
        <v>-5.4687500232830644E-4</v>
      </c>
    </row>
    <row r="79" spans="1:23" ht="11.25" customHeight="1" x14ac:dyDescent="0.35">
      <c r="A79" s="106"/>
      <c r="B79" s="106"/>
      <c r="C79" s="106" t="s">
        <v>127</v>
      </c>
      <c r="D79" s="106"/>
      <c r="E79" s="107"/>
      <c r="F79" s="108">
        <v>5754.64</v>
      </c>
      <c r="G79" s="109">
        <v>4955.22</v>
      </c>
      <c r="H79" s="109">
        <v>4955.22</v>
      </c>
      <c r="I79" s="109">
        <v>4955.22</v>
      </c>
      <c r="J79" s="109">
        <v>4955.22</v>
      </c>
      <c r="K79" s="110">
        <v>12144.3544921875</v>
      </c>
      <c r="L79" s="111">
        <v>12144.3544921875</v>
      </c>
      <c r="M79" s="111">
        <v>12144.3544921875</v>
      </c>
      <c r="N79" s="111">
        <v>12144.3544921875</v>
      </c>
      <c r="O79" s="111">
        <v>12144.3544921875</v>
      </c>
      <c r="P79" s="111">
        <v>12144.3544921875</v>
      </c>
      <c r="Q79" s="111">
        <v>12144.3544921875</v>
      </c>
      <c r="R79" s="112">
        <v>110586.0014453125</v>
      </c>
      <c r="S79" s="113">
        <v>110586</v>
      </c>
      <c r="T79" s="114">
        <v>-1.4453125040745363E-3</v>
      </c>
      <c r="U79" s="113"/>
      <c r="V79" s="153">
        <v>110586.00578125</v>
      </c>
      <c r="W79" s="154">
        <v>4.3359374976716936E-3</v>
      </c>
    </row>
    <row r="80" spans="1:23" ht="11.25" customHeight="1" x14ac:dyDescent="0.35">
      <c r="A80" s="106"/>
      <c r="B80" s="106"/>
      <c r="C80" s="106" t="s">
        <v>128</v>
      </c>
      <c r="D80" s="106"/>
      <c r="E80" s="107"/>
      <c r="F80" s="108">
        <v>0</v>
      </c>
      <c r="G80" s="109">
        <v>0</v>
      </c>
      <c r="H80" s="109">
        <v>0</v>
      </c>
      <c r="I80" s="109">
        <v>0</v>
      </c>
      <c r="J80" s="109">
        <v>0</v>
      </c>
      <c r="K80" s="110">
        <v>5359.4228515625</v>
      </c>
      <c r="L80" s="111">
        <v>5359.4228515625</v>
      </c>
      <c r="M80" s="111">
        <v>5359.4228515625</v>
      </c>
      <c r="N80" s="111">
        <v>5359.4228515625</v>
      </c>
      <c r="O80" s="111">
        <v>5359.4228515625</v>
      </c>
      <c r="P80" s="111">
        <v>5359.4228515625</v>
      </c>
      <c r="Q80" s="111">
        <v>5359.4228515625</v>
      </c>
      <c r="R80" s="112">
        <v>37515.9599609375</v>
      </c>
      <c r="S80" s="113">
        <v>37515.96</v>
      </c>
      <c r="T80" s="114">
        <v>3.9062499126885086E-5</v>
      </c>
      <c r="U80" s="113"/>
      <c r="V80" s="153">
        <v>37515.95947265625</v>
      </c>
      <c r="W80" s="154">
        <v>-4.8828125E-4</v>
      </c>
    </row>
    <row r="81" spans="1:23" ht="11.25" customHeight="1" x14ac:dyDescent="0.35">
      <c r="A81" s="106"/>
      <c r="B81" s="106"/>
      <c r="C81" s="106" t="s">
        <v>129</v>
      </c>
      <c r="D81" s="106"/>
      <c r="E81" s="107"/>
      <c r="F81" s="108">
        <v>0</v>
      </c>
      <c r="G81" s="109">
        <v>0</v>
      </c>
      <c r="H81" s="109">
        <v>0</v>
      </c>
      <c r="I81" s="109">
        <v>0</v>
      </c>
      <c r="J81" s="109">
        <v>0</v>
      </c>
      <c r="K81" s="110">
        <v>5359.4228515625</v>
      </c>
      <c r="L81" s="111">
        <v>5359.4228515625</v>
      </c>
      <c r="M81" s="111">
        <v>5359.4228515625</v>
      </c>
      <c r="N81" s="111">
        <v>5359.4228515625</v>
      </c>
      <c r="O81" s="111">
        <v>5359.4228515625</v>
      </c>
      <c r="P81" s="111">
        <v>5359.4228515625</v>
      </c>
      <c r="Q81" s="111">
        <v>5359.4228515625</v>
      </c>
      <c r="R81" s="112">
        <v>37515.9599609375</v>
      </c>
      <c r="S81" s="113">
        <v>37515.96</v>
      </c>
      <c r="T81" s="114">
        <v>3.9062499126885086E-5</v>
      </c>
      <c r="U81" s="113"/>
      <c r="V81" s="153">
        <v>37515.95947265625</v>
      </c>
      <c r="W81" s="154">
        <v>-4.8828125E-4</v>
      </c>
    </row>
    <row r="82" spans="1:23" ht="11.25" customHeight="1" x14ac:dyDescent="0.35">
      <c r="A82" s="106"/>
      <c r="B82" s="106"/>
      <c r="C82" s="106" t="s">
        <v>130</v>
      </c>
      <c r="D82" s="106"/>
      <c r="E82" s="107"/>
      <c r="F82" s="108">
        <v>11650.42</v>
      </c>
      <c r="G82" s="109">
        <v>12567.6</v>
      </c>
      <c r="H82" s="109">
        <v>12567.6</v>
      </c>
      <c r="I82" s="109">
        <v>12567.6</v>
      </c>
      <c r="J82" s="109">
        <v>12567.6</v>
      </c>
      <c r="K82" s="110">
        <v>4804.16845703125</v>
      </c>
      <c r="L82" s="111">
        <v>4804.16845703125</v>
      </c>
      <c r="M82" s="111">
        <v>4804.16845703125</v>
      </c>
      <c r="N82" s="111">
        <v>4804.16845703125</v>
      </c>
      <c r="O82" s="111">
        <v>4804.16845703125</v>
      </c>
      <c r="P82" s="111">
        <v>4804.16845703125</v>
      </c>
      <c r="Q82" s="111">
        <v>4804.16845703125</v>
      </c>
      <c r="R82" s="112">
        <v>95549.999199218757</v>
      </c>
      <c r="S82" s="113">
        <v>95550</v>
      </c>
      <c r="T82" s="114">
        <v>8.0078124301508069E-4</v>
      </c>
      <c r="U82" s="113"/>
      <c r="V82" s="153">
        <v>95549.999394531245</v>
      </c>
      <c r="W82" s="154">
        <v>1.9531248835846782E-4</v>
      </c>
    </row>
    <row r="83" spans="1:23" ht="11.25" customHeight="1" x14ac:dyDescent="0.35">
      <c r="A83" s="106"/>
      <c r="B83" s="106"/>
      <c r="C83" s="106" t="s">
        <v>131</v>
      </c>
      <c r="D83" s="106"/>
      <c r="E83" s="107"/>
      <c r="F83" s="108">
        <v>5360.58</v>
      </c>
      <c r="G83" s="109">
        <v>4560.58</v>
      </c>
      <c r="H83" s="109">
        <v>4560.58</v>
      </c>
      <c r="I83" s="109">
        <v>4560.58</v>
      </c>
      <c r="J83" s="109">
        <v>4560.58</v>
      </c>
      <c r="K83" s="110">
        <v>4447.580078125</v>
      </c>
      <c r="L83" s="111">
        <v>4447.580078125</v>
      </c>
      <c r="M83" s="111">
        <v>4447.580078125</v>
      </c>
      <c r="N83" s="111">
        <v>4447.580078125</v>
      </c>
      <c r="O83" s="111">
        <v>4447.580078125</v>
      </c>
      <c r="P83" s="111">
        <v>4447.580078125</v>
      </c>
      <c r="Q83" s="111">
        <v>4447.580078125</v>
      </c>
      <c r="R83" s="112">
        <v>54735.960546875001</v>
      </c>
      <c r="S83" s="113">
        <v>54735.96</v>
      </c>
      <c r="T83" s="114">
        <v>-5.4687500232830644E-4</v>
      </c>
      <c r="U83" s="113"/>
      <c r="V83" s="153">
        <v>54735.958261718748</v>
      </c>
      <c r="W83" s="154">
        <v>-2.2851562534924597E-3</v>
      </c>
    </row>
    <row r="84" spans="1:23" ht="11.25" customHeight="1" x14ac:dyDescent="0.35">
      <c r="A84" s="106"/>
      <c r="B84" s="106"/>
      <c r="C84" s="106" t="s">
        <v>132</v>
      </c>
      <c r="D84" s="106"/>
      <c r="E84" s="107"/>
      <c r="F84" s="108">
        <v>8136.42</v>
      </c>
      <c r="G84" s="109">
        <v>9860.92</v>
      </c>
      <c r="H84" s="109">
        <v>9860.92</v>
      </c>
      <c r="I84" s="109">
        <v>9860.92</v>
      </c>
      <c r="J84" s="109">
        <v>9860.92</v>
      </c>
      <c r="K84" s="110">
        <v>1450.8370361328125</v>
      </c>
      <c r="L84" s="111">
        <v>1450.8370361328125</v>
      </c>
      <c r="M84" s="111">
        <v>1450.8370361328125</v>
      </c>
      <c r="N84" s="111">
        <v>1450.8370361328125</v>
      </c>
      <c r="O84" s="111">
        <v>1450.8370361328125</v>
      </c>
      <c r="P84" s="111">
        <v>1450.8370361328125</v>
      </c>
      <c r="Q84" s="111">
        <v>1450.8370361328125</v>
      </c>
      <c r="R84" s="112">
        <v>57735.959252929686</v>
      </c>
      <c r="S84" s="113">
        <v>57735.96</v>
      </c>
      <c r="T84" s="114">
        <v>7.4707031308207661E-4</v>
      </c>
      <c r="U84" s="113"/>
      <c r="V84" s="153">
        <v>57735.961660156252</v>
      </c>
      <c r="W84" s="154">
        <v>2.4072265659924597E-3</v>
      </c>
    </row>
    <row r="85" spans="1:23" ht="11.25" customHeight="1" x14ac:dyDescent="0.35">
      <c r="A85" s="106"/>
      <c r="B85" s="106"/>
      <c r="C85" s="106" t="s">
        <v>133</v>
      </c>
      <c r="D85" s="106"/>
      <c r="E85" s="107"/>
      <c r="F85" s="108">
        <v>0</v>
      </c>
      <c r="G85" s="109">
        <v>0</v>
      </c>
      <c r="H85" s="109">
        <v>0</v>
      </c>
      <c r="I85" s="109">
        <v>0</v>
      </c>
      <c r="J85" s="109">
        <v>0</v>
      </c>
      <c r="K85" s="110">
        <v>8120.00537109375</v>
      </c>
      <c r="L85" s="111">
        <v>8120.00537109375</v>
      </c>
      <c r="M85" s="111">
        <v>8120.00537109375</v>
      </c>
      <c r="N85" s="111">
        <v>8120.00537109375</v>
      </c>
      <c r="O85" s="111">
        <v>8120.00537109375</v>
      </c>
      <c r="P85" s="111">
        <v>8120.00537109375</v>
      </c>
      <c r="Q85" s="111">
        <v>8120.00537109375</v>
      </c>
      <c r="R85" s="112">
        <v>56840.03759765625</v>
      </c>
      <c r="S85" s="113">
        <v>56840.04</v>
      </c>
      <c r="T85" s="114">
        <v>2.4023437508731149E-3</v>
      </c>
      <c r="U85" s="113"/>
      <c r="V85" s="153">
        <v>56840.04052734375</v>
      </c>
      <c r="W85" s="154">
        <v>2.9296875E-3</v>
      </c>
    </row>
    <row r="86" spans="1:23" ht="11.25" customHeight="1" x14ac:dyDescent="0.35">
      <c r="A86" s="106"/>
      <c r="B86" s="106"/>
      <c r="C86" s="106" t="s">
        <v>134</v>
      </c>
      <c r="D86" s="106"/>
      <c r="E86" s="107"/>
      <c r="F86" s="108">
        <v>0</v>
      </c>
      <c r="G86" s="109">
        <v>0</v>
      </c>
      <c r="H86" s="109">
        <v>0</v>
      </c>
      <c r="I86" s="109">
        <v>0</v>
      </c>
      <c r="J86" s="109">
        <v>0</v>
      </c>
      <c r="K86" s="110">
        <v>13585.7138671875</v>
      </c>
      <c r="L86" s="111">
        <v>13585.7138671875</v>
      </c>
      <c r="M86" s="111">
        <v>13585.7138671875</v>
      </c>
      <c r="N86" s="111">
        <v>13585.7138671875</v>
      </c>
      <c r="O86" s="111">
        <v>13585.7138671875</v>
      </c>
      <c r="P86" s="111">
        <v>13585.7138671875</v>
      </c>
      <c r="Q86" s="111">
        <v>13585.7138671875</v>
      </c>
      <c r="R86" s="112">
        <v>95099.9970703125</v>
      </c>
      <c r="S86" s="113">
        <v>95100</v>
      </c>
      <c r="T86" s="114">
        <v>2.9296875E-3</v>
      </c>
      <c r="U86" s="113"/>
      <c r="V86" s="153">
        <v>95100.0029296875</v>
      </c>
      <c r="W86" s="154">
        <v>5.859375E-3</v>
      </c>
    </row>
    <row r="87" spans="1:23" ht="11.25" customHeight="1" x14ac:dyDescent="0.35">
      <c r="A87" s="106"/>
      <c r="B87" s="106"/>
      <c r="C87" s="106" t="s">
        <v>135</v>
      </c>
      <c r="D87" s="106"/>
      <c r="E87" s="107"/>
      <c r="F87" s="108">
        <v>6817.46</v>
      </c>
      <c r="G87" s="109">
        <v>6817.46</v>
      </c>
      <c r="H87" s="109">
        <v>6817.46</v>
      </c>
      <c r="I87" s="109">
        <v>6817.46</v>
      </c>
      <c r="J87" s="109">
        <v>6817.46</v>
      </c>
      <c r="K87" s="110">
        <v>6816.10546875</v>
      </c>
      <c r="L87" s="111">
        <v>6816.10546875</v>
      </c>
      <c r="M87" s="111">
        <v>6816.10546875</v>
      </c>
      <c r="N87" s="111">
        <v>6816.10546875</v>
      </c>
      <c r="O87" s="111">
        <v>6816.10546875</v>
      </c>
      <c r="P87" s="111">
        <v>6816.10546875</v>
      </c>
      <c r="Q87" s="111">
        <v>6816.10546875</v>
      </c>
      <c r="R87" s="112">
        <v>81800.038281250003</v>
      </c>
      <c r="S87" s="113">
        <v>81800.039999999994</v>
      </c>
      <c r="T87" s="114">
        <v>1.7187499906867743E-3</v>
      </c>
      <c r="U87" s="113"/>
      <c r="V87" s="153">
        <v>81800.036250000005</v>
      </c>
      <c r="W87" s="154">
        <v>-2.0312499982537702E-3</v>
      </c>
    </row>
    <row r="88" spans="1:23" ht="11.25" customHeight="1" x14ac:dyDescent="0.35">
      <c r="A88" s="106"/>
      <c r="B88" s="106"/>
      <c r="C88" s="106" t="s">
        <v>136</v>
      </c>
      <c r="D88" s="106"/>
      <c r="E88" s="107"/>
      <c r="F88" s="108">
        <v>10695.85</v>
      </c>
      <c r="G88" s="109">
        <v>5900.48</v>
      </c>
      <c r="H88" s="109">
        <v>5900.48</v>
      </c>
      <c r="I88" s="109">
        <v>5900.48</v>
      </c>
      <c r="J88" s="109">
        <v>5900.48</v>
      </c>
      <c r="K88" s="110">
        <v>7071.74169921875</v>
      </c>
      <c r="L88" s="111">
        <v>7071.74169921875</v>
      </c>
      <c r="M88" s="111">
        <v>7071.74169921875</v>
      </c>
      <c r="N88" s="111">
        <v>7071.74169921875</v>
      </c>
      <c r="O88" s="111">
        <v>7071.74169921875</v>
      </c>
      <c r="P88" s="111">
        <v>7071.74169921875</v>
      </c>
      <c r="Q88" s="111">
        <v>7071.74169921875</v>
      </c>
      <c r="R88" s="112">
        <v>83799.961894531254</v>
      </c>
      <c r="S88" s="113">
        <v>83799.960000000006</v>
      </c>
      <c r="T88" s="114">
        <v>-1.8945312476716936E-3</v>
      </c>
      <c r="U88" s="113"/>
      <c r="V88" s="153">
        <v>83799.958437499998</v>
      </c>
      <c r="W88" s="154">
        <v>-3.4570312564028427E-3</v>
      </c>
    </row>
    <row r="89" spans="1:23" ht="11.25" customHeight="1" x14ac:dyDescent="0.35">
      <c r="A89" s="106"/>
      <c r="B89" s="106"/>
      <c r="C89" s="106" t="s">
        <v>137</v>
      </c>
      <c r="D89" s="106"/>
      <c r="E89" s="107"/>
      <c r="F89" s="108">
        <v>3763.22</v>
      </c>
      <c r="G89" s="109">
        <v>3763.22</v>
      </c>
      <c r="H89" s="109">
        <v>3763.22</v>
      </c>
      <c r="I89" s="109">
        <v>3763.22</v>
      </c>
      <c r="J89" s="109">
        <v>3763.22</v>
      </c>
      <c r="K89" s="110">
        <v>8854.8369140625</v>
      </c>
      <c r="L89" s="111">
        <v>8854.8369140625</v>
      </c>
      <c r="M89" s="111">
        <v>8854.8369140625</v>
      </c>
      <c r="N89" s="111">
        <v>8854.8369140625</v>
      </c>
      <c r="O89" s="111">
        <v>8854.8369140625</v>
      </c>
      <c r="P89" s="111">
        <v>8854.8369140625</v>
      </c>
      <c r="Q89" s="111">
        <v>8854.8369140625</v>
      </c>
      <c r="R89" s="112">
        <v>80799.958398437506</v>
      </c>
      <c r="S89" s="113">
        <v>80799.960000000006</v>
      </c>
      <c r="T89" s="114">
        <v>1.6015625005820766E-3</v>
      </c>
      <c r="U89" s="113"/>
      <c r="V89" s="153">
        <v>80799.955898437503</v>
      </c>
      <c r="W89" s="154">
        <v>-2.5000000023283064E-3</v>
      </c>
    </row>
    <row r="90" spans="1:23" ht="11.25" customHeight="1" x14ac:dyDescent="0.35">
      <c r="A90" s="106"/>
      <c r="B90" s="106"/>
      <c r="C90" s="106" t="s">
        <v>138</v>
      </c>
      <c r="D90" s="106"/>
      <c r="E90" s="107"/>
      <c r="F90" s="108">
        <v>3916.68</v>
      </c>
      <c r="G90" s="109">
        <v>7833.36</v>
      </c>
      <c r="H90" s="109">
        <v>7833.36</v>
      </c>
      <c r="I90" s="109">
        <v>7833.36</v>
      </c>
      <c r="J90" s="109">
        <v>7833.36</v>
      </c>
      <c r="K90" s="110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  <c r="Q90" s="111">
        <v>0</v>
      </c>
      <c r="R90" s="112">
        <v>35250.119999999995</v>
      </c>
      <c r="S90" s="113">
        <v>0</v>
      </c>
      <c r="T90" s="114">
        <v>-35250.119999999995</v>
      </c>
      <c r="U90" s="113"/>
      <c r="V90" s="153">
        <v>-1.4648437718278728E-4</v>
      </c>
      <c r="W90" s="154">
        <v>-35250.120146484376</v>
      </c>
    </row>
    <row r="91" spans="1:23" ht="11.25" customHeight="1" x14ac:dyDescent="0.35">
      <c r="A91" s="106"/>
      <c r="B91" s="106"/>
      <c r="C91" s="106" t="s">
        <v>139</v>
      </c>
      <c r="D91" s="106"/>
      <c r="E91" s="107"/>
      <c r="F91" s="108">
        <v>5178.5600000000004</v>
      </c>
      <c r="G91" s="109">
        <v>4378.5600000000004</v>
      </c>
      <c r="H91" s="109">
        <v>4378.5600000000004</v>
      </c>
      <c r="I91" s="109">
        <v>4378.5600000000004</v>
      </c>
      <c r="J91" s="109">
        <v>4378.5600000000004</v>
      </c>
      <c r="K91" s="110">
        <v>2172.451416015625</v>
      </c>
      <c r="L91" s="111">
        <v>2172.451416015625</v>
      </c>
      <c r="M91" s="111">
        <v>2172.451416015625</v>
      </c>
      <c r="N91" s="111">
        <v>2172.451416015625</v>
      </c>
      <c r="O91" s="111">
        <v>2172.451416015625</v>
      </c>
      <c r="P91" s="111">
        <v>2172.451416015625</v>
      </c>
      <c r="Q91" s="111">
        <v>2172.451416015625</v>
      </c>
      <c r="R91" s="112">
        <v>37899.959912109378</v>
      </c>
      <c r="S91" s="113">
        <v>37899.96</v>
      </c>
      <c r="T91" s="114">
        <v>8.7890621216502041E-5</v>
      </c>
      <c r="U91" s="113"/>
      <c r="V91" s="153">
        <v>37899.961982421875</v>
      </c>
      <c r="W91" s="154">
        <v>2.0703124973806553E-3</v>
      </c>
    </row>
    <row r="92" spans="1:23" ht="11.25" customHeight="1" x14ac:dyDescent="0.35">
      <c r="A92" s="106"/>
      <c r="B92" s="106"/>
      <c r="C92" s="106" t="s">
        <v>140</v>
      </c>
      <c r="D92" s="106"/>
      <c r="E92" s="107"/>
      <c r="F92" s="108">
        <v>7022</v>
      </c>
      <c r="G92" s="109">
        <v>7022</v>
      </c>
      <c r="H92" s="109">
        <v>7022</v>
      </c>
      <c r="I92" s="109">
        <v>7022</v>
      </c>
      <c r="J92" s="109">
        <v>7022</v>
      </c>
      <c r="K92" s="110">
        <v>427.14285278320313</v>
      </c>
      <c r="L92" s="111">
        <v>427.14285278320313</v>
      </c>
      <c r="M92" s="111">
        <v>427.14285278320313</v>
      </c>
      <c r="N92" s="111">
        <v>427.14285278320313</v>
      </c>
      <c r="O92" s="111">
        <v>427.14285278320313</v>
      </c>
      <c r="P92" s="111">
        <v>427.14285278320313</v>
      </c>
      <c r="Q92" s="111">
        <v>427.14285278320313</v>
      </c>
      <c r="R92" s="112">
        <v>38099.999969482422</v>
      </c>
      <c r="S92" s="113">
        <v>38100</v>
      </c>
      <c r="T92" s="114">
        <v>3.0517578125E-5</v>
      </c>
      <c r="U92" s="113"/>
      <c r="V92" s="153">
        <v>38099.999633789063</v>
      </c>
      <c r="W92" s="154">
        <v>-3.35693359375E-4</v>
      </c>
    </row>
    <row r="93" spans="1:23" ht="11.25" customHeight="1" x14ac:dyDescent="0.35">
      <c r="A93" s="106"/>
      <c r="B93" s="106"/>
      <c r="C93" s="106" t="s">
        <v>141</v>
      </c>
      <c r="D93" s="106"/>
      <c r="E93" s="107"/>
      <c r="F93" s="108">
        <v>6749.86</v>
      </c>
      <c r="G93" s="109">
        <v>6749.86</v>
      </c>
      <c r="H93" s="109">
        <v>6749.86</v>
      </c>
      <c r="I93" s="109">
        <v>6749.86</v>
      </c>
      <c r="J93" s="109">
        <v>6749.86</v>
      </c>
      <c r="K93" s="110">
        <v>6721.52294921875</v>
      </c>
      <c r="L93" s="111">
        <v>6721.52294921875</v>
      </c>
      <c r="M93" s="111">
        <v>6721.52294921875</v>
      </c>
      <c r="N93" s="111">
        <v>6721.52294921875</v>
      </c>
      <c r="O93" s="111">
        <v>6721.52294921875</v>
      </c>
      <c r="P93" s="111">
        <v>6721.52294921875</v>
      </c>
      <c r="Q93" s="111">
        <v>6721.52294921875</v>
      </c>
      <c r="R93" s="112">
        <v>80799.960644531238</v>
      </c>
      <c r="S93" s="113">
        <v>80799.960000000006</v>
      </c>
      <c r="T93" s="114">
        <v>-6.4453123195562512E-4</v>
      </c>
      <c r="U93" s="113"/>
      <c r="V93" s="153">
        <v>80799.962812500002</v>
      </c>
      <c r="W93" s="154">
        <v>2.167968763387762E-3</v>
      </c>
    </row>
    <row r="94" spans="1:23" ht="11.25" customHeight="1" x14ac:dyDescent="0.35">
      <c r="A94" s="106"/>
      <c r="B94" s="106"/>
      <c r="C94" s="106" t="s">
        <v>142</v>
      </c>
      <c r="D94" s="106"/>
      <c r="E94" s="107"/>
      <c r="F94" s="108">
        <v>3225.86</v>
      </c>
      <c r="G94" s="109">
        <v>3175.22</v>
      </c>
      <c r="H94" s="109">
        <v>3124.58</v>
      </c>
      <c r="I94" s="109">
        <v>3124.58</v>
      </c>
      <c r="J94" s="109">
        <v>3124.58</v>
      </c>
      <c r="K94" s="110">
        <v>3275.025634765625</v>
      </c>
      <c r="L94" s="111">
        <v>3275.025634765625</v>
      </c>
      <c r="M94" s="111">
        <v>3275.025634765625</v>
      </c>
      <c r="N94" s="111">
        <v>3275.025634765625</v>
      </c>
      <c r="O94" s="111">
        <v>3275.025634765625</v>
      </c>
      <c r="P94" s="111">
        <v>3275.025634765625</v>
      </c>
      <c r="Q94" s="111">
        <v>3275.025634765625</v>
      </c>
      <c r="R94" s="112">
        <v>38699.999443359375</v>
      </c>
      <c r="S94" s="113">
        <v>38700</v>
      </c>
      <c r="T94" s="114">
        <v>5.566406252910383E-4</v>
      </c>
      <c r="U94" s="113"/>
      <c r="V94" s="153">
        <v>38699.999355468753</v>
      </c>
      <c r="W94" s="154">
        <v>-8.7890621216502041E-5</v>
      </c>
    </row>
    <row r="95" spans="1:23" ht="11.25" customHeight="1" x14ac:dyDescent="0.35">
      <c r="A95" s="106"/>
      <c r="B95" s="106"/>
      <c r="C95" s="106" t="s">
        <v>143</v>
      </c>
      <c r="D95" s="106"/>
      <c r="E95" s="107"/>
      <c r="F95" s="108">
        <v>6578.91</v>
      </c>
      <c r="G95" s="109">
        <v>6217.28</v>
      </c>
      <c r="H95" s="109">
        <v>6217.28</v>
      </c>
      <c r="I95" s="109">
        <v>6217.28</v>
      </c>
      <c r="J95" s="109">
        <v>6217.28</v>
      </c>
      <c r="K95" s="110">
        <v>10275.275390625</v>
      </c>
      <c r="L95" s="111">
        <v>10275.275390625</v>
      </c>
      <c r="M95" s="111">
        <v>10275.275390625</v>
      </c>
      <c r="N95" s="111">
        <v>10275.275390625</v>
      </c>
      <c r="O95" s="111">
        <v>10275.275390625</v>
      </c>
      <c r="P95" s="111">
        <v>10275.275390625</v>
      </c>
      <c r="Q95" s="111">
        <v>10275.275390625</v>
      </c>
      <c r="R95" s="112">
        <v>103374.957734375</v>
      </c>
      <c r="S95" s="113">
        <v>103374.96</v>
      </c>
      <c r="T95" s="114">
        <v>2.2656250075669959E-3</v>
      </c>
      <c r="U95" s="113"/>
      <c r="V95" s="153">
        <v>103374.9612109375</v>
      </c>
      <c r="W95" s="154">
        <v>3.4765625023283064E-3</v>
      </c>
    </row>
    <row r="96" spans="1:23" ht="11.25" customHeight="1" x14ac:dyDescent="0.35">
      <c r="A96" s="106"/>
      <c r="B96" s="106"/>
      <c r="C96" s="106" t="s">
        <v>144</v>
      </c>
      <c r="D96" s="106"/>
      <c r="E96" s="107"/>
      <c r="F96" s="108">
        <v>2102.64</v>
      </c>
      <c r="G96" s="109">
        <v>0</v>
      </c>
      <c r="H96" s="109">
        <v>15570.02</v>
      </c>
      <c r="I96" s="109">
        <v>0</v>
      </c>
      <c r="J96" s="109">
        <v>0</v>
      </c>
      <c r="K96" s="110">
        <v>10028.9111328125</v>
      </c>
      <c r="L96" s="111">
        <v>10028.9111328125</v>
      </c>
      <c r="M96" s="111">
        <v>10028.9111328125</v>
      </c>
      <c r="N96" s="111">
        <v>10028.9111328125</v>
      </c>
      <c r="O96" s="111">
        <v>10028.9111328125</v>
      </c>
      <c r="P96" s="111">
        <v>10028.9111328125</v>
      </c>
      <c r="Q96" s="111">
        <v>10028.9111328125</v>
      </c>
      <c r="R96" s="112">
        <v>87875.037929687503</v>
      </c>
      <c r="S96" s="113">
        <v>87875.04</v>
      </c>
      <c r="T96" s="114">
        <v>2.0703124901046976E-3</v>
      </c>
      <c r="U96" s="113"/>
      <c r="V96" s="153">
        <v>87875.033046875003</v>
      </c>
      <c r="W96" s="154">
        <v>-4.8828125E-3</v>
      </c>
    </row>
    <row r="97" spans="1:23" ht="11.25" customHeight="1" x14ac:dyDescent="0.35">
      <c r="A97" s="106"/>
      <c r="B97" s="106"/>
      <c r="C97" s="106" t="s">
        <v>145</v>
      </c>
      <c r="D97" s="106"/>
      <c r="E97" s="107"/>
      <c r="F97" s="108">
        <v>5817.28</v>
      </c>
      <c r="G97" s="109">
        <v>5817.28</v>
      </c>
      <c r="H97" s="109">
        <v>-2846.23</v>
      </c>
      <c r="I97" s="109">
        <v>5817.28</v>
      </c>
      <c r="J97" s="109">
        <v>5817.28</v>
      </c>
      <c r="K97" s="110">
        <v>7053.87841796875</v>
      </c>
      <c r="L97" s="111">
        <v>7053.87841796875</v>
      </c>
      <c r="M97" s="111">
        <v>7053.87841796875</v>
      </c>
      <c r="N97" s="111">
        <v>7053.87841796875</v>
      </c>
      <c r="O97" s="111">
        <v>7053.87841796875</v>
      </c>
      <c r="P97" s="111">
        <v>7053.87841796875</v>
      </c>
      <c r="Q97" s="111">
        <v>7053.87841796875</v>
      </c>
      <c r="R97" s="112">
        <v>69800.038925781249</v>
      </c>
      <c r="S97" s="113">
        <v>69800.039999999994</v>
      </c>
      <c r="T97" s="114">
        <v>1.0742187441792339E-3</v>
      </c>
      <c r="U97" s="113"/>
      <c r="V97" s="153">
        <v>69800.041914062502</v>
      </c>
      <c r="W97" s="154">
        <v>2.9882812523283064E-3</v>
      </c>
    </row>
    <row r="98" spans="1:23" ht="11.25" customHeight="1" x14ac:dyDescent="0.35">
      <c r="A98" s="106"/>
      <c r="B98" s="106"/>
      <c r="C98" s="106" t="s">
        <v>146</v>
      </c>
      <c r="D98" s="106"/>
      <c r="E98" s="107"/>
      <c r="F98" s="108">
        <v>0</v>
      </c>
      <c r="G98" s="109">
        <v>0</v>
      </c>
      <c r="H98" s="109">
        <v>0</v>
      </c>
      <c r="I98" s="109">
        <v>0</v>
      </c>
      <c r="J98" s="109">
        <v>0</v>
      </c>
      <c r="K98" s="110">
        <v>3428.571533203125</v>
      </c>
      <c r="L98" s="111">
        <v>3428.571533203125</v>
      </c>
      <c r="M98" s="111">
        <v>3428.571533203125</v>
      </c>
      <c r="N98" s="111">
        <v>3428.571533203125</v>
      </c>
      <c r="O98" s="111">
        <v>3428.571533203125</v>
      </c>
      <c r="P98" s="111">
        <v>3428.571533203125</v>
      </c>
      <c r="Q98" s="111">
        <v>3428.571533203125</v>
      </c>
      <c r="R98" s="112">
        <v>24000.000732421875</v>
      </c>
      <c r="S98" s="113">
        <v>24000</v>
      </c>
      <c r="T98" s="114">
        <v>-7.32421875E-4</v>
      </c>
      <c r="U98" s="113"/>
      <c r="V98" s="153">
        <v>24000.000732421875</v>
      </c>
      <c r="W98" s="154">
        <v>0</v>
      </c>
    </row>
    <row r="99" spans="1:23" ht="11.25" customHeight="1" x14ac:dyDescent="0.35">
      <c r="A99" s="106"/>
      <c r="B99" s="106"/>
      <c r="C99" s="106" t="s">
        <v>147</v>
      </c>
      <c r="D99" s="106"/>
      <c r="E99" s="107"/>
      <c r="F99" s="108">
        <v>0</v>
      </c>
      <c r="G99" s="109">
        <v>0</v>
      </c>
      <c r="H99" s="109">
        <v>0</v>
      </c>
      <c r="I99" s="109">
        <v>0</v>
      </c>
      <c r="J99" s="109">
        <v>0</v>
      </c>
      <c r="K99" s="110">
        <v>3428.571533203125</v>
      </c>
      <c r="L99" s="111">
        <v>3428.571533203125</v>
      </c>
      <c r="M99" s="111">
        <v>3428.571533203125</v>
      </c>
      <c r="N99" s="111">
        <v>3428.571533203125</v>
      </c>
      <c r="O99" s="111">
        <v>3428.571533203125</v>
      </c>
      <c r="P99" s="111">
        <v>3428.571533203125</v>
      </c>
      <c r="Q99" s="111">
        <v>3428.571533203125</v>
      </c>
      <c r="R99" s="112">
        <v>24000.000732421875</v>
      </c>
      <c r="S99" s="113">
        <v>24000</v>
      </c>
      <c r="T99" s="114">
        <v>-7.32421875E-4</v>
      </c>
      <c r="U99" s="113"/>
      <c r="V99" s="153">
        <v>24000.000732421875</v>
      </c>
      <c r="W99" s="154">
        <v>0</v>
      </c>
    </row>
    <row r="100" spans="1:23" ht="11.25" customHeight="1" x14ac:dyDescent="0.35">
      <c r="A100" s="106"/>
      <c r="B100" s="106"/>
      <c r="C100" s="106" t="s">
        <v>148</v>
      </c>
      <c r="D100" s="106"/>
      <c r="E100" s="107"/>
      <c r="F100" s="108">
        <v>0</v>
      </c>
      <c r="G100" s="109">
        <v>0</v>
      </c>
      <c r="H100" s="109">
        <v>0</v>
      </c>
      <c r="I100" s="109">
        <v>0</v>
      </c>
      <c r="J100" s="109">
        <v>0</v>
      </c>
      <c r="K100" s="110">
        <v>3142.8515625</v>
      </c>
      <c r="L100" s="111">
        <v>3142.8515625</v>
      </c>
      <c r="M100" s="111">
        <v>3142.8515625</v>
      </c>
      <c r="N100" s="111">
        <v>3142.8515625</v>
      </c>
      <c r="O100" s="111">
        <v>3142.8515625</v>
      </c>
      <c r="P100" s="111">
        <v>3142.8515625</v>
      </c>
      <c r="Q100" s="111">
        <v>3142.8515625</v>
      </c>
      <c r="R100" s="112">
        <v>21999.9609375</v>
      </c>
      <c r="S100" s="113">
        <v>21999.96</v>
      </c>
      <c r="T100" s="114">
        <v>-9.3750000087311491E-4</v>
      </c>
      <c r="U100" s="113"/>
      <c r="V100" s="153">
        <v>21999.961669921875</v>
      </c>
      <c r="W100" s="154">
        <v>7.32421875E-4</v>
      </c>
    </row>
    <row r="101" spans="1:23" ht="11.25" customHeight="1" x14ac:dyDescent="0.35">
      <c r="A101" s="106"/>
      <c r="B101" s="106"/>
      <c r="C101" s="106" t="s">
        <v>149</v>
      </c>
      <c r="D101" s="106"/>
      <c r="E101" s="107"/>
      <c r="F101" s="108">
        <v>0</v>
      </c>
      <c r="G101" s="109">
        <v>0</v>
      </c>
      <c r="H101" s="109">
        <v>0</v>
      </c>
      <c r="I101" s="109">
        <v>0</v>
      </c>
      <c r="J101" s="109">
        <v>0</v>
      </c>
      <c r="K101" s="110">
        <v>285.72000122070313</v>
      </c>
      <c r="L101" s="111">
        <v>285.72000122070313</v>
      </c>
      <c r="M101" s="111">
        <v>285.72000122070313</v>
      </c>
      <c r="N101" s="111">
        <v>285.72000122070313</v>
      </c>
      <c r="O101" s="111">
        <v>285.72000122070313</v>
      </c>
      <c r="P101" s="111">
        <v>285.72000122070313</v>
      </c>
      <c r="Q101" s="111">
        <v>285.72000122070313</v>
      </c>
      <c r="R101" s="112">
        <v>2000.0400085449219</v>
      </c>
      <c r="S101" s="113">
        <v>2000.04</v>
      </c>
      <c r="T101" s="114">
        <v>-8.5449219113797881E-6</v>
      </c>
      <c r="U101" s="113"/>
      <c r="V101" s="153">
        <v>2000.0400238037109</v>
      </c>
      <c r="W101" s="154">
        <v>1.52587890625E-5</v>
      </c>
    </row>
    <row r="102" spans="1:23" ht="11.25" customHeight="1" x14ac:dyDescent="0.35">
      <c r="A102" s="106"/>
      <c r="B102" s="106"/>
      <c r="C102" s="106" t="s">
        <v>150</v>
      </c>
      <c r="D102" s="106"/>
      <c r="E102" s="107"/>
      <c r="F102" s="108">
        <v>0</v>
      </c>
      <c r="G102" s="109">
        <v>0</v>
      </c>
      <c r="H102" s="109">
        <v>0</v>
      </c>
      <c r="I102" s="109">
        <v>0</v>
      </c>
      <c r="J102" s="109">
        <v>0</v>
      </c>
      <c r="K102" s="110">
        <v>285.72000122070313</v>
      </c>
      <c r="L102" s="111">
        <v>285.72000122070313</v>
      </c>
      <c r="M102" s="111">
        <v>285.72000122070313</v>
      </c>
      <c r="N102" s="111">
        <v>285.72000122070313</v>
      </c>
      <c r="O102" s="111">
        <v>285.72000122070313</v>
      </c>
      <c r="P102" s="111">
        <v>285.72000122070313</v>
      </c>
      <c r="Q102" s="111">
        <v>285.72000122070313</v>
      </c>
      <c r="R102" s="112">
        <v>2000.0400085449219</v>
      </c>
      <c r="S102" s="113">
        <v>2000.04</v>
      </c>
      <c r="T102" s="114">
        <v>-8.5449219113797881E-6</v>
      </c>
      <c r="U102" s="113"/>
      <c r="V102" s="153">
        <v>2000.0400238037109</v>
      </c>
      <c r="W102" s="154">
        <v>1.52587890625E-5</v>
      </c>
    </row>
    <row r="103" spans="1:23" ht="11.25" customHeight="1" x14ac:dyDescent="0.35">
      <c r="A103" s="106"/>
      <c r="B103" s="106"/>
      <c r="C103" s="106" t="s">
        <v>151</v>
      </c>
      <c r="D103" s="106"/>
      <c r="E103" s="107"/>
      <c r="F103" s="108">
        <v>0</v>
      </c>
      <c r="G103" s="109">
        <v>0</v>
      </c>
      <c r="H103" s="109">
        <v>0</v>
      </c>
      <c r="I103" s="109">
        <v>0</v>
      </c>
      <c r="J103" s="109">
        <v>0</v>
      </c>
      <c r="K103" s="110">
        <v>285.72000122070313</v>
      </c>
      <c r="L103" s="111">
        <v>285.72000122070313</v>
      </c>
      <c r="M103" s="111">
        <v>285.72000122070313</v>
      </c>
      <c r="N103" s="111">
        <v>285.72000122070313</v>
      </c>
      <c r="O103" s="111">
        <v>285.72000122070313</v>
      </c>
      <c r="P103" s="111">
        <v>285.72000122070313</v>
      </c>
      <c r="Q103" s="111">
        <v>285.72000122070313</v>
      </c>
      <c r="R103" s="112">
        <v>2000.0400085449219</v>
      </c>
      <c r="S103" s="113">
        <v>2000.04</v>
      </c>
      <c r="T103" s="114">
        <v>-8.5449219113797881E-6</v>
      </c>
      <c r="U103" s="113"/>
      <c r="V103" s="153">
        <v>2000.0400238037109</v>
      </c>
      <c r="W103" s="154">
        <v>1.52587890625E-5</v>
      </c>
    </row>
    <row r="104" spans="1:23" ht="11.25" customHeight="1" x14ac:dyDescent="0.35">
      <c r="A104" s="106"/>
      <c r="B104" s="106"/>
      <c r="C104" s="106" t="s">
        <v>152</v>
      </c>
      <c r="D104" s="106"/>
      <c r="E104" s="107"/>
      <c r="F104" s="108">
        <v>0</v>
      </c>
      <c r="G104" s="109">
        <v>0</v>
      </c>
      <c r="H104" s="109">
        <v>0</v>
      </c>
      <c r="I104" s="109">
        <v>0</v>
      </c>
      <c r="J104" s="109">
        <v>0</v>
      </c>
      <c r="K104" s="110">
        <v>285.72000122070313</v>
      </c>
      <c r="L104" s="111">
        <v>285.72000122070313</v>
      </c>
      <c r="M104" s="111">
        <v>285.72000122070313</v>
      </c>
      <c r="N104" s="111">
        <v>285.72000122070313</v>
      </c>
      <c r="O104" s="111">
        <v>285.72000122070313</v>
      </c>
      <c r="P104" s="111">
        <v>285.72000122070313</v>
      </c>
      <c r="Q104" s="111">
        <v>285.72000122070313</v>
      </c>
      <c r="R104" s="112">
        <v>2000.0400085449219</v>
      </c>
      <c r="S104" s="113">
        <v>2000.04</v>
      </c>
      <c r="T104" s="114">
        <v>-8.5449219113797881E-6</v>
      </c>
      <c r="U104" s="113"/>
      <c r="V104" s="153">
        <v>2000.0400238037109</v>
      </c>
      <c r="W104" s="154">
        <v>1.52587890625E-5</v>
      </c>
    </row>
    <row r="105" spans="1:23" ht="11.25" customHeight="1" x14ac:dyDescent="0.35">
      <c r="A105" s="106"/>
      <c r="B105" s="106"/>
      <c r="C105" s="106" t="s">
        <v>153</v>
      </c>
      <c r="D105" s="106"/>
      <c r="E105" s="107"/>
      <c r="F105" s="108">
        <v>0</v>
      </c>
      <c r="G105" s="109">
        <v>0</v>
      </c>
      <c r="H105" s="109">
        <v>0</v>
      </c>
      <c r="I105" s="109">
        <v>0</v>
      </c>
      <c r="J105" s="109">
        <v>0</v>
      </c>
      <c r="K105" s="110">
        <v>285.72000122070313</v>
      </c>
      <c r="L105" s="111">
        <v>285.72000122070313</v>
      </c>
      <c r="M105" s="111">
        <v>285.72000122070313</v>
      </c>
      <c r="N105" s="111">
        <v>285.72000122070313</v>
      </c>
      <c r="O105" s="111">
        <v>285.72000122070313</v>
      </c>
      <c r="P105" s="111">
        <v>285.72000122070313</v>
      </c>
      <c r="Q105" s="111">
        <v>285.72000122070313</v>
      </c>
      <c r="R105" s="112">
        <v>2000.0400085449219</v>
      </c>
      <c r="S105" s="113">
        <v>2000.04</v>
      </c>
      <c r="T105" s="114">
        <v>-8.5449219113797881E-6</v>
      </c>
      <c r="U105" s="113"/>
      <c r="V105" s="153">
        <v>2000.0400238037109</v>
      </c>
      <c r="W105" s="154">
        <v>1.52587890625E-5</v>
      </c>
    </row>
    <row r="106" spans="1:23" ht="11.25" customHeight="1" x14ac:dyDescent="0.35">
      <c r="A106" s="106"/>
      <c r="B106" s="106"/>
      <c r="C106" s="106" t="s">
        <v>154</v>
      </c>
      <c r="D106" s="106"/>
      <c r="E106" s="107"/>
      <c r="F106" s="108">
        <v>0</v>
      </c>
      <c r="G106" s="109">
        <v>0</v>
      </c>
      <c r="H106" s="109">
        <v>0</v>
      </c>
      <c r="I106" s="109">
        <v>0</v>
      </c>
      <c r="J106" s="109">
        <v>0</v>
      </c>
      <c r="K106" s="110">
        <v>285.72000122070313</v>
      </c>
      <c r="L106" s="111">
        <v>285.72000122070313</v>
      </c>
      <c r="M106" s="111">
        <v>285.72000122070313</v>
      </c>
      <c r="N106" s="111">
        <v>285.72000122070313</v>
      </c>
      <c r="O106" s="111">
        <v>285.72000122070313</v>
      </c>
      <c r="P106" s="111">
        <v>285.72000122070313</v>
      </c>
      <c r="Q106" s="111">
        <v>285.72000122070313</v>
      </c>
      <c r="R106" s="112">
        <v>2000.0400085449219</v>
      </c>
      <c r="S106" s="113">
        <v>2000.04</v>
      </c>
      <c r="T106" s="114">
        <v>-8.5449219113797881E-6</v>
      </c>
      <c r="U106" s="113"/>
      <c r="V106" s="153">
        <v>2000.0400238037109</v>
      </c>
      <c r="W106" s="154">
        <v>1.52587890625E-5</v>
      </c>
    </row>
    <row r="107" spans="1:23" ht="11.25" customHeight="1" x14ac:dyDescent="0.35">
      <c r="A107" s="106"/>
      <c r="B107" s="106"/>
      <c r="C107" s="106" t="s">
        <v>155</v>
      </c>
      <c r="D107" s="106"/>
      <c r="E107" s="107"/>
      <c r="F107" s="108">
        <v>0</v>
      </c>
      <c r="G107" s="109">
        <v>0</v>
      </c>
      <c r="H107" s="109">
        <v>0</v>
      </c>
      <c r="I107" s="109">
        <v>0</v>
      </c>
      <c r="J107" s="109">
        <v>0</v>
      </c>
      <c r="K107" s="110">
        <v>2285.70849609375</v>
      </c>
      <c r="L107" s="111">
        <v>2285.70849609375</v>
      </c>
      <c r="M107" s="111">
        <v>2285.70849609375</v>
      </c>
      <c r="N107" s="111">
        <v>2285.70849609375</v>
      </c>
      <c r="O107" s="111">
        <v>2285.70849609375</v>
      </c>
      <c r="P107" s="111">
        <v>2285.70849609375</v>
      </c>
      <c r="Q107" s="111">
        <v>2285.70849609375</v>
      </c>
      <c r="R107" s="112">
        <v>15999.95947265625</v>
      </c>
      <c r="S107" s="113">
        <v>15999.96</v>
      </c>
      <c r="T107" s="114">
        <v>5.2734374912688509E-4</v>
      </c>
      <c r="U107" s="113"/>
      <c r="V107" s="153">
        <v>15999.959838867188</v>
      </c>
      <c r="W107" s="154">
        <v>3.662109375E-4</v>
      </c>
    </row>
    <row r="108" spans="1:23" ht="11.25" customHeight="1" x14ac:dyDescent="0.35">
      <c r="A108" s="106"/>
      <c r="B108" s="106"/>
      <c r="C108" s="106" t="s">
        <v>156</v>
      </c>
      <c r="D108" s="106"/>
      <c r="E108" s="107"/>
      <c r="F108" s="108">
        <v>0</v>
      </c>
      <c r="G108" s="109">
        <v>0</v>
      </c>
      <c r="H108" s="109">
        <v>0</v>
      </c>
      <c r="I108" s="109">
        <v>0</v>
      </c>
      <c r="J108" s="109">
        <v>0</v>
      </c>
      <c r="K108" s="110">
        <v>2285.70849609375</v>
      </c>
      <c r="L108" s="111">
        <v>2285.70849609375</v>
      </c>
      <c r="M108" s="111">
        <v>2285.70849609375</v>
      </c>
      <c r="N108" s="111">
        <v>2285.70849609375</v>
      </c>
      <c r="O108" s="111">
        <v>2285.70849609375</v>
      </c>
      <c r="P108" s="111">
        <v>2285.70849609375</v>
      </c>
      <c r="Q108" s="111">
        <v>2285.70849609375</v>
      </c>
      <c r="R108" s="112">
        <v>15999.95947265625</v>
      </c>
      <c r="S108" s="113">
        <v>15999.96</v>
      </c>
      <c r="T108" s="114">
        <v>5.2734374912688509E-4</v>
      </c>
      <c r="U108" s="113"/>
      <c r="V108" s="153">
        <v>15999.959838867188</v>
      </c>
      <c r="W108" s="154">
        <v>3.662109375E-4</v>
      </c>
    </row>
    <row r="109" spans="1:23" ht="11.25" customHeight="1" x14ac:dyDescent="0.35">
      <c r="A109" s="106"/>
      <c r="B109" s="106"/>
      <c r="C109" s="106" t="s">
        <v>157</v>
      </c>
      <c r="D109" s="106"/>
      <c r="E109" s="107"/>
      <c r="F109" s="108">
        <v>0</v>
      </c>
      <c r="G109" s="109">
        <v>0</v>
      </c>
      <c r="H109" s="109">
        <v>0</v>
      </c>
      <c r="I109" s="109">
        <v>0</v>
      </c>
      <c r="J109" s="109">
        <v>0</v>
      </c>
      <c r="K109" s="110">
        <v>2285.70849609375</v>
      </c>
      <c r="L109" s="111">
        <v>2285.70849609375</v>
      </c>
      <c r="M109" s="111">
        <v>2285.70849609375</v>
      </c>
      <c r="N109" s="111">
        <v>2285.70849609375</v>
      </c>
      <c r="O109" s="111">
        <v>2285.70849609375</v>
      </c>
      <c r="P109" s="111">
        <v>2285.70849609375</v>
      </c>
      <c r="Q109" s="111">
        <v>2285.70849609375</v>
      </c>
      <c r="R109" s="112">
        <v>15999.95947265625</v>
      </c>
      <c r="S109" s="113">
        <v>15999.96</v>
      </c>
      <c r="T109" s="114">
        <v>5.2734374912688509E-4</v>
      </c>
      <c r="U109" s="113"/>
      <c r="V109" s="153">
        <v>15999.959838867188</v>
      </c>
      <c r="W109" s="154">
        <v>3.662109375E-4</v>
      </c>
    </row>
    <row r="110" spans="1:23" ht="11.25" customHeight="1" x14ac:dyDescent="0.35">
      <c r="A110" s="106"/>
      <c r="B110" s="106"/>
      <c r="C110" s="106" t="s">
        <v>158</v>
      </c>
      <c r="D110" s="106"/>
      <c r="E110" s="107"/>
      <c r="F110" s="108">
        <v>0</v>
      </c>
      <c r="G110" s="109">
        <v>0</v>
      </c>
      <c r="H110" s="109">
        <v>0</v>
      </c>
      <c r="I110" s="109">
        <v>0</v>
      </c>
      <c r="J110" s="109">
        <v>0</v>
      </c>
      <c r="K110" s="110">
        <v>285.72000122070313</v>
      </c>
      <c r="L110" s="111">
        <v>285.72000122070313</v>
      </c>
      <c r="M110" s="111">
        <v>285.72000122070313</v>
      </c>
      <c r="N110" s="111">
        <v>285.72000122070313</v>
      </c>
      <c r="O110" s="111">
        <v>285.72000122070313</v>
      </c>
      <c r="P110" s="111">
        <v>285.72000122070313</v>
      </c>
      <c r="Q110" s="111">
        <v>285.72000122070313</v>
      </c>
      <c r="R110" s="112">
        <v>2000.0400085449219</v>
      </c>
      <c r="S110" s="113">
        <v>2000.04</v>
      </c>
      <c r="T110" s="114">
        <v>-8.5449219113797881E-6</v>
      </c>
      <c r="U110" s="113"/>
      <c r="V110" s="153">
        <v>2000.0400238037109</v>
      </c>
      <c r="W110" s="154">
        <v>1.52587890625E-5</v>
      </c>
    </row>
    <row r="111" spans="1:23" ht="11.25" customHeight="1" x14ac:dyDescent="0.35">
      <c r="A111" s="106"/>
      <c r="B111" s="106"/>
      <c r="C111" s="106" t="s">
        <v>159</v>
      </c>
      <c r="D111" s="106"/>
      <c r="E111" s="107"/>
      <c r="F111" s="108">
        <v>0</v>
      </c>
      <c r="G111" s="109">
        <v>0</v>
      </c>
      <c r="H111" s="109">
        <v>0</v>
      </c>
      <c r="I111" s="109">
        <v>0</v>
      </c>
      <c r="J111" s="109">
        <v>0</v>
      </c>
      <c r="K111" s="110">
        <v>285.72000122070313</v>
      </c>
      <c r="L111" s="111">
        <v>285.72000122070313</v>
      </c>
      <c r="M111" s="111">
        <v>285.72000122070313</v>
      </c>
      <c r="N111" s="111">
        <v>285.72000122070313</v>
      </c>
      <c r="O111" s="111">
        <v>285.72000122070313</v>
      </c>
      <c r="P111" s="111">
        <v>285.72000122070313</v>
      </c>
      <c r="Q111" s="111">
        <v>285.72000122070313</v>
      </c>
      <c r="R111" s="112">
        <v>2000.0400085449219</v>
      </c>
      <c r="S111" s="113">
        <v>2000.04</v>
      </c>
      <c r="T111" s="114">
        <v>-8.5449219113797881E-6</v>
      </c>
      <c r="U111" s="113"/>
      <c r="V111" s="153">
        <v>2000.0400238037109</v>
      </c>
      <c r="W111" s="154">
        <v>1.52587890625E-5</v>
      </c>
    </row>
    <row r="112" spans="1:23" ht="11.25" customHeight="1" x14ac:dyDescent="0.35">
      <c r="A112" s="106"/>
      <c r="B112" s="106"/>
      <c r="C112" s="106" t="s">
        <v>160</v>
      </c>
      <c r="D112" s="106"/>
      <c r="E112" s="107"/>
      <c r="F112" s="108">
        <v>0</v>
      </c>
      <c r="G112" s="109">
        <v>0</v>
      </c>
      <c r="H112" s="109">
        <v>0</v>
      </c>
      <c r="I112" s="109">
        <v>0</v>
      </c>
      <c r="J112" s="109">
        <v>0</v>
      </c>
      <c r="K112" s="110">
        <v>285.72000122070313</v>
      </c>
      <c r="L112" s="111">
        <v>285.72000122070313</v>
      </c>
      <c r="M112" s="111">
        <v>285.72000122070313</v>
      </c>
      <c r="N112" s="111">
        <v>285.72000122070313</v>
      </c>
      <c r="O112" s="111">
        <v>285.72000122070313</v>
      </c>
      <c r="P112" s="111">
        <v>285.72000122070313</v>
      </c>
      <c r="Q112" s="111">
        <v>285.72000122070313</v>
      </c>
      <c r="R112" s="112">
        <v>2000.0400085449219</v>
      </c>
      <c r="S112" s="113">
        <v>2000.04</v>
      </c>
      <c r="T112" s="114">
        <v>-8.5449219113797881E-6</v>
      </c>
      <c r="U112" s="113"/>
      <c r="V112" s="153">
        <v>2000.0400238037109</v>
      </c>
      <c r="W112" s="154">
        <v>1.52587890625E-5</v>
      </c>
    </row>
    <row r="113" spans="1:23" ht="11.25" customHeight="1" x14ac:dyDescent="0.35">
      <c r="A113" s="106"/>
      <c r="B113" s="106"/>
      <c r="C113" s="115" t="s">
        <v>161</v>
      </c>
      <c r="D113" s="115"/>
      <c r="E113" s="116"/>
      <c r="F113" s="117">
        <v>439417.43999999994</v>
      </c>
      <c r="G113" s="118">
        <v>384195.0199999999</v>
      </c>
      <c r="H113" s="118">
        <v>439063.68999999994</v>
      </c>
      <c r="I113" s="118">
        <v>379965.19999999995</v>
      </c>
      <c r="J113" s="118">
        <v>522393.92999999993</v>
      </c>
      <c r="K113" s="119">
        <v>492157.00311279297</v>
      </c>
      <c r="L113" s="120">
        <v>492157.00311279297</v>
      </c>
      <c r="M113" s="120">
        <v>492157.00311279297</v>
      </c>
      <c r="N113" s="120">
        <v>492157.00311279297</v>
      </c>
      <c r="O113" s="120">
        <v>492157.00311279297</v>
      </c>
      <c r="P113" s="120">
        <v>492157.00311279297</v>
      </c>
      <c r="Q113" s="120">
        <v>492157.00311279297</v>
      </c>
      <c r="R113" s="121">
        <v>5610134.3017895501</v>
      </c>
      <c r="S113" s="122">
        <v>5574884.1600000001</v>
      </c>
      <c r="T113" s="123">
        <v>-35250.141789550711</v>
      </c>
      <c r="U113" s="122"/>
      <c r="V113" s="155">
        <v>5574884.2085101325</v>
      </c>
      <c r="W113" s="124">
        <v>-35250.093279418732</v>
      </c>
    </row>
    <row r="114" spans="1:23" ht="11.25" customHeight="1" x14ac:dyDescent="0.35">
      <c r="A114" s="106"/>
      <c r="B114" s="106" t="s">
        <v>35</v>
      </c>
      <c r="C114" s="106"/>
      <c r="D114" s="106"/>
      <c r="E114" s="107"/>
      <c r="F114" s="108"/>
      <c r="G114" s="109"/>
      <c r="H114" s="109"/>
      <c r="I114" s="109"/>
      <c r="J114" s="109"/>
      <c r="K114" s="110"/>
      <c r="L114" s="111"/>
      <c r="M114" s="111"/>
      <c r="N114" s="111"/>
      <c r="O114" s="111"/>
      <c r="P114" s="111"/>
      <c r="Q114" s="111"/>
      <c r="R114" s="112"/>
      <c r="S114" s="113"/>
      <c r="T114" s="114"/>
      <c r="U114" s="113"/>
      <c r="V114" s="153"/>
      <c r="W114" s="154"/>
    </row>
    <row r="115" spans="1:23" ht="11.25" customHeight="1" x14ac:dyDescent="0.35">
      <c r="A115" s="106"/>
      <c r="B115" s="106"/>
      <c r="C115" s="106" t="s">
        <v>162</v>
      </c>
      <c r="D115" s="106"/>
      <c r="E115" s="107"/>
      <c r="F115" s="108">
        <v>955.28</v>
      </c>
      <c r="G115" s="109">
        <v>5353.38</v>
      </c>
      <c r="H115" s="109">
        <v>80519</v>
      </c>
      <c r="I115" s="109">
        <v>10542.22</v>
      </c>
      <c r="J115" s="109">
        <v>-32371.29</v>
      </c>
      <c r="K115" s="110">
        <v>-9285.5126953125</v>
      </c>
      <c r="L115" s="111">
        <v>-9285.5126953125</v>
      </c>
      <c r="M115" s="111">
        <v>-9285.5126953125</v>
      </c>
      <c r="N115" s="111">
        <v>-9285.5126953125</v>
      </c>
      <c r="O115" s="111">
        <v>-9285.5126953125</v>
      </c>
      <c r="P115" s="111">
        <v>-9285.5126953125</v>
      </c>
      <c r="Q115" s="111">
        <v>-9285.5126953125</v>
      </c>
      <c r="R115" s="112">
        <v>1.132812503783498E-3</v>
      </c>
      <c r="S115" s="113">
        <v>0</v>
      </c>
      <c r="T115" s="114">
        <v>-1.132812503783498E-3</v>
      </c>
      <c r="U115" s="113"/>
      <c r="V115" s="153">
        <v>-1.6210937465075403E-3</v>
      </c>
      <c r="W115" s="154">
        <v>-2.7539062502910383E-3</v>
      </c>
    </row>
    <row r="116" spans="1:23" ht="11.25" customHeight="1" x14ac:dyDescent="0.35">
      <c r="A116" s="106"/>
      <c r="B116" s="106"/>
      <c r="C116" s="106" t="s">
        <v>163</v>
      </c>
      <c r="D116" s="106"/>
      <c r="E116" s="107"/>
      <c r="F116" s="108">
        <v>18.36</v>
      </c>
      <c r="G116" s="109">
        <v>4871.92</v>
      </c>
      <c r="H116" s="109">
        <v>31688.61</v>
      </c>
      <c r="I116" s="109">
        <v>10996.13</v>
      </c>
      <c r="J116" s="109">
        <v>19073.3</v>
      </c>
      <c r="K116" s="110">
        <v>-9521.1884765625</v>
      </c>
      <c r="L116" s="111">
        <v>-9521.1884765625</v>
      </c>
      <c r="M116" s="111">
        <v>-9521.1884765625</v>
      </c>
      <c r="N116" s="111">
        <v>-9521.1884765625</v>
      </c>
      <c r="O116" s="111">
        <v>-9521.1884765625</v>
      </c>
      <c r="P116" s="111">
        <v>-9521.1884765625</v>
      </c>
      <c r="Q116" s="111">
        <v>-9521.1884765625</v>
      </c>
      <c r="R116" s="112">
        <v>6.6406249243300408E-4</v>
      </c>
      <c r="S116" s="113">
        <v>0</v>
      </c>
      <c r="T116" s="114">
        <v>-6.6406249243300408E-4</v>
      </c>
      <c r="U116" s="113"/>
      <c r="V116" s="153">
        <v>-1.6015625005820766E-3</v>
      </c>
      <c r="W116" s="154">
        <v>-2.2656249930150807E-3</v>
      </c>
    </row>
    <row r="117" spans="1:23" ht="11.25" customHeight="1" x14ac:dyDescent="0.35">
      <c r="A117" s="106"/>
      <c r="B117" s="106"/>
      <c r="C117" s="106" t="s">
        <v>164</v>
      </c>
      <c r="D117" s="106"/>
      <c r="E117" s="107"/>
      <c r="F117" s="108">
        <v>12.4</v>
      </c>
      <c r="G117" s="109">
        <v>3293.09</v>
      </c>
      <c r="H117" s="109">
        <v>16243.9</v>
      </c>
      <c r="I117" s="109">
        <v>7599.93</v>
      </c>
      <c r="J117" s="109">
        <v>1952.22</v>
      </c>
      <c r="K117" s="110">
        <v>-4157.36279296875</v>
      </c>
      <c r="L117" s="111">
        <v>-4157.36279296875</v>
      </c>
      <c r="M117" s="111">
        <v>-4157.36279296875</v>
      </c>
      <c r="N117" s="111">
        <v>-4157.36279296875</v>
      </c>
      <c r="O117" s="111">
        <v>-4157.36279296875</v>
      </c>
      <c r="P117" s="111">
        <v>-4157.36279296875</v>
      </c>
      <c r="Q117" s="111">
        <v>-4157.36279296875</v>
      </c>
      <c r="R117" s="112">
        <v>4.4921875087311491E-4</v>
      </c>
      <c r="S117" s="113">
        <v>0</v>
      </c>
      <c r="T117" s="114">
        <v>-4.4921875087311491E-4</v>
      </c>
      <c r="U117" s="113"/>
      <c r="V117" s="153">
        <v>-8.6914062558207661E-4</v>
      </c>
      <c r="W117" s="154">
        <v>-1.3183593764551915E-3</v>
      </c>
    </row>
    <row r="118" spans="1:23" ht="11.25" customHeight="1" x14ac:dyDescent="0.35">
      <c r="A118" s="106"/>
      <c r="B118" s="106"/>
      <c r="C118" s="106" t="s">
        <v>165</v>
      </c>
      <c r="D118" s="106"/>
      <c r="E118" s="107"/>
      <c r="F118" s="108">
        <v>0</v>
      </c>
      <c r="G118" s="109">
        <v>0</v>
      </c>
      <c r="H118" s="109">
        <v>0</v>
      </c>
      <c r="I118" s="109">
        <v>752.8</v>
      </c>
      <c r="J118" s="109">
        <v>0</v>
      </c>
      <c r="K118" s="110">
        <v>24792.01171875</v>
      </c>
      <c r="L118" s="111">
        <v>24792.01171875</v>
      </c>
      <c r="M118" s="111">
        <v>24792.01171875</v>
      </c>
      <c r="N118" s="111">
        <v>24792.01171875</v>
      </c>
      <c r="O118" s="111">
        <v>24792.01171875</v>
      </c>
      <c r="P118" s="111">
        <v>24792.01171875</v>
      </c>
      <c r="Q118" s="111">
        <v>24792.01171875</v>
      </c>
      <c r="R118" s="112">
        <v>174296.88203124999</v>
      </c>
      <c r="S118" s="113">
        <v>174296.88</v>
      </c>
      <c r="T118" s="114">
        <v>-2.0312499837018549E-3</v>
      </c>
      <c r="U118" s="113"/>
      <c r="V118" s="153">
        <v>174296.8828125</v>
      </c>
      <c r="W118" s="154">
        <v>7.8125001164153218E-4</v>
      </c>
    </row>
    <row r="119" spans="1:23" ht="11.25" customHeight="1" x14ac:dyDescent="0.35">
      <c r="A119" s="106"/>
      <c r="B119" s="106"/>
      <c r="C119" s="106" t="s">
        <v>166</v>
      </c>
      <c r="D119" s="106"/>
      <c r="E119" s="107"/>
      <c r="F119" s="108">
        <v>0</v>
      </c>
      <c r="G119" s="109">
        <v>0</v>
      </c>
      <c r="H119" s="109">
        <v>0</v>
      </c>
      <c r="I119" s="109">
        <v>0</v>
      </c>
      <c r="J119" s="109">
        <v>0</v>
      </c>
      <c r="K119" s="110">
        <v>31669.302734375</v>
      </c>
      <c r="L119" s="111">
        <v>31669.302734375</v>
      </c>
      <c r="M119" s="111">
        <v>31669.302734375</v>
      </c>
      <c r="N119" s="111">
        <v>31669.302734375</v>
      </c>
      <c r="O119" s="111">
        <v>31669.302734375</v>
      </c>
      <c r="P119" s="111">
        <v>31669.302734375</v>
      </c>
      <c r="Q119" s="111">
        <v>31669.302734375</v>
      </c>
      <c r="R119" s="112">
        <v>221685.119140625</v>
      </c>
      <c r="S119" s="113">
        <v>221685.12</v>
      </c>
      <c r="T119" s="114">
        <v>8.5937499534338713E-4</v>
      </c>
      <c r="U119" s="113"/>
      <c r="V119" s="153">
        <v>221685.1171875</v>
      </c>
      <c r="W119" s="154">
        <v>-1.953125E-3</v>
      </c>
    </row>
    <row r="120" spans="1:23" ht="11.25" customHeight="1" x14ac:dyDescent="0.35">
      <c r="A120" s="106"/>
      <c r="B120" s="106"/>
      <c r="C120" s="106" t="s">
        <v>167</v>
      </c>
      <c r="D120" s="106"/>
      <c r="E120" s="107"/>
      <c r="F120" s="108">
        <v>0</v>
      </c>
      <c r="G120" s="109">
        <v>0</v>
      </c>
      <c r="H120" s="109">
        <v>0</v>
      </c>
      <c r="I120" s="109">
        <v>0</v>
      </c>
      <c r="J120" s="109">
        <v>0</v>
      </c>
      <c r="K120" s="110">
        <v>19022.365234375</v>
      </c>
      <c r="L120" s="111">
        <v>19022.365234375</v>
      </c>
      <c r="M120" s="111">
        <v>19022.365234375</v>
      </c>
      <c r="N120" s="111">
        <v>19022.365234375</v>
      </c>
      <c r="O120" s="111">
        <v>19022.365234375</v>
      </c>
      <c r="P120" s="111">
        <v>19022.365234375</v>
      </c>
      <c r="Q120" s="111">
        <v>19022.365234375</v>
      </c>
      <c r="R120" s="112">
        <v>133156.556640625</v>
      </c>
      <c r="S120" s="113">
        <v>133156.56</v>
      </c>
      <c r="T120" s="114">
        <v>3.3593749976716936E-3</v>
      </c>
      <c r="U120" s="113"/>
      <c r="V120" s="153">
        <v>133156.564453125</v>
      </c>
      <c r="W120" s="154">
        <v>7.8125E-3</v>
      </c>
    </row>
    <row r="121" spans="1:23" ht="11.25" customHeight="1" x14ac:dyDescent="0.35">
      <c r="A121" s="106"/>
      <c r="B121" s="106"/>
      <c r="C121" s="106" t="s">
        <v>168</v>
      </c>
      <c r="D121" s="106"/>
      <c r="E121" s="107"/>
      <c r="F121" s="108">
        <v>14011.31</v>
      </c>
      <c r="G121" s="109">
        <v>13141.82</v>
      </c>
      <c r="H121" s="109">
        <v>3082.54</v>
      </c>
      <c r="I121" s="109">
        <v>13141.82</v>
      </c>
      <c r="J121" s="109">
        <v>13141.82</v>
      </c>
      <c r="K121" s="110">
        <v>11972.9951171875</v>
      </c>
      <c r="L121" s="111">
        <v>11972.9951171875</v>
      </c>
      <c r="M121" s="111">
        <v>11972.9951171875</v>
      </c>
      <c r="N121" s="111">
        <v>11972.9951171875</v>
      </c>
      <c r="O121" s="111">
        <v>11972.9951171875</v>
      </c>
      <c r="P121" s="111">
        <v>11972.9951171875</v>
      </c>
      <c r="Q121" s="111">
        <v>11972.9951171875</v>
      </c>
      <c r="R121" s="112">
        <v>140330.2758203125</v>
      </c>
      <c r="S121" s="113">
        <v>140330.28</v>
      </c>
      <c r="T121" s="114">
        <v>4.1796875011641532E-3</v>
      </c>
      <c r="U121" s="113"/>
      <c r="V121" s="153">
        <v>140330.27937499998</v>
      </c>
      <c r="W121" s="154">
        <v>3.5546874860301614E-3</v>
      </c>
    </row>
    <row r="122" spans="1:23" ht="11.25" customHeight="1" x14ac:dyDescent="0.35">
      <c r="A122" s="106"/>
      <c r="B122" s="106"/>
      <c r="C122" s="106" t="s">
        <v>169</v>
      </c>
      <c r="D122" s="106"/>
      <c r="E122" s="107"/>
      <c r="F122" s="108">
        <v>8361.77</v>
      </c>
      <c r="G122" s="109">
        <v>7386.42</v>
      </c>
      <c r="H122" s="109">
        <v>12386.42</v>
      </c>
      <c r="I122" s="109">
        <v>7386.42</v>
      </c>
      <c r="J122" s="109">
        <v>7386.42</v>
      </c>
      <c r="K122" s="110">
        <v>13168.5068359375</v>
      </c>
      <c r="L122" s="111">
        <v>13168.5068359375</v>
      </c>
      <c r="M122" s="111">
        <v>13168.5068359375</v>
      </c>
      <c r="N122" s="111">
        <v>13168.5068359375</v>
      </c>
      <c r="O122" s="111">
        <v>13168.5068359375</v>
      </c>
      <c r="P122" s="111">
        <v>13168.5068359375</v>
      </c>
      <c r="Q122" s="111">
        <v>13168.5068359375</v>
      </c>
      <c r="R122" s="112">
        <v>135086.99785156251</v>
      </c>
      <c r="S122" s="113">
        <v>135087</v>
      </c>
      <c r="T122" s="114">
        <v>2.1484374883584678E-3</v>
      </c>
      <c r="U122" s="113"/>
      <c r="V122" s="153">
        <v>135086.99769531249</v>
      </c>
      <c r="W122" s="154">
        <v>-1.562500256113708E-4</v>
      </c>
    </row>
    <row r="123" spans="1:23" ht="11.25" customHeight="1" x14ac:dyDescent="0.35">
      <c r="A123" s="106"/>
      <c r="B123" s="106"/>
      <c r="C123" s="106" t="s">
        <v>170</v>
      </c>
      <c r="D123" s="106"/>
      <c r="E123" s="107"/>
      <c r="F123" s="108">
        <v>4288.1899999999996</v>
      </c>
      <c r="G123" s="109">
        <v>3923.22</v>
      </c>
      <c r="H123" s="109">
        <v>8923.2199999999993</v>
      </c>
      <c r="I123" s="109">
        <v>3923.22</v>
      </c>
      <c r="J123" s="109">
        <v>1961.61</v>
      </c>
      <c r="K123" s="110">
        <v>6743.72900390625</v>
      </c>
      <c r="L123" s="111">
        <v>6743.72900390625</v>
      </c>
      <c r="M123" s="111">
        <v>6743.72900390625</v>
      </c>
      <c r="N123" s="111">
        <v>6743.72900390625</v>
      </c>
      <c r="O123" s="111">
        <v>6743.72900390625</v>
      </c>
      <c r="P123" s="111">
        <v>6743.72900390625</v>
      </c>
      <c r="Q123" s="111">
        <v>6743.72900390625</v>
      </c>
      <c r="R123" s="112">
        <v>70225.563027343742</v>
      </c>
      <c r="S123" s="113">
        <v>70225.56</v>
      </c>
      <c r="T123" s="114">
        <v>-3.0273437441792339E-3</v>
      </c>
      <c r="U123" s="113"/>
      <c r="V123" s="153">
        <v>70225.559687500005</v>
      </c>
      <c r="W123" s="154">
        <v>-3.3398437371943146E-3</v>
      </c>
    </row>
    <row r="124" spans="1:23" ht="11.25" customHeight="1" x14ac:dyDescent="0.35">
      <c r="A124" s="106"/>
      <c r="B124" s="106"/>
      <c r="C124" s="106" t="s">
        <v>171</v>
      </c>
      <c r="D124" s="106"/>
      <c r="E124" s="107"/>
      <c r="F124" s="108">
        <v>3276.84</v>
      </c>
      <c r="G124" s="109">
        <v>3073.48</v>
      </c>
      <c r="H124" s="109">
        <v>934.46</v>
      </c>
      <c r="I124" s="109">
        <v>3073.48</v>
      </c>
      <c r="J124" s="109">
        <v>3073.48</v>
      </c>
      <c r="K124" s="110">
        <v>2769.63134765625</v>
      </c>
      <c r="L124" s="111">
        <v>2769.63134765625</v>
      </c>
      <c r="M124" s="111">
        <v>2769.63134765625</v>
      </c>
      <c r="N124" s="111">
        <v>2769.63134765625</v>
      </c>
      <c r="O124" s="111">
        <v>2769.63134765625</v>
      </c>
      <c r="P124" s="111">
        <v>2769.63134765625</v>
      </c>
      <c r="Q124" s="111">
        <v>2769.63134765625</v>
      </c>
      <c r="R124" s="112">
        <v>32819.159433593748</v>
      </c>
      <c r="S124" s="113">
        <v>32819.160000000003</v>
      </c>
      <c r="T124" s="114">
        <v>5.6640625552972779E-4</v>
      </c>
      <c r="U124" s="113"/>
      <c r="V124" s="153">
        <v>32819.159882812499</v>
      </c>
      <c r="W124" s="154">
        <v>4.4921875087311491E-4</v>
      </c>
    </row>
    <row r="125" spans="1:23" ht="11.25" customHeight="1" x14ac:dyDescent="0.35">
      <c r="A125" s="106"/>
      <c r="B125" s="106"/>
      <c r="C125" s="106" t="s">
        <v>172</v>
      </c>
      <c r="D125" s="106"/>
      <c r="E125" s="107"/>
      <c r="F125" s="108">
        <v>1955.59</v>
      </c>
      <c r="G125" s="109">
        <v>1727.48</v>
      </c>
      <c r="H125" s="109">
        <v>2727.48</v>
      </c>
      <c r="I125" s="109">
        <v>1727.48</v>
      </c>
      <c r="J125" s="109">
        <v>1727.48</v>
      </c>
      <c r="K125" s="110">
        <v>3103.91015625</v>
      </c>
      <c r="L125" s="111">
        <v>3103.91015625</v>
      </c>
      <c r="M125" s="111">
        <v>3103.91015625</v>
      </c>
      <c r="N125" s="111">
        <v>3103.91015625</v>
      </c>
      <c r="O125" s="111">
        <v>3103.91015625</v>
      </c>
      <c r="P125" s="111">
        <v>3103.91015625</v>
      </c>
      <c r="Q125" s="111">
        <v>3103.91015625</v>
      </c>
      <c r="R125" s="112">
        <v>31592.881093749998</v>
      </c>
      <c r="S125" s="113">
        <v>31592.880000000001</v>
      </c>
      <c r="T125" s="114">
        <v>-1.0937499973806553E-3</v>
      </c>
      <c r="U125" s="113"/>
      <c r="V125" s="153">
        <v>31592.881787109374</v>
      </c>
      <c r="W125" s="154">
        <v>6.9335937587311491E-4</v>
      </c>
    </row>
    <row r="126" spans="1:23" ht="11.25" customHeight="1" x14ac:dyDescent="0.35">
      <c r="A126" s="106"/>
      <c r="B126" s="106"/>
      <c r="C126" s="106" t="s">
        <v>173</v>
      </c>
      <c r="D126" s="106"/>
      <c r="E126" s="107"/>
      <c r="F126" s="108">
        <v>1002.87</v>
      </c>
      <c r="G126" s="109">
        <v>917.52</v>
      </c>
      <c r="H126" s="109">
        <v>1917.52</v>
      </c>
      <c r="I126" s="109">
        <v>917.52</v>
      </c>
      <c r="J126" s="109">
        <v>917.52</v>
      </c>
      <c r="K126" s="110">
        <v>1535.8184814453125</v>
      </c>
      <c r="L126" s="111">
        <v>1535.8184814453125</v>
      </c>
      <c r="M126" s="111">
        <v>1535.8184814453125</v>
      </c>
      <c r="N126" s="111">
        <v>1535.8184814453125</v>
      </c>
      <c r="O126" s="111">
        <v>1535.8184814453125</v>
      </c>
      <c r="P126" s="111">
        <v>1535.8184814453125</v>
      </c>
      <c r="Q126" s="111">
        <v>1535.8184814453125</v>
      </c>
      <c r="R126" s="112">
        <v>16423.679370117188</v>
      </c>
      <c r="S126" s="113">
        <v>16423.68</v>
      </c>
      <c r="T126" s="114">
        <v>6.2988281206344254E-4</v>
      </c>
      <c r="U126" s="113"/>
      <c r="V126" s="153">
        <v>16423.679409179687</v>
      </c>
      <c r="W126" s="154">
        <v>3.9062499126885086E-5</v>
      </c>
    </row>
    <row r="127" spans="1:23" ht="11.25" customHeight="1" x14ac:dyDescent="0.35">
      <c r="A127" s="106"/>
      <c r="B127" s="106"/>
      <c r="C127" s="106" t="s">
        <v>174</v>
      </c>
      <c r="D127" s="106"/>
      <c r="E127" s="107"/>
      <c r="F127" s="108">
        <v>2332.5300000000002</v>
      </c>
      <c r="G127" s="109">
        <v>6573.2</v>
      </c>
      <c r="H127" s="109">
        <v>-4732.79</v>
      </c>
      <c r="I127" s="109">
        <v>1954.46</v>
      </c>
      <c r="J127" s="109">
        <v>4059.46</v>
      </c>
      <c r="K127" s="110">
        <v>5011.56884765625</v>
      </c>
      <c r="L127" s="111">
        <v>5011.56884765625</v>
      </c>
      <c r="M127" s="111">
        <v>5011.56884765625</v>
      </c>
      <c r="N127" s="111">
        <v>5011.56884765625</v>
      </c>
      <c r="O127" s="111">
        <v>5011.56884765625</v>
      </c>
      <c r="P127" s="111">
        <v>5011.56884765625</v>
      </c>
      <c r="Q127" s="111">
        <v>5011.56884765625</v>
      </c>
      <c r="R127" s="112">
        <v>45267.841933593751</v>
      </c>
      <c r="S127" s="113">
        <v>45267.839999999997</v>
      </c>
      <c r="T127" s="114">
        <v>-1.9335937540745363E-3</v>
      </c>
      <c r="U127" s="113"/>
      <c r="V127" s="153">
        <v>45267.836484375002</v>
      </c>
      <c r="W127" s="154">
        <v>-5.4492187482537702E-3</v>
      </c>
    </row>
    <row r="128" spans="1:23" ht="11.25" customHeight="1" x14ac:dyDescent="0.35">
      <c r="A128" s="106"/>
      <c r="B128" s="106"/>
      <c r="C128" s="106" t="s">
        <v>175</v>
      </c>
      <c r="D128" s="106"/>
      <c r="E128" s="107"/>
      <c r="F128" s="108">
        <v>2426.39</v>
      </c>
      <c r="G128" s="109">
        <v>6068.41</v>
      </c>
      <c r="H128" s="109">
        <v>-1411.7</v>
      </c>
      <c r="I128" s="109">
        <v>1419.84</v>
      </c>
      <c r="J128" s="109">
        <v>3891.84</v>
      </c>
      <c r="K128" s="110">
        <v>4454.52294921875</v>
      </c>
      <c r="L128" s="111">
        <v>4454.52294921875</v>
      </c>
      <c r="M128" s="111">
        <v>4454.52294921875</v>
      </c>
      <c r="N128" s="111">
        <v>4454.52294921875</v>
      </c>
      <c r="O128" s="111">
        <v>4454.52294921875</v>
      </c>
      <c r="P128" s="111">
        <v>4454.52294921875</v>
      </c>
      <c r="Q128" s="111">
        <v>4454.52294921875</v>
      </c>
      <c r="R128" s="112">
        <v>43576.440644531249</v>
      </c>
      <c r="S128" s="113">
        <v>43576.44</v>
      </c>
      <c r="T128" s="114">
        <v>-6.4453124650754035E-4</v>
      </c>
      <c r="U128" s="113"/>
      <c r="V128" s="153">
        <v>43576.438867187499</v>
      </c>
      <c r="W128" s="154">
        <v>-1.7773437502910383E-3</v>
      </c>
    </row>
    <row r="129" spans="1:23" ht="11.25" customHeight="1" x14ac:dyDescent="0.35">
      <c r="A129" s="106"/>
      <c r="B129" s="106"/>
      <c r="C129" s="106" t="s">
        <v>176</v>
      </c>
      <c r="D129" s="106"/>
      <c r="E129" s="107"/>
      <c r="F129" s="108">
        <v>26.19</v>
      </c>
      <c r="G129" s="109">
        <v>8.26</v>
      </c>
      <c r="H129" s="109">
        <v>2305.2600000000002</v>
      </c>
      <c r="I129" s="109">
        <v>8.26</v>
      </c>
      <c r="J129" s="109">
        <v>8.26</v>
      </c>
      <c r="K129" s="110">
        <v>2899.58984375</v>
      </c>
      <c r="L129" s="111">
        <v>2899.58984375</v>
      </c>
      <c r="M129" s="111">
        <v>2899.58984375</v>
      </c>
      <c r="N129" s="111">
        <v>2899.58984375</v>
      </c>
      <c r="O129" s="111">
        <v>2899.58984375</v>
      </c>
      <c r="P129" s="111">
        <v>2899.58984375</v>
      </c>
      <c r="Q129" s="111">
        <v>2899.58984375</v>
      </c>
      <c r="R129" s="112">
        <v>22653.35890625</v>
      </c>
      <c r="S129" s="113">
        <v>22653.360000000001</v>
      </c>
      <c r="T129" s="114">
        <v>1.0937500010186341E-3</v>
      </c>
      <c r="U129" s="113"/>
      <c r="V129" s="153">
        <v>22653.358193359374</v>
      </c>
      <c r="W129" s="154">
        <v>-7.1289062543655746E-4</v>
      </c>
    </row>
    <row r="130" spans="1:23" ht="11.25" customHeight="1" x14ac:dyDescent="0.35">
      <c r="A130" s="106"/>
      <c r="B130" s="106"/>
      <c r="C130" s="106" t="s">
        <v>177</v>
      </c>
      <c r="D130" s="106"/>
      <c r="E130" s="107"/>
      <c r="F130" s="108">
        <v>348.02</v>
      </c>
      <c r="G130" s="109">
        <v>590.20000000000005</v>
      </c>
      <c r="H130" s="109">
        <v>-109.8</v>
      </c>
      <c r="I130" s="109">
        <v>590.20000000000005</v>
      </c>
      <c r="J130" s="109">
        <v>590.20000000000005</v>
      </c>
      <c r="K130" s="110">
        <v>2946.44287109375</v>
      </c>
      <c r="L130" s="111">
        <v>2946.44287109375</v>
      </c>
      <c r="M130" s="111">
        <v>2946.44287109375</v>
      </c>
      <c r="N130" s="111">
        <v>2946.44287109375</v>
      </c>
      <c r="O130" s="111">
        <v>2946.44287109375</v>
      </c>
      <c r="P130" s="111">
        <v>2946.44287109375</v>
      </c>
      <c r="Q130" s="111">
        <v>2946.44287109375</v>
      </c>
      <c r="R130" s="112">
        <v>22633.92009765625</v>
      </c>
      <c r="S130" s="113">
        <v>22633.919999999998</v>
      </c>
      <c r="T130" s="114">
        <v>-9.7656251455191523E-5</v>
      </c>
      <c r="U130" s="113"/>
      <c r="V130" s="153">
        <v>22633.919267578123</v>
      </c>
      <c r="W130" s="154">
        <v>-8.3007812645519152E-4</v>
      </c>
    </row>
    <row r="131" spans="1:23" ht="11.25" customHeight="1" x14ac:dyDescent="0.35">
      <c r="A131" s="106"/>
      <c r="B131" s="106"/>
      <c r="C131" s="106" t="s">
        <v>178</v>
      </c>
      <c r="D131" s="106"/>
      <c r="E131" s="107"/>
      <c r="F131" s="108">
        <v>98.47</v>
      </c>
      <c r="G131" s="109">
        <v>108.04</v>
      </c>
      <c r="H131" s="109">
        <v>808.04</v>
      </c>
      <c r="I131" s="109">
        <v>108.04</v>
      </c>
      <c r="J131" s="109">
        <v>108.04</v>
      </c>
      <c r="K131" s="110">
        <v>2936.806884765625</v>
      </c>
      <c r="L131" s="111">
        <v>2936.806884765625</v>
      </c>
      <c r="M131" s="111">
        <v>2936.806884765625</v>
      </c>
      <c r="N131" s="111">
        <v>2936.806884765625</v>
      </c>
      <c r="O131" s="111">
        <v>2936.806884765625</v>
      </c>
      <c r="P131" s="111">
        <v>2936.806884765625</v>
      </c>
      <c r="Q131" s="111">
        <v>2936.806884765625</v>
      </c>
      <c r="R131" s="112">
        <v>21788.278193359376</v>
      </c>
      <c r="S131" s="113">
        <v>21788.28</v>
      </c>
      <c r="T131" s="114">
        <v>1.8066406228172127E-3</v>
      </c>
      <c r="U131" s="113"/>
      <c r="V131" s="153">
        <v>21788.279248046874</v>
      </c>
      <c r="W131" s="154">
        <v>1.0546874982537702E-3</v>
      </c>
    </row>
    <row r="132" spans="1:23" ht="11.25" customHeight="1" x14ac:dyDescent="0.35">
      <c r="A132" s="106"/>
      <c r="B132" s="106"/>
      <c r="C132" s="106" t="s">
        <v>179</v>
      </c>
      <c r="D132" s="106"/>
      <c r="E132" s="107"/>
      <c r="F132" s="108">
        <v>183.22</v>
      </c>
      <c r="G132" s="109">
        <v>215.6</v>
      </c>
      <c r="H132" s="109">
        <v>215.6</v>
      </c>
      <c r="I132" s="109">
        <v>215.6</v>
      </c>
      <c r="J132" s="109">
        <v>215.6</v>
      </c>
      <c r="K132" s="110">
        <v>1468.7227783203125</v>
      </c>
      <c r="L132" s="111">
        <v>1468.7227783203125</v>
      </c>
      <c r="M132" s="111">
        <v>1468.7227783203125</v>
      </c>
      <c r="N132" s="111">
        <v>1468.7227783203125</v>
      </c>
      <c r="O132" s="111">
        <v>1468.7227783203125</v>
      </c>
      <c r="P132" s="111">
        <v>1468.7227783203125</v>
      </c>
      <c r="Q132" s="111">
        <v>1468.7227783203125</v>
      </c>
      <c r="R132" s="112">
        <v>11326.679448242186</v>
      </c>
      <c r="S132" s="113">
        <v>11326.68</v>
      </c>
      <c r="T132" s="114">
        <v>5.5175781380967237E-4</v>
      </c>
      <c r="U132" s="113"/>
      <c r="V132" s="153">
        <v>11326.679887695313</v>
      </c>
      <c r="W132" s="154">
        <v>4.3945312609139364E-4</v>
      </c>
    </row>
    <row r="133" spans="1:23" ht="11.25" customHeight="1" x14ac:dyDescent="0.35">
      <c r="A133" s="106"/>
      <c r="B133" s="106"/>
      <c r="C133" s="106" t="s">
        <v>180</v>
      </c>
      <c r="D133" s="106"/>
      <c r="E133" s="107"/>
      <c r="F133" s="108">
        <v>0</v>
      </c>
      <c r="G133" s="109">
        <v>0</v>
      </c>
      <c r="H133" s="109">
        <v>2232.7399999999998</v>
      </c>
      <c r="I133" s="109">
        <v>1872.87</v>
      </c>
      <c r="J133" s="109">
        <v>1923.49</v>
      </c>
      <c r="K133" s="110">
        <v>2372.1171875</v>
      </c>
      <c r="L133" s="111">
        <v>2372.1171875</v>
      </c>
      <c r="M133" s="111">
        <v>2372.1171875</v>
      </c>
      <c r="N133" s="111">
        <v>2372.1171875</v>
      </c>
      <c r="O133" s="111">
        <v>2372.1171875</v>
      </c>
      <c r="P133" s="111">
        <v>2372.1171875</v>
      </c>
      <c r="Q133" s="111">
        <v>2372.1171875</v>
      </c>
      <c r="R133" s="112">
        <v>22633.920312499999</v>
      </c>
      <c r="S133" s="113">
        <v>22633.919999999998</v>
      </c>
      <c r="T133" s="114">
        <v>-3.125000002910383E-4</v>
      </c>
      <c r="U133" s="113"/>
      <c r="V133" s="153">
        <v>22633.920664062498</v>
      </c>
      <c r="W133" s="154">
        <v>3.5156249941792339E-4</v>
      </c>
    </row>
    <row r="134" spans="1:23" ht="11.25" customHeight="1" x14ac:dyDescent="0.35">
      <c r="A134" s="106"/>
      <c r="B134" s="106"/>
      <c r="C134" s="106" t="s">
        <v>181</v>
      </c>
      <c r="D134" s="106"/>
      <c r="E134" s="107"/>
      <c r="F134" s="108">
        <v>911.12</v>
      </c>
      <c r="G134" s="109">
        <v>340.56</v>
      </c>
      <c r="H134" s="109">
        <v>1936.43</v>
      </c>
      <c r="I134" s="109">
        <v>1822.25</v>
      </c>
      <c r="J134" s="109">
        <v>1872.87</v>
      </c>
      <c r="K134" s="110">
        <v>2129.292724609375</v>
      </c>
      <c r="L134" s="111">
        <v>2129.292724609375</v>
      </c>
      <c r="M134" s="111">
        <v>2129.292724609375</v>
      </c>
      <c r="N134" s="111">
        <v>2129.292724609375</v>
      </c>
      <c r="O134" s="111">
        <v>2129.292724609375</v>
      </c>
      <c r="P134" s="111">
        <v>2129.292724609375</v>
      </c>
      <c r="Q134" s="111">
        <v>2129.292724609375</v>
      </c>
      <c r="R134" s="112">
        <v>21788.279072265625</v>
      </c>
      <c r="S134" s="113">
        <v>21788.28</v>
      </c>
      <c r="T134" s="114">
        <v>9.2773437427240424E-4</v>
      </c>
      <c r="U134" s="113"/>
      <c r="V134" s="153">
        <v>21788.279921875001</v>
      </c>
      <c r="W134" s="154">
        <v>8.4960937601863407E-4</v>
      </c>
    </row>
    <row r="135" spans="1:23" ht="11.25" customHeight="1" x14ac:dyDescent="0.35">
      <c r="A135" s="106"/>
      <c r="B135" s="106"/>
      <c r="C135" s="106" t="s">
        <v>182</v>
      </c>
      <c r="D135" s="106"/>
      <c r="E135" s="107"/>
      <c r="F135" s="108">
        <v>3214.23</v>
      </c>
      <c r="G135" s="109">
        <v>230.11</v>
      </c>
      <c r="H135" s="109">
        <v>-1638.27</v>
      </c>
      <c r="I135" s="109">
        <v>1366.69</v>
      </c>
      <c r="J135" s="109">
        <v>1265.46</v>
      </c>
      <c r="K135" s="110">
        <v>984.06561279296875</v>
      </c>
      <c r="L135" s="111">
        <v>984.06561279296875</v>
      </c>
      <c r="M135" s="111">
        <v>984.06561279296875</v>
      </c>
      <c r="N135" s="111">
        <v>984.06561279296875</v>
      </c>
      <c r="O135" s="111">
        <v>984.06561279296875</v>
      </c>
      <c r="P135" s="111">
        <v>984.06561279296875</v>
      </c>
      <c r="Q135" s="111">
        <v>984.06561279296875</v>
      </c>
      <c r="R135" s="112">
        <v>11326.679289550782</v>
      </c>
      <c r="S135" s="113">
        <v>11326.68</v>
      </c>
      <c r="T135" s="114">
        <v>7.1044921787688509E-4</v>
      </c>
      <c r="U135" s="113"/>
      <c r="V135" s="153">
        <v>11326.679130859375</v>
      </c>
      <c r="W135" s="154">
        <v>-1.5869140770519152E-4</v>
      </c>
    </row>
    <row r="136" spans="1:23" ht="11.25" customHeight="1" x14ac:dyDescent="0.35">
      <c r="A136" s="106"/>
      <c r="B136" s="106"/>
      <c r="C136" s="106" t="s">
        <v>183</v>
      </c>
      <c r="D136" s="106"/>
      <c r="E136" s="107"/>
      <c r="F136" s="108">
        <v>1854.88</v>
      </c>
      <c r="G136" s="109">
        <v>2707.47</v>
      </c>
      <c r="H136" s="109">
        <v>-2937.23</v>
      </c>
      <c r="I136" s="109">
        <v>1914.88</v>
      </c>
      <c r="J136" s="109">
        <v>1914.88</v>
      </c>
      <c r="K136" s="110">
        <v>3430.02294921875</v>
      </c>
      <c r="L136" s="111">
        <v>3430.02294921875</v>
      </c>
      <c r="M136" s="111">
        <v>3430.02294921875</v>
      </c>
      <c r="N136" s="111">
        <v>3430.02294921875</v>
      </c>
      <c r="O136" s="111">
        <v>3430.02294921875</v>
      </c>
      <c r="P136" s="111">
        <v>3430.02294921875</v>
      </c>
      <c r="Q136" s="111">
        <v>3430.02294921875</v>
      </c>
      <c r="R136" s="112">
        <v>29465.040644531251</v>
      </c>
      <c r="S136" s="113">
        <v>29465.040000000001</v>
      </c>
      <c r="T136" s="114">
        <v>-6.4453125014551915E-4</v>
      </c>
      <c r="U136" s="113"/>
      <c r="V136" s="153">
        <v>29465.040166015628</v>
      </c>
      <c r="W136" s="154">
        <v>-4.7851562339928932E-4</v>
      </c>
    </row>
    <row r="137" spans="1:23" ht="11.25" customHeight="1" x14ac:dyDescent="0.35">
      <c r="A137" s="106"/>
      <c r="B137" s="106"/>
      <c r="C137" s="106" t="s">
        <v>184</v>
      </c>
      <c r="D137" s="106"/>
      <c r="E137" s="107"/>
      <c r="F137" s="108">
        <v>85.06</v>
      </c>
      <c r="G137" s="109">
        <v>856.79</v>
      </c>
      <c r="H137" s="109">
        <v>837.86</v>
      </c>
      <c r="I137" s="109">
        <v>85.06</v>
      </c>
      <c r="J137" s="109">
        <v>85.06</v>
      </c>
      <c r="K137" s="110">
        <v>4089.452880859375</v>
      </c>
      <c r="L137" s="111">
        <v>4089.452880859375</v>
      </c>
      <c r="M137" s="111">
        <v>4089.452880859375</v>
      </c>
      <c r="N137" s="111">
        <v>4089.452880859375</v>
      </c>
      <c r="O137" s="111">
        <v>4089.452880859375</v>
      </c>
      <c r="P137" s="111">
        <v>4089.452880859375</v>
      </c>
      <c r="Q137" s="111">
        <v>4089.452880859375</v>
      </c>
      <c r="R137" s="112">
        <v>30576.000166015627</v>
      </c>
      <c r="S137" s="113">
        <v>30576</v>
      </c>
      <c r="T137" s="114">
        <v>-1.6601562674622983E-4</v>
      </c>
      <c r="U137" s="113"/>
      <c r="V137" s="153">
        <v>30575.998818359374</v>
      </c>
      <c r="W137" s="154">
        <v>-1.3476562526193447E-3</v>
      </c>
    </row>
    <row r="138" spans="1:23" ht="11.25" customHeight="1" x14ac:dyDescent="0.35">
      <c r="A138" s="106"/>
      <c r="B138" s="106"/>
      <c r="C138" s="106" t="s">
        <v>185</v>
      </c>
      <c r="D138" s="106"/>
      <c r="E138" s="107"/>
      <c r="F138" s="108">
        <v>2.5299999999999998</v>
      </c>
      <c r="G138" s="109">
        <v>521.45000000000005</v>
      </c>
      <c r="H138" s="109">
        <v>508.65</v>
      </c>
      <c r="I138" s="109">
        <v>0</v>
      </c>
      <c r="J138" s="109">
        <v>0</v>
      </c>
      <c r="K138" s="110">
        <v>3963.904296875</v>
      </c>
      <c r="L138" s="111">
        <v>3963.904296875</v>
      </c>
      <c r="M138" s="111">
        <v>3963.904296875</v>
      </c>
      <c r="N138" s="111">
        <v>3963.904296875</v>
      </c>
      <c r="O138" s="111">
        <v>3963.904296875</v>
      </c>
      <c r="P138" s="111">
        <v>3963.904296875</v>
      </c>
      <c r="Q138" s="111">
        <v>3963.904296875</v>
      </c>
      <c r="R138" s="112">
        <v>28779.960078125001</v>
      </c>
      <c r="S138" s="113">
        <v>28779.96</v>
      </c>
      <c r="T138" s="114">
        <v>-7.812500189174898E-5</v>
      </c>
      <c r="U138" s="113"/>
      <c r="V138" s="153">
        <v>28779.959589843751</v>
      </c>
      <c r="W138" s="154">
        <v>-4.8828125E-4</v>
      </c>
    </row>
    <row r="139" spans="1:23" ht="11.25" customHeight="1" x14ac:dyDescent="0.35">
      <c r="A139" s="106"/>
      <c r="B139" s="106"/>
      <c r="C139" s="115" t="s">
        <v>186</v>
      </c>
      <c r="D139" s="115"/>
      <c r="E139" s="116"/>
      <c r="F139" s="117">
        <v>45365.25</v>
      </c>
      <c r="G139" s="118">
        <v>61908.42</v>
      </c>
      <c r="H139" s="118">
        <v>156437.93999999997</v>
      </c>
      <c r="I139" s="118">
        <v>71419.17</v>
      </c>
      <c r="J139" s="118">
        <v>32797.719999999994</v>
      </c>
      <c r="K139" s="119">
        <v>128500.71649169922</v>
      </c>
      <c r="L139" s="120">
        <v>128500.71649169922</v>
      </c>
      <c r="M139" s="120">
        <v>128500.71649169922</v>
      </c>
      <c r="N139" s="120">
        <v>128500.71649169922</v>
      </c>
      <c r="O139" s="120">
        <v>128500.71649169922</v>
      </c>
      <c r="P139" s="120">
        <v>128500.71649169922</v>
      </c>
      <c r="Q139" s="120">
        <v>128500.71649169922</v>
      </c>
      <c r="R139" s="121">
        <v>1267433.5154418945</v>
      </c>
      <c r="S139" s="122">
        <v>1267433.52</v>
      </c>
      <c r="T139" s="123">
        <v>4.5581054764625151E-3</v>
      </c>
      <c r="U139" s="122"/>
      <c r="V139" s="155">
        <v>1267433.5084375001</v>
      </c>
      <c r="W139" s="124">
        <v>-7.0043945434008492E-3</v>
      </c>
    </row>
    <row r="140" spans="1:23" ht="11.25" customHeight="1" x14ac:dyDescent="0.35">
      <c r="A140" s="106"/>
      <c r="B140" s="106" t="s">
        <v>36</v>
      </c>
      <c r="C140" s="106"/>
      <c r="D140" s="106"/>
      <c r="E140" s="107"/>
      <c r="F140" s="108"/>
      <c r="G140" s="109"/>
      <c r="H140" s="109"/>
      <c r="I140" s="109"/>
      <c r="J140" s="109"/>
      <c r="K140" s="110"/>
      <c r="L140" s="111"/>
      <c r="M140" s="111"/>
      <c r="N140" s="111"/>
      <c r="O140" s="111"/>
      <c r="P140" s="111"/>
      <c r="Q140" s="111"/>
      <c r="R140" s="112"/>
      <c r="S140" s="113"/>
      <c r="T140" s="114"/>
      <c r="U140" s="113"/>
      <c r="V140" s="153"/>
      <c r="W140" s="154"/>
    </row>
    <row r="141" spans="1:23" ht="11.25" customHeight="1" x14ac:dyDescent="0.35">
      <c r="A141" s="106"/>
      <c r="B141" s="106"/>
      <c r="C141" s="106" t="s">
        <v>187</v>
      </c>
      <c r="D141" s="106"/>
      <c r="E141" s="107"/>
      <c r="F141" s="108">
        <v>0</v>
      </c>
      <c r="G141" s="109">
        <v>0</v>
      </c>
      <c r="H141" s="109">
        <v>0</v>
      </c>
      <c r="I141" s="109">
        <v>0</v>
      </c>
      <c r="J141" s="109">
        <v>0</v>
      </c>
      <c r="K141" s="110">
        <v>6267.56591796875</v>
      </c>
      <c r="L141" s="111">
        <v>6267.56591796875</v>
      </c>
      <c r="M141" s="111">
        <v>6267.56591796875</v>
      </c>
      <c r="N141" s="111">
        <v>6267.56591796875</v>
      </c>
      <c r="O141" s="111">
        <v>6267.56591796875</v>
      </c>
      <c r="P141" s="111">
        <v>6267.56591796875</v>
      </c>
      <c r="Q141" s="111">
        <v>6267.56591796875</v>
      </c>
      <c r="R141" s="112">
        <v>43872.96142578125</v>
      </c>
      <c r="S141" s="113">
        <v>43872.959999999999</v>
      </c>
      <c r="T141" s="114">
        <v>-1.4257812508731149E-3</v>
      </c>
      <c r="U141" s="113"/>
      <c r="V141" s="153">
        <v>43872.9609375</v>
      </c>
      <c r="W141" s="154">
        <v>-4.8828125E-4</v>
      </c>
    </row>
    <row r="142" spans="1:23" ht="11.25" customHeight="1" x14ac:dyDescent="0.35">
      <c r="A142" s="106"/>
      <c r="B142" s="106"/>
      <c r="C142" s="106" t="s">
        <v>188</v>
      </c>
      <c r="D142" s="106"/>
      <c r="E142" s="107"/>
      <c r="F142" s="108">
        <v>0</v>
      </c>
      <c r="G142" s="109">
        <v>0</v>
      </c>
      <c r="H142" s="109">
        <v>0</v>
      </c>
      <c r="I142" s="109">
        <v>0</v>
      </c>
      <c r="J142" s="109">
        <v>0</v>
      </c>
      <c r="K142" s="110">
        <v>5574.4287109375</v>
      </c>
      <c r="L142" s="111">
        <v>5574.4287109375</v>
      </c>
      <c r="M142" s="111">
        <v>5574.4287109375</v>
      </c>
      <c r="N142" s="111">
        <v>5574.4287109375</v>
      </c>
      <c r="O142" s="111">
        <v>5574.4287109375</v>
      </c>
      <c r="P142" s="111">
        <v>5574.4287109375</v>
      </c>
      <c r="Q142" s="111">
        <v>5574.4287109375</v>
      </c>
      <c r="R142" s="112">
        <v>39021.0009765625</v>
      </c>
      <c r="S142" s="113">
        <v>39021</v>
      </c>
      <c r="T142" s="114">
        <v>-9.765625E-4</v>
      </c>
      <c r="U142" s="113"/>
      <c r="V142" s="153">
        <v>39020.99853515625</v>
      </c>
      <c r="W142" s="154">
        <v>-2.44140625E-3</v>
      </c>
    </row>
    <row r="143" spans="1:23" ht="11.25" customHeight="1" x14ac:dyDescent="0.35">
      <c r="A143" s="106"/>
      <c r="B143" s="106"/>
      <c r="C143" s="106" t="s">
        <v>189</v>
      </c>
      <c r="D143" s="106"/>
      <c r="E143" s="107"/>
      <c r="F143" s="108">
        <v>0</v>
      </c>
      <c r="G143" s="109">
        <v>0</v>
      </c>
      <c r="H143" s="109">
        <v>0</v>
      </c>
      <c r="I143" s="109">
        <v>0</v>
      </c>
      <c r="J143" s="109">
        <v>0</v>
      </c>
      <c r="K143" s="110">
        <v>5493.56591796875</v>
      </c>
      <c r="L143" s="111">
        <v>5493.56591796875</v>
      </c>
      <c r="M143" s="111">
        <v>5493.56591796875</v>
      </c>
      <c r="N143" s="111">
        <v>5493.56591796875</v>
      </c>
      <c r="O143" s="111">
        <v>5493.56591796875</v>
      </c>
      <c r="P143" s="111">
        <v>5493.56591796875</v>
      </c>
      <c r="Q143" s="111">
        <v>5493.56591796875</v>
      </c>
      <c r="R143" s="112">
        <v>38454.96142578125</v>
      </c>
      <c r="S143" s="113">
        <v>38454.959999999999</v>
      </c>
      <c r="T143" s="114">
        <v>-1.4257812508731149E-3</v>
      </c>
      <c r="U143" s="113"/>
      <c r="V143" s="153">
        <v>38454.9609375</v>
      </c>
      <c r="W143" s="154">
        <v>-4.8828125E-4</v>
      </c>
    </row>
    <row r="144" spans="1:23" ht="11.25" customHeight="1" x14ac:dyDescent="0.35">
      <c r="A144" s="106"/>
      <c r="B144" s="106"/>
      <c r="C144" s="106" t="s">
        <v>190</v>
      </c>
      <c r="D144" s="106"/>
      <c r="E144" s="107"/>
      <c r="F144" s="108">
        <v>444</v>
      </c>
      <c r="G144" s="109">
        <v>2650</v>
      </c>
      <c r="H144" s="109">
        <v>600</v>
      </c>
      <c r="I144" s="109">
        <v>0</v>
      </c>
      <c r="J144" s="109">
        <v>675</v>
      </c>
      <c r="K144" s="110">
        <v>1400</v>
      </c>
      <c r="L144" s="111">
        <v>1400</v>
      </c>
      <c r="M144" s="111">
        <v>1400</v>
      </c>
      <c r="N144" s="111">
        <v>1400</v>
      </c>
      <c r="O144" s="111">
        <v>1400</v>
      </c>
      <c r="P144" s="111">
        <v>1400</v>
      </c>
      <c r="Q144" s="111">
        <v>1400</v>
      </c>
      <c r="R144" s="112">
        <v>14169</v>
      </c>
      <c r="S144" s="113">
        <v>14169</v>
      </c>
      <c r="T144" s="114">
        <v>0</v>
      </c>
      <c r="U144" s="113"/>
      <c r="V144" s="153">
        <v>14169.000244140625</v>
      </c>
      <c r="W144" s="154">
        <v>2.44140625E-4</v>
      </c>
    </row>
    <row r="145" spans="1:23" ht="11.25" customHeight="1" x14ac:dyDescent="0.35">
      <c r="A145" s="106"/>
      <c r="B145" s="106"/>
      <c r="C145" s="106" t="s">
        <v>191</v>
      </c>
      <c r="D145" s="106"/>
      <c r="E145" s="107"/>
      <c r="F145" s="108">
        <v>432</v>
      </c>
      <c r="G145" s="109">
        <v>300</v>
      </c>
      <c r="H145" s="109">
        <v>2400</v>
      </c>
      <c r="I145" s="109">
        <v>0</v>
      </c>
      <c r="J145" s="109">
        <v>2625</v>
      </c>
      <c r="K145" s="110">
        <v>1408.7142333984375</v>
      </c>
      <c r="L145" s="111">
        <v>1408.7142333984375</v>
      </c>
      <c r="M145" s="111">
        <v>1408.7142333984375</v>
      </c>
      <c r="N145" s="111">
        <v>1408.7142333984375</v>
      </c>
      <c r="O145" s="111">
        <v>1408.7142333984375</v>
      </c>
      <c r="P145" s="111">
        <v>1408.7142333984375</v>
      </c>
      <c r="Q145" s="111">
        <v>1408.7142333984375</v>
      </c>
      <c r="R145" s="112">
        <v>15617.999633789063</v>
      </c>
      <c r="S145" s="113">
        <v>15618</v>
      </c>
      <c r="T145" s="114">
        <v>3.662109375E-4</v>
      </c>
      <c r="U145" s="113"/>
      <c r="V145" s="153">
        <v>15618.000366210938</v>
      </c>
      <c r="W145" s="154">
        <v>7.32421875E-4</v>
      </c>
    </row>
    <row r="146" spans="1:23" ht="11.25" customHeight="1" x14ac:dyDescent="0.35">
      <c r="A146" s="106"/>
      <c r="B146" s="106"/>
      <c r="C146" s="106" t="s">
        <v>192</v>
      </c>
      <c r="D146" s="106"/>
      <c r="E146" s="107"/>
      <c r="F146" s="108">
        <v>324</v>
      </c>
      <c r="G146" s="109">
        <v>525</v>
      </c>
      <c r="H146" s="109">
        <v>300</v>
      </c>
      <c r="I146" s="109">
        <v>0</v>
      </c>
      <c r="J146" s="109">
        <v>375</v>
      </c>
      <c r="K146" s="110">
        <v>593.27996826171875</v>
      </c>
      <c r="L146" s="111">
        <v>593.27996826171875</v>
      </c>
      <c r="M146" s="111">
        <v>593.27996826171875</v>
      </c>
      <c r="N146" s="111">
        <v>593.27996826171875</v>
      </c>
      <c r="O146" s="111">
        <v>593.27996826171875</v>
      </c>
      <c r="P146" s="111">
        <v>593.27996826171875</v>
      </c>
      <c r="Q146" s="111">
        <v>593.27996826171875</v>
      </c>
      <c r="R146" s="112">
        <v>5676.9597778320313</v>
      </c>
      <c r="S146" s="113">
        <v>5676.96</v>
      </c>
      <c r="T146" s="114">
        <v>2.2216796878637979E-4</v>
      </c>
      <c r="U146" s="113"/>
      <c r="V146" s="153">
        <v>5676.9599304199219</v>
      </c>
      <c r="W146" s="154">
        <v>1.52587890625E-4</v>
      </c>
    </row>
    <row r="147" spans="1:23" ht="11.25" customHeight="1" x14ac:dyDescent="0.35">
      <c r="A147" s="106"/>
      <c r="B147" s="106"/>
      <c r="C147" s="106" t="s">
        <v>193</v>
      </c>
      <c r="D147" s="106"/>
      <c r="E147" s="107"/>
      <c r="F147" s="108">
        <v>585</v>
      </c>
      <c r="G147" s="109">
        <v>0</v>
      </c>
      <c r="H147" s="109">
        <v>650</v>
      </c>
      <c r="I147" s="109">
        <v>5687.5</v>
      </c>
      <c r="J147" s="109">
        <v>1040</v>
      </c>
      <c r="K147" s="110">
        <v>889.64288330078125</v>
      </c>
      <c r="L147" s="111">
        <v>889.64288330078125</v>
      </c>
      <c r="M147" s="111">
        <v>889.64288330078125</v>
      </c>
      <c r="N147" s="111">
        <v>889.64288330078125</v>
      </c>
      <c r="O147" s="111">
        <v>889.64288330078125</v>
      </c>
      <c r="P147" s="111">
        <v>889.64288330078125</v>
      </c>
      <c r="Q147" s="111">
        <v>889.64288330078125</v>
      </c>
      <c r="R147" s="112">
        <v>14190.000183105469</v>
      </c>
      <c r="S147" s="113">
        <v>14190</v>
      </c>
      <c r="T147" s="114">
        <v>-1.8310546875E-4</v>
      </c>
      <c r="U147" s="113"/>
      <c r="V147" s="153">
        <v>14190.000122070313</v>
      </c>
      <c r="W147" s="154">
        <v>-6.103515625E-5</v>
      </c>
    </row>
    <row r="148" spans="1:23" ht="11.25" customHeight="1" x14ac:dyDescent="0.35">
      <c r="A148" s="106"/>
      <c r="B148" s="106"/>
      <c r="C148" s="106" t="s">
        <v>194</v>
      </c>
      <c r="D148" s="106"/>
      <c r="E148" s="107"/>
      <c r="F148" s="108">
        <v>3022.5</v>
      </c>
      <c r="G148" s="109">
        <v>0</v>
      </c>
      <c r="H148" s="109">
        <v>9002.5</v>
      </c>
      <c r="I148" s="109">
        <v>3380</v>
      </c>
      <c r="J148" s="109">
        <v>2632.5</v>
      </c>
      <c r="K148" s="110">
        <v>3607.5</v>
      </c>
      <c r="L148" s="111">
        <v>3607.5</v>
      </c>
      <c r="M148" s="111">
        <v>3607.5</v>
      </c>
      <c r="N148" s="111">
        <v>3607.5</v>
      </c>
      <c r="O148" s="111">
        <v>3607.5</v>
      </c>
      <c r="P148" s="111">
        <v>3607.5</v>
      </c>
      <c r="Q148" s="111">
        <v>3607.5</v>
      </c>
      <c r="R148" s="112">
        <v>43290</v>
      </c>
      <c r="S148" s="113">
        <v>10989</v>
      </c>
      <c r="T148" s="114">
        <v>-32301</v>
      </c>
      <c r="U148" s="113"/>
      <c r="V148" s="153">
        <v>10988.999969482422</v>
      </c>
      <c r="W148" s="154">
        <v>-32301.000030517578</v>
      </c>
    </row>
    <row r="149" spans="1:23" ht="11.25" customHeight="1" x14ac:dyDescent="0.35">
      <c r="A149" s="106"/>
      <c r="B149" s="106"/>
      <c r="C149" s="106" t="s">
        <v>195</v>
      </c>
      <c r="D149" s="106"/>
      <c r="E149" s="107"/>
      <c r="F149" s="108">
        <v>32.5</v>
      </c>
      <c r="G149" s="109">
        <v>0</v>
      </c>
      <c r="H149" s="109">
        <v>65</v>
      </c>
      <c r="I149" s="109">
        <v>390</v>
      </c>
      <c r="J149" s="109">
        <v>0</v>
      </c>
      <c r="K149" s="110">
        <v>9430.5</v>
      </c>
      <c r="L149" s="111">
        <v>9430.5</v>
      </c>
      <c r="M149" s="111">
        <v>9430.5</v>
      </c>
      <c r="N149" s="111">
        <v>9430.5</v>
      </c>
      <c r="O149" s="111">
        <v>9430.5</v>
      </c>
      <c r="P149" s="111">
        <v>9430.5</v>
      </c>
      <c r="Q149" s="111">
        <v>9430.5</v>
      </c>
      <c r="R149" s="112">
        <v>66501</v>
      </c>
      <c r="S149" s="113">
        <v>66501</v>
      </c>
      <c r="T149" s="114">
        <v>0</v>
      </c>
      <c r="U149" s="113"/>
      <c r="V149" s="153">
        <v>66500.99853515625</v>
      </c>
      <c r="W149" s="154">
        <v>-1.46484375E-3</v>
      </c>
    </row>
    <row r="150" spans="1:23" ht="11.25" customHeight="1" x14ac:dyDescent="0.35">
      <c r="A150" s="106"/>
      <c r="B150" s="106"/>
      <c r="C150" s="106" t="s">
        <v>196</v>
      </c>
      <c r="D150" s="106"/>
      <c r="E150" s="107"/>
      <c r="F150" s="108">
        <v>0</v>
      </c>
      <c r="G150" s="109">
        <v>4972.5</v>
      </c>
      <c r="H150" s="109">
        <v>0</v>
      </c>
      <c r="I150" s="109">
        <v>3867.5</v>
      </c>
      <c r="J150" s="109">
        <v>3412.5</v>
      </c>
      <c r="K150" s="110">
        <v>4380.35693359375</v>
      </c>
      <c r="L150" s="111">
        <v>4380.35693359375</v>
      </c>
      <c r="M150" s="111">
        <v>4380.35693359375</v>
      </c>
      <c r="N150" s="111">
        <v>4380.35693359375</v>
      </c>
      <c r="O150" s="111">
        <v>4380.35693359375</v>
      </c>
      <c r="P150" s="111">
        <v>4380.35693359375</v>
      </c>
      <c r="Q150" s="111">
        <v>4380.35693359375</v>
      </c>
      <c r="R150" s="112">
        <v>42914.99853515625</v>
      </c>
      <c r="S150" s="113">
        <v>42915</v>
      </c>
      <c r="T150" s="114">
        <v>1.46484375E-3</v>
      </c>
      <c r="U150" s="113"/>
      <c r="V150" s="153">
        <v>42915.00146484375</v>
      </c>
      <c r="W150" s="154">
        <v>2.9296875E-3</v>
      </c>
    </row>
    <row r="151" spans="1:23" ht="11.25" customHeight="1" x14ac:dyDescent="0.35">
      <c r="A151" s="106"/>
      <c r="B151" s="106"/>
      <c r="C151" s="106" t="s">
        <v>197</v>
      </c>
      <c r="D151" s="106"/>
      <c r="E151" s="107"/>
      <c r="F151" s="108">
        <v>0</v>
      </c>
      <c r="G151" s="109">
        <v>520</v>
      </c>
      <c r="H151" s="109">
        <v>0</v>
      </c>
      <c r="I151" s="109">
        <v>910</v>
      </c>
      <c r="J151" s="109">
        <v>585</v>
      </c>
      <c r="K151" s="110">
        <v>550.4285888671875</v>
      </c>
      <c r="L151" s="111">
        <v>550.4285888671875</v>
      </c>
      <c r="M151" s="111">
        <v>550.4285888671875</v>
      </c>
      <c r="N151" s="111">
        <v>550.4285888671875</v>
      </c>
      <c r="O151" s="111">
        <v>550.4285888671875</v>
      </c>
      <c r="P151" s="111">
        <v>550.4285888671875</v>
      </c>
      <c r="Q151" s="111">
        <v>550.4285888671875</v>
      </c>
      <c r="R151" s="112">
        <v>5868.0001220703125</v>
      </c>
      <c r="S151" s="113">
        <v>5868</v>
      </c>
      <c r="T151" s="114">
        <v>-1.220703125E-4</v>
      </c>
      <c r="U151" s="113"/>
      <c r="V151" s="153">
        <v>5868.0000610351563</v>
      </c>
      <c r="W151" s="154">
        <v>-6.103515625E-5</v>
      </c>
    </row>
    <row r="152" spans="1:23" ht="11.25" customHeight="1" x14ac:dyDescent="0.35">
      <c r="A152" s="106"/>
      <c r="B152" s="106"/>
      <c r="C152" s="106" t="s">
        <v>198</v>
      </c>
      <c r="D152" s="106"/>
      <c r="E152" s="107"/>
      <c r="F152" s="108">
        <v>0</v>
      </c>
      <c r="G152" s="109">
        <v>0</v>
      </c>
      <c r="H152" s="109">
        <v>0</v>
      </c>
      <c r="I152" s="109">
        <v>0</v>
      </c>
      <c r="J152" s="109">
        <v>0</v>
      </c>
      <c r="K152" s="110">
        <v>2019.4285888671875</v>
      </c>
      <c r="L152" s="111">
        <v>2019.4285888671875</v>
      </c>
      <c r="M152" s="111">
        <v>2019.4285888671875</v>
      </c>
      <c r="N152" s="111">
        <v>2019.4285888671875</v>
      </c>
      <c r="O152" s="111">
        <v>2019.4285888671875</v>
      </c>
      <c r="P152" s="111">
        <v>2019.4285888671875</v>
      </c>
      <c r="Q152" s="111">
        <v>2019.4285888671875</v>
      </c>
      <c r="R152" s="112">
        <v>14136.000122070313</v>
      </c>
      <c r="S152" s="113">
        <v>14136</v>
      </c>
      <c r="T152" s="114">
        <v>-1.220703125E-4</v>
      </c>
      <c r="U152" s="113"/>
      <c r="V152" s="153">
        <v>14135.999633789063</v>
      </c>
      <c r="W152" s="154">
        <v>-4.8828125E-4</v>
      </c>
    </row>
    <row r="153" spans="1:23" ht="11.25" customHeight="1" x14ac:dyDescent="0.35">
      <c r="A153" s="106"/>
      <c r="B153" s="106"/>
      <c r="C153" s="106" t="s">
        <v>199</v>
      </c>
      <c r="D153" s="106"/>
      <c r="E153" s="107"/>
      <c r="F153" s="108">
        <v>0</v>
      </c>
      <c r="G153" s="109">
        <v>4250</v>
      </c>
      <c r="H153" s="109">
        <v>0</v>
      </c>
      <c r="I153" s="109">
        <v>8500</v>
      </c>
      <c r="J153" s="109">
        <v>4505</v>
      </c>
      <c r="K153" s="110">
        <v>1937.1484375</v>
      </c>
      <c r="L153" s="111">
        <v>1937.1484375</v>
      </c>
      <c r="M153" s="111">
        <v>1937.1484375</v>
      </c>
      <c r="N153" s="111">
        <v>1937.1484375</v>
      </c>
      <c r="O153" s="111">
        <v>1937.1484375</v>
      </c>
      <c r="P153" s="111">
        <v>1937.1484375</v>
      </c>
      <c r="Q153" s="111">
        <v>1937.1484375</v>
      </c>
      <c r="R153" s="112">
        <v>30815.0390625</v>
      </c>
      <c r="S153" s="113">
        <v>30815.040000000001</v>
      </c>
      <c r="T153" s="114">
        <v>9.3750000087311491E-4</v>
      </c>
      <c r="U153" s="113"/>
      <c r="V153" s="153">
        <v>30815.0380859375</v>
      </c>
      <c r="W153" s="154">
        <v>-9.765625E-4</v>
      </c>
    </row>
    <row r="154" spans="1:23" ht="11.25" customHeight="1" x14ac:dyDescent="0.35">
      <c r="A154" s="106"/>
      <c r="B154" s="106"/>
      <c r="C154" s="106" t="s">
        <v>200</v>
      </c>
      <c r="D154" s="106"/>
      <c r="E154" s="107"/>
      <c r="F154" s="108">
        <v>0</v>
      </c>
      <c r="G154" s="109">
        <v>1020</v>
      </c>
      <c r="H154" s="109">
        <v>0</v>
      </c>
      <c r="I154" s="109">
        <v>2040</v>
      </c>
      <c r="J154" s="109">
        <v>1020</v>
      </c>
      <c r="K154" s="110">
        <v>834</v>
      </c>
      <c r="L154" s="111">
        <v>834</v>
      </c>
      <c r="M154" s="111">
        <v>834</v>
      </c>
      <c r="N154" s="111">
        <v>834</v>
      </c>
      <c r="O154" s="111">
        <v>834</v>
      </c>
      <c r="P154" s="111">
        <v>834</v>
      </c>
      <c r="Q154" s="111">
        <v>834</v>
      </c>
      <c r="R154" s="112">
        <v>9918</v>
      </c>
      <c r="S154" s="113">
        <v>9918</v>
      </c>
      <c r="T154" s="114">
        <v>0</v>
      </c>
      <c r="U154" s="113"/>
      <c r="V154" s="153">
        <v>9918.0001831054688</v>
      </c>
      <c r="W154" s="154">
        <v>1.8310546875E-4</v>
      </c>
    </row>
    <row r="155" spans="1:23" ht="11.25" customHeight="1" x14ac:dyDescent="0.35">
      <c r="A155" s="106"/>
      <c r="B155" s="106"/>
      <c r="C155" s="106" t="s">
        <v>201</v>
      </c>
      <c r="D155" s="106"/>
      <c r="E155" s="107"/>
      <c r="F155" s="108">
        <v>2301</v>
      </c>
      <c r="G155" s="109">
        <v>9411.1</v>
      </c>
      <c r="H155" s="109">
        <v>131749.92000000001</v>
      </c>
      <c r="I155" s="109">
        <v>319.52999999999997</v>
      </c>
      <c r="J155" s="109">
        <v>0</v>
      </c>
      <c r="K155" s="110">
        <v>9883.2080078125</v>
      </c>
      <c r="L155" s="111">
        <v>9883.2080078125</v>
      </c>
      <c r="M155" s="111">
        <v>9883.2080078125</v>
      </c>
      <c r="N155" s="111">
        <v>9883.2080078125</v>
      </c>
      <c r="O155" s="111">
        <v>9883.2080078125</v>
      </c>
      <c r="P155" s="111">
        <v>9883.2080078125</v>
      </c>
      <c r="Q155" s="111">
        <v>9883.2080078125</v>
      </c>
      <c r="R155" s="112">
        <v>212964.00605468752</v>
      </c>
      <c r="S155" s="113">
        <v>212964</v>
      </c>
      <c r="T155" s="114">
        <v>-6.0546875174622983E-3</v>
      </c>
      <c r="U155" s="113"/>
      <c r="V155" s="153">
        <v>212963.99558593752</v>
      </c>
      <c r="W155" s="154">
        <v>-1.0468749998835847E-2</v>
      </c>
    </row>
    <row r="156" spans="1:23" ht="11.25" customHeight="1" x14ac:dyDescent="0.35">
      <c r="A156" s="106"/>
      <c r="B156" s="106"/>
      <c r="C156" s="106" t="s">
        <v>202</v>
      </c>
      <c r="D156" s="106"/>
      <c r="E156" s="107"/>
      <c r="F156" s="108">
        <v>2500</v>
      </c>
      <c r="G156" s="109">
        <v>9163.44</v>
      </c>
      <c r="H156" s="109">
        <v>129181.58</v>
      </c>
      <c r="I156" s="109">
        <v>311.12</v>
      </c>
      <c r="J156" s="109">
        <v>0</v>
      </c>
      <c r="K156" s="110">
        <v>9337.1298828125</v>
      </c>
      <c r="L156" s="111">
        <v>9337.1298828125</v>
      </c>
      <c r="M156" s="111">
        <v>9337.1298828125</v>
      </c>
      <c r="N156" s="111">
        <v>9337.1298828125</v>
      </c>
      <c r="O156" s="111">
        <v>9337.1298828125</v>
      </c>
      <c r="P156" s="111">
        <v>9337.1298828125</v>
      </c>
      <c r="Q156" s="111">
        <v>9337.1298828125</v>
      </c>
      <c r="R156" s="112">
        <v>206516.04917968748</v>
      </c>
      <c r="S156" s="113">
        <v>206516.04</v>
      </c>
      <c r="T156" s="114">
        <v>-9.1796874767169356E-3</v>
      </c>
      <c r="U156" s="113"/>
      <c r="V156" s="153">
        <v>206516.03953125002</v>
      </c>
      <c r="W156" s="154">
        <v>-9.6484374662395567E-3</v>
      </c>
    </row>
    <row r="157" spans="1:23" ht="11.25" customHeight="1" x14ac:dyDescent="0.35">
      <c r="A157" s="106"/>
      <c r="B157" s="106"/>
      <c r="C157" s="106" t="s">
        <v>203</v>
      </c>
      <c r="D157" s="106"/>
      <c r="E157" s="107"/>
      <c r="F157" s="108">
        <v>3750</v>
      </c>
      <c r="G157" s="109">
        <v>6191.5</v>
      </c>
      <c r="H157" s="109">
        <v>78611.5</v>
      </c>
      <c r="I157" s="109">
        <v>210.22</v>
      </c>
      <c r="J157" s="109">
        <v>0</v>
      </c>
      <c r="K157" s="110">
        <v>12014.390625</v>
      </c>
      <c r="L157" s="111">
        <v>12014.390625</v>
      </c>
      <c r="M157" s="111">
        <v>12014.390625</v>
      </c>
      <c r="N157" s="111">
        <v>12014.390625</v>
      </c>
      <c r="O157" s="111">
        <v>12014.390625</v>
      </c>
      <c r="P157" s="111">
        <v>12014.390625</v>
      </c>
      <c r="Q157" s="111">
        <v>12014.390625</v>
      </c>
      <c r="R157" s="112">
        <v>172863.954375</v>
      </c>
      <c r="S157" s="113">
        <v>172863.96</v>
      </c>
      <c r="T157" s="114">
        <v>5.6249999906867743E-3</v>
      </c>
      <c r="U157" s="113"/>
      <c r="V157" s="153">
        <v>172863.951171875</v>
      </c>
      <c r="W157" s="154">
        <v>-3.2031250011641532E-3</v>
      </c>
    </row>
    <row r="158" spans="1:23" ht="11.25" customHeight="1" x14ac:dyDescent="0.35">
      <c r="A158" s="106"/>
      <c r="B158" s="106"/>
      <c r="C158" s="106" t="s">
        <v>204</v>
      </c>
      <c r="D158" s="106"/>
      <c r="E158" s="107"/>
      <c r="F158" s="108">
        <v>0</v>
      </c>
      <c r="G158" s="109">
        <v>0</v>
      </c>
      <c r="H158" s="109">
        <v>0</v>
      </c>
      <c r="I158" s="109">
        <v>0</v>
      </c>
      <c r="J158" s="109">
        <v>0</v>
      </c>
      <c r="K158" s="110">
        <v>10957.8515625</v>
      </c>
      <c r="L158" s="111">
        <v>10957.8515625</v>
      </c>
      <c r="M158" s="111">
        <v>10957.8515625</v>
      </c>
      <c r="N158" s="111">
        <v>10957.8515625</v>
      </c>
      <c r="O158" s="111">
        <v>10957.8515625</v>
      </c>
      <c r="P158" s="111">
        <v>10957.8515625</v>
      </c>
      <c r="Q158" s="111">
        <v>10957.8515625</v>
      </c>
      <c r="R158" s="112">
        <v>76704.9609375</v>
      </c>
      <c r="S158" s="113">
        <v>76704.960000000006</v>
      </c>
      <c r="T158" s="114">
        <v>-9.374999935971573E-4</v>
      </c>
      <c r="U158" s="113"/>
      <c r="V158" s="153">
        <v>76704.9609375</v>
      </c>
      <c r="W158" s="154">
        <v>0</v>
      </c>
    </row>
    <row r="159" spans="1:23" ht="11.25" customHeight="1" x14ac:dyDescent="0.35">
      <c r="A159" s="106"/>
      <c r="B159" s="106"/>
      <c r="C159" s="106" t="s">
        <v>205</v>
      </c>
      <c r="D159" s="106"/>
      <c r="E159" s="107"/>
      <c r="F159" s="108">
        <v>0</v>
      </c>
      <c r="G159" s="109">
        <v>0</v>
      </c>
      <c r="H159" s="109">
        <v>0</v>
      </c>
      <c r="I159" s="109">
        <v>0</v>
      </c>
      <c r="J159" s="109">
        <v>0</v>
      </c>
      <c r="K159" s="110">
        <v>10661.708984375</v>
      </c>
      <c r="L159" s="111">
        <v>10661.708984375</v>
      </c>
      <c r="M159" s="111">
        <v>10661.708984375</v>
      </c>
      <c r="N159" s="111">
        <v>10661.708984375</v>
      </c>
      <c r="O159" s="111">
        <v>10661.708984375</v>
      </c>
      <c r="P159" s="111">
        <v>10661.708984375</v>
      </c>
      <c r="Q159" s="111">
        <v>10661.708984375</v>
      </c>
      <c r="R159" s="112">
        <v>74631.962890625</v>
      </c>
      <c r="S159" s="113">
        <v>74631.960000000006</v>
      </c>
      <c r="T159" s="114">
        <v>-2.8906249935971573E-3</v>
      </c>
      <c r="U159" s="113"/>
      <c r="V159" s="153">
        <v>74631.9638671875</v>
      </c>
      <c r="W159" s="154">
        <v>9.765625E-4</v>
      </c>
    </row>
    <row r="160" spans="1:23" ht="11.25" customHeight="1" x14ac:dyDescent="0.35">
      <c r="A160" s="106"/>
      <c r="B160" s="106"/>
      <c r="C160" s="106" t="s">
        <v>206</v>
      </c>
      <c r="D160" s="106"/>
      <c r="E160" s="107"/>
      <c r="F160" s="108">
        <v>0</v>
      </c>
      <c r="G160" s="109">
        <v>0</v>
      </c>
      <c r="H160" s="109">
        <v>0</v>
      </c>
      <c r="I160" s="109">
        <v>0</v>
      </c>
      <c r="J160" s="109">
        <v>0</v>
      </c>
      <c r="K160" s="110">
        <v>8247.4287109375</v>
      </c>
      <c r="L160" s="111">
        <v>8247.4287109375</v>
      </c>
      <c r="M160" s="111">
        <v>8247.4287109375</v>
      </c>
      <c r="N160" s="111">
        <v>8247.4287109375</v>
      </c>
      <c r="O160" s="111">
        <v>8247.4287109375</v>
      </c>
      <c r="P160" s="111">
        <v>8247.4287109375</v>
      </c>
      <c r="Q160" s="111">
        <v>8247.4287109375</v>
      </c>
      <c r="R160" s="112">
        <v>57732.0009765625</v>
      </c>
      <c r="S160" s="113">
        <v>57732</v>
      </c>
      <c r="T160" s="114">
        <v>-9.765625E-4</v>
      </c>
      <c r="U160" s="113"/>
      <c r="V160" s="153">
        <v>57731.99853515625</v>
      </c>
      <c r="W160" s="154">
        <v>-2.44140625E-3</v>
      </c>
    </row>
    <row r="161" spans="1:23" ht="11.25" customHeight="1" x14ac:dyDescent="0.35">
      <c r="A161" s="106"/>
      <c r="B161" s="106"/>
      <c r="C161" s="106" t="s">
        <v>207</v>
      </c>
      <c r="D161" s="106"/>
      <c r="E161" s="107"/>
      <c r="F161" s="108">
        <v>-5893.28</v>
      </c>
      <c r="G161" s="109">
        <v>702.54</v>
      </c>
      <c r="H161" s="109">
        <v>0</v>
      </c>
      <c r="I161" s="109">
        <v>0</v>
      </c>
      <c r="J161" s="109">
        <v>25</v>
      </c>
      <c r="K161" s="110">
        <v>5856.8203125</v>
      </c>
      <c r="L161" s="111">
        <v>5856.8203125</v>
      </c>
      <c r="M161" s="111">
        <v>5856.8203125</v>
      </c>
      <c r="N161" s="111">
        <v>5856.8203125</v>
      </c>
      <c r="O161" s="111">
        <v>5856.8203125</v>
      </c>
      <c r="P161" s="111">
        <v>5856.8203125</v>
      </c>
      <c r="Q161" s="111">
        <v>5856.8203125</v>
      </c>
      <c r="R161" s="112">
        <v>35832.002187500002</v>
      </c>
      <c r="S161" s="113">
        <v>35832</v>
      </c>
      <c r="T161" s="114">
        <v>-2.1875000020372681E-3</v>
      </c>
      <c r="U161" s="113"/>
      <c r="V161" s="153">
        <v>35831.999746093745</v>
      </c>
      <c r="W161" s="154">
        <v>-2.4414062572759576E-3</v>
      </c>
    </row>
    <row r="162" spans="1:23" ht="11.25" customHeight="1" x14ac:dyDescent="0.35">
      <c r="A162" s="106"/>
      <c r="B162" s="106"/>
      <c r="C162" s="106" t="s">
        <v>208</v>
      </c>
      <c r="D162" s="106"/>
      <c r="E162" s="107"/>
      <c r="F162" s="108">
        <v>-6159.08</v>
      </c>
      <c r="G162" s="109">
        <v>683.55</v>
      </c>
      <c r="H162" s="109">
        <v>0</v>
      </c>
      <c r="I162" s="109">
        <v>0</v>
      </c>
      <c r="J162" s="109">
        <v>0</v>
      </c>
      <c r="K162" s="110">
        <v>5767.4990234375</v>
      </c>
      <c r="L162" s="111">
        <v>5767.4990234375</v>
      </c>
      <c r="M162" s="111">
        <v>5767.4990234375</v>
      </c>
      <c r="N162" s="111">
        <v>5767.4990234375</v>
      </c>
      <c r="O162" s="111">
        <v>5767.4990234375</v>
      </c>
      <c r="P162" s="111">
        <v>5767.4990234375</v>
      </c>
      <c r="Q162" s="111">
        <v>5767.4990234375</v>
      </c>
      <c r="R162" s="112">
        <v>34896.963164062501</v>
      </c>
      <c r="S162" s="113">
        <v>34896.959999999999</v>
      </c>
      <c r="T162" s="114">
        <v>-3.1640625020372681E-3</v>
      </c>
      <c r="U162" s="113"/>
      <c r="V162" s="153">
        <v>34896.961210937501</v>
      </c>
      <c r="W162" s="154">
        <v>-1.953125E-3</v>
      </c>
    </row>
    <row r="163" spans="1:23" ht="11.25" customHeight="1" x14ac:dyDescent="0.35">
      <c r="A163" s="106"/>
      <c r="B163" s="106"/>
      <c r="C163" s="106" t="s">
        <v>209</v>
      </c>
      <c r="D163" s="106"/>
      <c r="E163" s="107"/>
      <c r="F163" s="108">
        <v>-1817.64</v>
      </c>
      <c r="G163" s="109">
        <v>1882.66</v>
      </c>
      <c r="H163" s="109">
        <v>0</v>
      </c>
      <c r="I163" s="109">
        <v>47.5</v>
      </c>
      <c r="J163" s="109">
        <v>0</v>
      </c>
      <c r="K163" s="110">
        <v>5283.3486328125</v>
      </c>
      <c r="L163" s="111">
        <v>5283.3486328125</v>
      </c>
      <c r="M163" s="111">
        <v>5283.3486328125</v>
      </c>
      <c r="N163" s="111">
        <v>5283.3486328125</v>
      </c>
      <c r="O163" s="111">
        <v>5283.3486328125</v>
      </c>
      <c r="P163" s="111">
        <v>5283.3486328125</v>
      </c>
      <c r="Q163" s="111">
        <v>5283.3486328125</v>
      </c>
      <c r="R163" s="112">
        <v>37095.960429687504</v>
      </c>
      <c r="S163" s="113">
        <v>37095.96</v>
      </c>
      <c r="T163" s="114">
        <v>-4.2968750494765118E-4</v>
      </c>
      <c r="U163" s="113"/>
      <c r="V163" s="153">
        <v>37095.962382812504</v>
      </c>
      <c r="W163" s="154">
        <v>1.953125E-3</v>
      </c>
    </row>
    <row r="164" spans="1:23" ht="11.25" customHeight="1" x14ac:dyDescent="0.35">
      <c r="A164" s="106"/>
      <c r="B164" s="106"/>
      <c r="C164" s="106" t="s">
        <v>210</v>
      </c>
      <c r="D164" s="106"/>
      <c r="E164" s="107"/>
      <c r="F164" s="108">
        <v>6987.07</v>
      </c>
      <c r="G164" s="109">
        <v>6918.1</v>
      </c>
      <c r="H164" s="109">
        <v>6927.8</v>
      </c>
      <c r="I164" s="109">
        <v>6944.5</v>
      </c>
      <c r="J164" s="109">
        <v>6987.33</v>
      </c>
      <c r="K164" s="110">
        <v>6139.60009765625</v>
      </c>
      <c r="L164" s="111">
        <v>6139.60009765625</v>
      </c>
      <c r="M164" s="111">
        <v>6139.60009765625</v>
      </c>
      <c r="N164" s="111">
        <v>6139.60009765625</v>
      </c>
      <c r="O164" s="111">
        <v>6139.60009765625</v>
      </c>
      <c r="P164" s="111">
        <v>6139.60009765625</v>
      </c>
      <c r="Q164" s="111">
        <v>6139.60009765625</v>
      </c>
      <c r="R164" s="112">
        <v>77742.000683593753</v>
      </c>
      <c r="S164" s="113">
        <v>77742</v>
      </c>
      <c r="T164" s="114">
        <v>-6.8359375291038305E-4</v>
      </c>
      <c r="U164" s="113"/>
      <c r="V164" s="153">
        <v>77742.000273437501</v>
      </c>
      <c r="W164" s="154">
        <v>-4.1015625174622983E-4</v>
      </c>
    </row>
    <row r="165" spans="1:23" ht="11.25" customHeight="1" x14ac:dyDescent="0.35">
      <c r="A165" s="106"/>
      <c r="B165" s="106"/>
      <c r="C165" s="106" t="s">
        <v>211</v>
      </c>
      <c r="D165" s="106"/>
      <c r="E165" s="107"/>
      <c r="F165" s="108">
        <v>6798.52</v>
      </c>
      <c r="G165" s="109">
        <v>6736.05</v>
      </c>
      <c r="H165" s="109">
        <v>6745.48</v>
      </c>
      <c r="I165" s="109">
        <v>6773.55</v>
      </c>
      <c r="J165" s="109">
        <v>6802.71</v>
      </c>
      <c r="K165" s="110">
        <v>5989.52734375</v>
      </c>
      <c r="L165" s="111">
        <v>5989.52734375</v>
      </c>
      <c r="M165" s="111">
        <v>5989.52734375</v>
      </c>
      <c r="N165" s="111">
        <v>5989.52734375</v>
      </c>
      <c r="O165" s="111">
        <v>5989.52734375</v>
      </c>
      <c r="P165" s="111">
        <v>5989.52734375</v>
      </c>
      <c r="Q165" s="111">
        <v>5989.52734375</v>
      </c>
      <c r="R165" s="112">
        <v>75783.001406249998</v>
      </c>
      <c r="S165" s="113">
        <v>75783</v>
      </c>
      <c r="T165" s="114">
        <v>-1.4062499976716936E-3</v>
      </c>
      <c r="U165" s="113"/>
      <c r="V165" s="153">
        <v>75782.997265625003</v>
      </c>
      <c r="W165" s="154">
        <v>-4.1406249947613105E-3</v>
      </c>
    </row>
    <row r="166" spans="1:23" ht="11.25" customHeight="1" x14ac:dyDescent="0.35">
      <c r="A166" s="106"/>
      <c r="B166" s="106"/>
      <c r="C166" s="106" t="s">
        <v>212</v>
      </c>
      <c r="D166" s="106"/>
      <c r="E166" s="107"/>
      <c r="F166" s="108">
        <v>5037.5</v>
      </c>
      <c r="G166" s="109">
        <v>4551.3900000000003</v>
      </c>
      <c r="H166" s="109">
        <v>4557.76</v>
      </c>
      <c r="I166" s="109">
        <v>4536.68</v>
      </c>
      <c r="J166" s="109">
        <v>4630.97</v>
      </c>
      <c r="K166" s="110">
        <v>4792.81982421875</v>
      </c>
      <c r="L166" s="111">
        <v>4792.81982421875</v>
      </c>
      <c r="M166" s="111">
        <v>4792.81982421875</v>
      </c>
      <c r="N166" s="111">
        <v>4792.81982421875</v>
      </c>
      <c r="O166" s="111">
        <v>4792.81982421875</v>
      </c>
      <c r="P166" s="111">
        <v>4792.81982421875</v>
      </c>
      <c r="Q166" s="111">
        <v>4792.81982421875</v>
      </c>
      <c r="R166" s="112">
        <v>56864.038769531253</v>
      </c>
      <c r="S166" s="113">
        <v>56864.04</v>
      </c>
      <c r="T166" s="114">
        <v>1.2304687479627319E-3</v>
      </c>
      <c r="U166" s="113"/>
      <c r="V166" s="153">
        <v>56864.042578125001</v>
      </c>
      <c r="W166" s="154">
        <v>3.8085937485448085E-3</v>
      </c>
    </row>
    <row r="167" spans="1:23" ht="11.25" customHeight="1" x14ac:dyDescent="0.35">
      <c r="A167" s="106"/>
      <c r="B167" s="106"/>
      <c r="C167" s="106" t="s">
        <v>213</v>
      </c>
      <c r="D167" s="106"/>
      <c r="E167" s="107"/>
      <c r="F167" s="108">
        <v>1356</v>
      </c>
      <c r="G167" s="109">
        <v>456</v>
      </c>
      <c r="H167" s="109">
        <v>1368</v>
      </c>
      <c r="I167" s="109">
        <v>912</v>
      </c>
      <c r="J167" s="109">
        <v>969</v>
      </c>
      <c r="K167" s="110">
        <v>3276.994384765625</v>
      </c>
      <c r="L167" s="111">
        <v>3276.994384765625</v>
      </c>
      <c r="M167" s="111">
        <v>3276.994384765625</v>
      </c>
      <c r="N167" s="111">
        <v>3276.994384765625</v>
      </c>
      <c r="O167" s="111">
        <v>3276.994384765625</v>
      </c>
      <c r="P167" s="111">
        <v>3276.994384765625</v>
      </c>
      <c r="Q167" s="111">
        <v>3276.994384765625</v>
      </c>
      <c r="R167" s="112">
        <v>27999.960693359375</v>
      </c>
      <c r="S167" s="113">
        <v>27999.96</v>
      </c>
      <c r="T167" s="114">
        <v>-6.9335937587311491E-4</v>
      </c>
      <c r="U167" s="113"/>
      <c r="V167" s="153">
        <v>27999.9609375</v>
      </c>
      <c r="W167" s="154">
        <v>2.44140625E-4</v>
      </c>
    </row>
    <row r="168" spans="1:23" ht="11.25" customHeight="1" x14ac:dyDescent="0.35">
      <c r="A168" s="106"/>
      <c r="B168" s="106"/>
      <c r="C168" s="106" t="s">
        <v>214</v>
      </c>
      <c r="D168" s="106"/>
      <c r="E168" s="107"/>
      <c r="F168" s="108">
        <v>1320</v>
      </c>
      <c r="G168" s="109">
        <v>444</v>
      </c>
      <c r="H168" s="109">
        <v>1332</v>
      </c>
      <c r="I168" s="109">
        <v>888</v>
      </c>
      <c r="J168" s="109">
        <v>943.5</v>
      </c>
      <c r="K168" s="110">
        <v>4438.9287109375</v>
      </c>
      <c r="L168" s="111">
        <v>4438.9287109375</v>
      </c>
      <c r="M168" s="111">
        <v>4438.9287109375</v>
      </c>
      <c r="N168" s="111">
        <v>4438.9287109375</v>
      </c>
      <c r="O168" s="111">
        <v>4438.9287109375</v>
      </c>
      <c r="P168" s="111">
        <v>4438.9287109375</v>
      </c>
      <c r="Q168" s="111">
        <v>4438.9287109375</v>
      </c>
      <c r="R168" s="112">
        <v>36000.0009765625</v>
      </c>
      <c r="S168" s="113">
        <v>36000</v>
      </c>
      <c r="T168" s="114">
        <v>-9.765625E-4</v>
      </c>
      <c r="U168" s="113"/>
      <c r="V168" s="153">
        <v>36000</v>
      </c>
      <c r="W168" s="154">
        <v>-9.765625E-4</v>
      </c>
    </row>
    <row r="169" spans="1:23" ht="11.25" customHeight="1" x14ac:dyDescent="0.35">
      <c r="A169" s="106"/>
      <c r="B169" s="106"/>
      <c r="C169" s="106" t="s">
        <v>215</v>
      </c>
      <c r="D169" s="106"/>
      <c r="E169" s="107"/>
      <c r="F169" s="108">
        <v>924</v>
      </c>
      <c r="G169" s="109">
        <v>300</v>
      </c>
      <c r="H169" s="109">
        <v>925</v>
      </c>
      <c r="I169" s="109">
        <v>600</v>
      </c>
      <c r="J169" s="109">
        <v>637.5</v>
      </c>
      <c r="K169" s="110">
        <v>3706.219970703125</v>
      </c>
      <c r="L169" s="111">
        <v>3706.219970703125</v>
      </c>
      <c r="M169" s="111">
        <v>3706.219970703125</v>
      </c>
      <c r="N169" s="111">
        <v>3706.219970703125</v>
      </c>
      <c r="O169" s="111">
        <v>3706.219970703125</v>
      </c>
      <c r="P169" s="111">
        <v>3706.219970703125</v>
      </c>
      <c r="Q169" s="111">
        <v>3706.219970703125</v>
      </c>
      <c r="R169" s="112">
        <v>29330.039794921875</v>
      </c>
      <c r="S169" s="113">
        <v>29330.04</v>
      </c>
      <c r="T169" s="114">
        <v>2.0507812587311491E-4</v>
      </c>
      <c r="U169" s="113"/>
      <c r="V169" s="153">
        <v>29330.039306640625</v>
      </c>
      <c r="W169" s="154">
        <v>-4.8828125E-4</v>
      </c>
    </row>
    <row r="170" spans="1:23" ht="11.25" customHeight="1" x14ac:dyDescent="0.35">
      <c r="A170" s="106"/>
      <c r="B170" s="106"/>
      <c r="C170" s="106" t="s">
        <v>216</v>
      </c>
      <c r="D170" s="106"/>
      <c r="E170" s="107"/>
      <c r="F170" s="108">
        <v>281.05</v>
      </c>
      <c r="G170" s="109">
        <v>7969.8</v>
      </c>
      <c r="H170" s="109">
        <v>25.75</v>
      </c>
      <c r="I170" s="109">
        <v>37.619999999999997</v>
      </c>
      <c r="J170" s="109">
        <v>267.72000000000003</v>
      </c>
      <c r="K170" s="110">
        <v>2540.72265625</v>
      </c>
      <c r="L170" s="111">
        <v>2540.72265625</v>
      </c>
      <c r="M170" s="111">
        <v>2540.72265625</v>
      </c>
      <c r="N170" s="111">
        <v>2540.72265625</v>
      </c>
      <c r="O170" s="111">
        <v>2540.72265625</v>
      </c>
      <c r="P170" s="111">
        <v>2540.72265625</v>
      </c>
      <c r="Q170" s="111">
        <v>2540.72265625</v>
      </c>
      <c r="R170" s="112">
        <v>26366.998593750002</v>
      </c>
      <c r="S170" s="113">
        <v>26367</v>
      </c>
      <c r="T170" s="114">
        <v>1.4062499976716936E-3</v>
      </c>
      <c r="U170" s="113"/>
      <c r="V170" s="153">
        <v>26367.000756835936</v>
      </c>
      <c r="W170" s="154">
        <v>2.163085933716502E-3</v>
      </c>
    </row>
    <row r="171" spans="1:23" ht="11.25" customHeight="1" x14ac:dyDescent="0.35">
      <c r="A171" s="106"/>
      <c r="B171" s="106"/>
      <c r="C171" s="106" t="s">
        <v>217</v>
      </c>
      <c r="D171" s="106"/>
      <c r="E171" s="107"/>
      <c r="F171" s="108">
        <v>123.8</v>
      </c>
      <c r="G171" s="109">
        <v>7754.4</v>
      </c>
      <c r="H171" s="109">
        <v>25.75</v>
      </c>
      <c r="I171" s="109">
        <v>36.630000000000003</v>
      </c>
      <c r="J171" s="109">
        <v>260.67</v>
      </c>
      <c r="K171" s="110">
        <v>2559.3984375</v>
      </c>
      <c r="L171" s="111">
        <v>2559.3984375</v>
      </c>
      <c r="M171" s="111">
        <v>2559.3984375</v>
      </c>
      <c r="N171" s="111">
        <v>2559.3984375</v>
      </c>
      <c r="O171" s="111">
        <v>2559.3984375</v>
      </c>
      <c r="P171" s="111">
        <v>2559.3984375</v>
      </c>
      <c r="Q171" s="111">
        <v>2559.3984375</v>
      </c>
      <c r="R171" s="112">
        <v>26117.0390625</v>
      </c>
      <c r="S171" s="113">
        <v>26117.040000000001</v>
      </c>
      <c r="T171" s="114">
        <v>9.3750000087311491E-4</v>
      </c>
      <c r="U171" s="113"/>
      <c r="V171" s="153">
        <v>26117.039477539063</v>
      </c>
      <c r="W171" s="154">
        <v>4.1503906322759576E-4</v>
      </c>
    </row>
    <row r="172" spans="1:23" ht="11.25" customHeight="1" x14ac:dyDescent="0.35">
      <c r="A172" s="106"/>
      <c r="B172" s="106"/>
      <c r="C172" s="106" t="s">
        <v>218</v>
      </c>
      <c r="D172" s="106"/>
      <c r="E172" s="107"/>
      <c r="F172" s="108">
        <v>13.07</v>
      </c>
      <c r="G172" s="109">
        <v>5815.8</v>
      </c>
      <c r="H172" s="109">
        <v>0</v>
      </c>
      <c r="I172" s="109">
        <v>24.75</v>
      </c>
      <c r="J172" s="109">
        <v>176.13</v>
      </c>
      <c r="K172" s="110">
        <v>2620.75</v>
      </c>
      <c r="L172" s="111">
        <v>2620.75</v>
      </c>
      <c r="M172" s="111">
        <v>2620.75</v>
      </c>
      <c r="N172" s="111">
        <v>2620.75</v>
      </c>
      <c r="O172" s="111">
        <v>2620.75</v>
      </c>
      <c r="P172" s="111">
        <v>2620.75</v>
      </c>
      <c r="Q172" s="111">
        <v>2620.75</v>
      </c>
      <c r="R172" s="112">
        <v>24375</v>
      </c>
      <c r="S172" s="113">
        <v>24375</v>
      </c>
      <c r="T172" s="114">
        <v>0</v>
      </c>
      <c r="U172" s="113"/>
      <c r="V172" s="153">
        <v>24374.998173828124</v>
      </c>
      <c r="W172" s="154">
        <v>-1.8261718760186341E-3</v>
      </c>
    </row>
    <row r="173" spans="1:23" ht="11.25" customHeight="1" x14ac:dyDescent="0.35">
      <c r="A173" s="106"/>
      <c r="B173" s="106"/>
      <c r="C173" s="106" t="s">
        <v>219</v>
      </c>
      <c r="D173" s="106"/>
      <c r="E173" s="107"/>
      <c r="F173" s="108">
        <v>98.6</v>
      </c>
      <c r="G173" s="109">
        <v>212.42</v>
      </c>
      <c r="H173" s="109">
        <v>0</v>
      </c>
      <c r="I173" s="109">
        <v>604.58000000000004</v>
      </c>
      <c r="J173" s="109">
        <v>267.63</v>
      </c>
      <c r="K173" s="110">
        <v>877.67572021484375</v>
      </c>
      <c r="L173" s="111">
        <v>877.67572021484375</v>
      </c>
      <c r="M173" s="111">
        <v>877.67572021484375</v>
      </c>
      <c r="N173" s="111">
        <v>877.67572021484375</v>
      </c>
      <c r="O173" s="111">
        <v>877.67572021484375</v>
      </c>
      <c r="P173" s="111">
        <v>877.67572021484375</v>
      </c>
      <c r="Q173" s="111">
        <v>877.67572021484375</v>
      </c>
      <c r="R173" s="112">
        <v>7326.9600415039058</v>
      </c>
      <c r="S173" s="113">
        <v>7326.96</v>
      </c>
      <c r="T173" s="114">
        <v>-4.1503905777062755E-5</v>
      </c>
      <c r="U173" s="113"/>
      <c r="V173" s="153">
        <v>7326.9599108886723</v>
      </c>
      <c r="W173" s="154">
        <v>-1.3061523350188509E-4</v>
      </c>
    </row>
    <row r="174" spans="1:23" ht="11.25" customHeight="1" x14ac:dyDescent="0.35">
      <c r="A174" s="106"/>
      <c r="B174" s="106"/>
      <c r="C174" s="106" t="s">
        <v>220</v>
      </c>
      <c r="D174" s="106"/>
      <c r="E174" s="107"/>
      <c r="F174" s="108">
        <v>85.06</v>
      </c>
      <c r="G174" s="109">
        <v>206.83</v>
      </c>
      <c r="H174" s="109">
        <v>0</v>
      </c>
      <c r="I174" s="109">
        <v>588.66999999999996</v>
      </c>
      <c r="J174" s="109">
        <v>230.87</v>
      </c>
      <c r="K174" s="110">
        <v>859.6470947265625</v>
      </c>
      <c r="L174" s="111">
        <v>859.6470947265625</v>
      </c>
      <c r="M174" s="111">
        <v>859.6470947265625</v>
      </c>
      <c r="N174" s="111">
        <v>859.6470947265625</v>
      </c>
      <c r="O174" s="111">
        <v>859.6470947265625</v>
      </c>
      <c r="P174" s="111">
        <v>859.6470947265625</v>
      </c>
      <c r="Q174" s="111">
        <v>859.6470947265625</v>
      </c>
      <c r="R174" s="112">
        <v>7128.9596630859378</v>
      </c>
      <c r="S174" s="113">
        <v>7128.96</v>
      </c>
      <c r="T174" s="114">
        <v>3.3691406224534148E-4</v>
      </c>
      <c r="U174" s="113"/>
      <c r="V174" s="153">
        <v>7128.9597631835941</v>
      </c>
      <c r="W174" s="154">
        <v>1.0009765628637979E-4</v>
      </c>
    </row>
    <row r="175" spans="1:23" ht="11.25" customHeight="1" x14ac:dyDescent="0.35">
      <c r="A175" s="106"/>
      <c r="B175" s="106"/>
      <c r="C175" s="106" t="s">
        <v>221</v>
      </c>
      <c r="D175" s="106"/>
      <c r="E175" s="107"/>
      <c r="F175" s="108">
        <v>75.34</v>
      </c>
      <c r="G175" s="109">
        <v>139.75</v>
      </c>
      <c r="H175" s="109">
        <v>0</v>
      </c>
      <c r="I175" s="109">
        <v>397.75</v>
      </c>
      <c r="J175" s="109">
        <v>204.5</v>
      </c>
      <c r="K175" s="110">
        <v>675.37432861328125</v>
      </c>
      <c r="L175" s="111">
        <v>675.37432861328125</v>
      </c>
      <c r="M175" s="111">
        <v>675.37432861328125</v>
      </c>
      <c r="N175" s="111">
        <v>675.37432861328125</v>
      </c>
      <c r="O175" s="111">
        <v>675.37432861328125</v>
      </c>
      <c r="P175" s="111">
        <v>675.37432861328125</v>
      </c>
      <c r="Q175" s="111">
        <v>675.37432861328125</v>
      </c>
      <c r="R175" s="112">
        <v>5544.9603002929689</v>
      </c>
      <c r="S175" s="113">
        <v>5544.96</v>
      </c>
      <c r="T175" s="114">
        <v>-3.0029296885913936E-4</v>
      </c>
      <c r="U175" s="113"/>
      <c r="V175" s="153">
        <v>5544.9598730468751</v>
      </c>
      <c r="W175" s="154">
        <v>-4.2724609375E-4</v>
      </c>
    </row>
    <row r="176" spans="1:23" ht="11.25" customHeight="1" x14ac:dyDescent="0.35">
      <c r="A176" s="106"/>
      <c r="B176" s="106"/>
      <c r="C176" s="106" t="s">
        <v>222</v>
      </c>
      <c r="D176" s="106"/>
      <c r="E176" s="107"/>
      <c r="F176" s="108">
        <v>0</v>
      </c>
      <c r="G176" s="109">
        <v>0</v>
      </c>
      <c r="H176" s="109">
        <v>5700</v>
      </c>
      <c r="I176" s="109">
        <v>0</v>
      </c>
      <c r="J176" s="109">
        <v>4560</v>
      </c>
      <c r="K176" s="110">
        <v>1059.5657958984375</v>
      </c>
      <c r="L176" s="111">
        <v>1059.5657958984375</v>
      </c>
      <c r="M176" s="111">
        <v>1059.5657958984375</v>
      </c>
      <c r="N176" s="111">
        <v>1059.5657958984375</v>
      </c>
      <c r="O176" s="111">
        <v>1059.5657958984375</v>
      </c>
      <c r="P176" s="111">
        <v>1059.5657958984375</v>
      </c>
      <c r="Q176" s="111">
        <v>1059.5657958984375</v>
      </c>
      <c r="R176" s="112">
        <v>17676.960571289063</v>
      </c>
      <c r="S176" s="113">
        <v>17676.96</v>
      </c>
      <c r="T176" s="114">
        <v>-5.7128906337311491E-4</v>
      </c>
      <c r="U176" s="113"/>
      <c r="V176" s="153">
        <v>17676.960644531249</v>
      </c>
      <c r="W176" s="154">
        <v>7.3242186772404239E-5</v>
      </c>
    </row>
    <row r="177" spans="1:23" ht="11.25" customHeight="1" x14ac:dyDescent="0.35">
      <c r="A177" s="106"/>
      <c r="B177" s="106"/>
      <c r="C177" s="106" t="s">
        <v>223</v>
      </c>
      <c r="D177" s="106"/>
      <c r="E177" s="107"/>
      <c r="F177" s="108">
        <v>0</v>
      </c>
      <c r="G177" s="109">
        <v>0</v>
      </c>
      <c r="H177" s="109">
        <v>5550</v>
      </c>
      <c r="I177" s="109">
        <v>0</v>
      </c>
      <c r="J177" s="109">
        <v>4440</v>
      </c>
      <c r="K177" s="110">
        <v>1029.857177734375</v>
      </c>
      <c r="L177" s="111">
        <v>1029.857177734375</v>
      </c>
      <c r="M177" s="111">
        <v>1029.857177734375</v>
      </c>
      <c r="N177" s="111">
        <v>1029.857177734375</v>
      </c>
      <c r="O177" s="111">
        <v>1029.857177734375</v>
      </c>
      <c r="P177" s="111">
        <v>1029.857177734375</v>
      </c>
      <c r="Q177" s="111">
        <v>1029.857177734375</v>
      </c>
      <c r="R177" s="112">
        <v>17199.000244140625</v>
      </c>
      <c r="S177" s="113">
        <v>17199</v>
      </c>
      <c r="T177" s="114">
        <v>-2.44140625E-4</v>
      </c>
      <c r="U177" s="113"/>
      <c r="V177" s="153">
        <v>17199.000659179688</v>
      </c>
      <c r="W177" s="154">
        <v>4.1503906322759576E-4</v>
      </c>
    </row>
    <row r="178" spans="1:23" ht="11.25" customHeight="1" x14ac:dyDescent="0.35">
      <c r="A178" s="106"/>
      <c r="B178" s="106"/>
      <c r="C178" s="106" t="s">
        <v>224</v>
      </c>
      <c r="D178" s="106"/>
      <c r="E178" s="107"/>
      <c r="F178" s="108">
        <v>0</v>
      </c>
      <c r="G178" s="109">
        <v>0</v>
      </c>
      <c r="H178" s="109">
        <v>3750</v>
      </c>
      <c r="I178" s="109">
        <v>0</v>
      </c>
      <c r="J178" s="109">
        <v>3000</v>
      </c>
      <c r="K178" s="110">
        <v>878.43426513671875</v>
      </c>
      <c r="L178" s="111">
        <v>878.43426513671875</v>
      </c>
      <c r="M178" s="111">
        <v>878.43426513671875</v>
      </c>
      <c r="N178" s="111">
        <v>878.43426513671875</v>
      </c>
      <c r="O178" s="111">
        <v>878.43426513671875</v>
      </c>
      <c r="P178" s="111">
        <v>878.43426513671875</v>
      </c>
      <c r="Q178" s="111">
        <v>878.43426513671875</v>
      </c>
      <c r="R178" s="112">
        <v>12899.039855957031</v>
      </c>
      <c r="S178" s="113">
        <v>12899.04</v>
      </c>
      <c r="T178" s="114">
        <v>1.4404296962311491E-4</v>
      </c>
      <c r="U178" s="113"/>
      <c r="V178" s="153">
        <v>12899.039978027344</v>
      </c>
      <c r="W178" s="154">
        <v>1.220703125E-4</v>
      </c>
    </row>
    <row r="179" spans="1:23" ht="11.25" customHeight="1" x14ac:dyDescent="0.35">
      <c r="A179" s="106"/>
      <c r="B179" s="106"/>
      <c r="C179" s="106" t="s">
        <v>225</v>
      </c>
      <c r="D179" s="106"/>
      <c r="E179" s="107"/>
      <c r="F179" s="108">
        <v>0</v>
      </c>
      <c r="G179" s="109">
        <v>0</v>
      </c>
      <c r="H179" s="109">
        <v>0</v>
      </c>
      <c r="I179" s="109">
        <v>0</v>
      </c>
      <c r="J179" s="109">
        <v>0</v>
      </c>
      <c r="K179" s="110">
        <v>714.29144287109375</v>
      </c>
      <c r="L179" s="111">
        <v>714.29144287109375</v>
      </c>
      <c r="M179" s="111">
        <v>714.29144287109375</v>
      </c>
      <c r="N179" s="111">
        <v>714.29144287109375</v>
      </c>
      <c r="O179" s="111">
        <v>714.29144287109375</v>
      </c>
      <c r="P179" s="111">
        <v>714.29144287109375</v>
      </c>
      <c r="Q179" s="111">
        <v>714.29144287109375</v>
      </c>
      <c r="R179" s="112">
        <v>5000.0401000976563</v>
      </c>
      <c r="S179" s="113">
        <v>5000.04</v>
      </c>
      <c r="T179" s="114">
        <v>-1.0009765628637979E-4</v>
      </c>
      <c r="U179" s="113"/>
      <c r="V179" s="153">
        <v>5000.0399780273438</v>
      </c>
      <c r="W179" s="154">
        <v>-1.220703125E-4</v>
      </c>
    </row>
    <row r="180" spans="1:23" ht="11.25" customHeight="1" x14ac:dyDescent="0.35">
      <c r="A180" s="106"/>
      <c r="B180" s="106"/>
      <c r="C180" s="106" t="s">
        <v>226</v>
      </c>
      <c r="D180" s="106"/>
      <c r="E180" s="107"/>
      <c r="F180" s="108">
        <v>0</v>
      </c>
      <c r="G180" s="109">
        <v>0</v>
      </c>
      <c r="H180" s="109">
        <v>0</v>
      </c>
      <c r="I180" s="109">
        <v>0</v>
      </c>
      <c r="J180" s="109">
        <v>0</v>
      </c>
      <c r="K180" s="110">
        <v>714.29144287109375</v>
      </c>
      <c r="L180" s="111">
        <v>714.29144287109375</v>
      </c>
      <c r="M180" s="111">
        <v>714.29144287109375</v>
      </c>
      <c r="N180" s="111">
        <v>714.29144287109375</v>
      </c>
      <c r="O180" s="111">
        <v>714.29144287109375</v>
      </c>
      <c r="P180" s="111">
        <v>714.29144287109375</v>
      </c>
      <c r="Q180" s="111">
        <v>714.29144287109375</v>
      </c>
      <c r="R180" s="112">
        <v>5000.0401000976563</v>
      </c>
      <c r="S180" s="113">
        <v>5000.04</v>
      </c>
      <c r="T180" s="114">
        <v>-1.0009765628637979E-4</v>
      </c>
      <c r="U180" s="113"/>
      <c r="V180" s="153">
        <v>5000.0399780273438</v>
      </c>
      <c r="W180" s="154">
        <v>-1.220703125E-4</v>
      </c>
    </row>
    <row r="181" spans="1:23" ht="11.25" customHeight="1" x14ac:dyDescent="0.35">
      <c r="A181" s="106"/>
      <c r="B181" s="106"/>
      <c r="C181" s="106" t="s">
        <v>227</v>
      </c>
      <c r="D181" s="106"/>
      <c r="E181" s="107"/>
      <c r="F181" s="108">
        <v>0</v>
      </c>
      <c r="G181" s="109">
        <v>0</v>
      </c>
      <c r="H181" s="109">
        <v>0</v>
      </c>
      <c r="I181" s="109">
        <v>0</v>
      </c>
      <c r="J181" s="109">
        <v>0</v>
      </c>
      <c r="K181" s="110">
        <v>714.29144287109375</v>
      </c>
      <c r="L181" s="111">
        <v>714.29144287109375</v>
      </c>
      <c r="M181" s="111">
        <v>714.29144287109375</v>
      </c>
      <c r="N181" s="111">
        <v>714.29144287109375</v>
      </c>
      <c r="O181" s="111">
        <v>714.29144287109375</v>
      </c>
      <c r="P181" s="111">
        <v>714.29144287109375</v>
      </c>
      <c r="Q181" s="111">
        <v>714.29144287109375</v>
      </c>
      <c r="R181" s="112">
        <v>5000.0401000976563</v>
      </c>
      <c r="S181" s="113">
        <v>5000.04</v>
      </c>
      <c r="T181" s="114">
        <v>-1.0009765628637979E-4</v>
      </c>
      <c r="U181" s="113"/>
      <c r="V181" s="153">
        <v>5000.0399780273438</v>
      </c>
      <c r="W181" s="154">
        <v>-1.220703125E-4</v>
      </c>
    </row>
    <row r="182" spans="1:23" ht="11.25" customHeight="1" x14ac:dyDescent="0.35">
      <c r="A182" s="106"/>
      <c r="B182" s="106"/>
      <c r="C182" s="106" t="s">
        <v>228</v>
      </c>
      <c r="D182" s="106"/>
      <c r="E182" s="107"/>
      <c r="F182" s="108">
        <v>0</v>
      </c>
      <c r="G182" s="109">
        <v>0</v>
      </c>
      <c r="H182" s="109">
        <v>0</v>
      </c>
      <c r="I182" s="109">
        <v>0</v>
      </c>
      <c r="J182" s="109">
        <v>0</v>
      </c>
      <c r="K182" s="110">
        <v>0</v>
      </c>
      <c r="L182" s="111">
        <v>0</v>
      </c>
      <c r="M182" s="111">
        <v>0</v>
      </c>
      <c r="N182" s="111">
        <v>0</v>
      </c>
      <c r="O182" s="111">
        <v>0</v>
      </c>
      <c r="P182" s="111">
        <v>0</v>
      </c>
      <c r="Q182" s="111">
        <v>0</v>
      </c>
      <c r="R182" s="112">
        <v>0</v>
      </c>
      <c r="S182" s="113">
        <v>0</v>
      </c>
      <c r="T182" s="114">
        <v>0</v>
      </c>
      <c r="U182" s="113"/>
      <c r="V182" s="153">
        <v>208.96</v>
      </c>
      <c r="W182" s="154">
        <v>208.96</v>
      </c>
    </row>
    <row r="183" spans="1:23" ht="11.25" customHeight="1" x14ac:dyDescent="0.35">
      <c r="A183" s="106"/>
      <c r="B183" s="106"/>
      <c r="C183" s="106" t="s">
        <v>229</v>
      </c>
      <c r="D183" s="106"/>
      <c r="E183" s="107"/>
      <c r="F183" s="108">
        <v>0</v>
      </c>
      <c r="G183" s="109">
        <v>0</v>
      </c>
      <c r="H183" s="109">
        <v>0</v>
      </c>
      <c r="I183" s="109">
        <v>0</v>
      </c>
      <c r="J183" s="109">
        <v>0</v>
      </c>
      <c r="K183" s="110">
        <v>0</v>
      </c>
      <c r="L183" s="111">
        <v>0</v>
      </c>
      <c r="M183" s="111">
        <v>0</v>
      </c>
      <c r="N183" s="111">
        <v>0</v>
      </c>
      <c r="O183" s="111">
        <v>0</v>
      </c>
      <c r="P183" s="111">
        <v>0</v>
      </c>
      <c r="Q183" s="111">
        <v>0</v>
      </c>
      <c r="R183" s="112">
        <v>0</v>
      </c>
      <c r="S183" s="113">
        <v>0</v>
      </c>
      <c r="T183" s="114">
        <v>0</v>
      </c>
      <c r="U183" s="113"/>
      <c r="V183" s="153">
        <v>208.96</v>
      </c>
      <c r="W183" s="154">
        <v>208.96</v>
      </c>
    </row>
    <row r="184" spans="1:23" ht="11.25" customHeight="1" x14ac:dyDescent="0.35">
      <c r="A184" s="106"/>
      <c r="B184" s="106"/>
      <c r="C184" s="106" t="s">
        <v>230</v>
      </c>
      <c r="D184" s="106"/>
      <c r="E184" s="107"/>
      <c r="F184" s="108">
        <v>0</v>
      </c>
      <c r="G184" s="109">
        <v>0</v>
      </c>
      <c r="H184" s="109">
        <v>0</v>
      </c>
      <c r="I184" s="109">
        <v>0</v>
      </c>
      <c r="J184" s="109">
        <v>0</v>
      </c>
      <c r="K184" s="110">
        <v>0</v>
      </c>
      <c r="L184" s="111">
        <v>0</v>
      </c>
      <c r="M184" s="111">
        <v>0</v>
      </c>
      <c r="N184" s="111">
        <v>0</v>
      </c>
      <c r="O184" s="111">
        <v>0</v>
      </c>
      <c r="P184" s="111">
        <v>0</v>
      </c>
      <c r="Q184" s="111">
        <v>0</v>
      </c>
      <c r="R184" s="112">
        <v>0</v>
      </c>
      <c r="S184" s="113">
        <v>0</v>
      </c>
      <c r="T184" s="114">
        <v>0</v>
      </c>
      <c r="U184" s="113"/>
      <c r="V184" s="153">
        <v>52.24</v>
      </c>
      <c r="W184" s="154">
        <v>52.24</v>
      </c>
    </row>
    <row r="185" spans="1:23" ht="11.25" customHeight="1" x14ac:dyDescent="0.35">
      <c r="A185" s="106"/>
      <c r="B185" s="106"/>
      <c r="C185" s="106" t="s">
        <v>231</v>
      </c>
      <c r="D185" s="106"/>
      <c r="E185" s="107"/>
      <c r="F185" s="108">
        <v>17632.060000000001</v>
      </c>
      <c r="G185" s="109">
        <v>2134.64</v>
      </c>
      <c r="H185" s="109">
        <v>11529.37</v>
      </c>
      <c r="I185" s="109">
        <v>9979.5400000000009</v>
      </c>
      <c r="J185" s="109">
        <v>22506.23</v>
      </c>
      <c r="K185" s="110">
        <v>8412.166015625</v>
      </c>
      <c r="L185" s="111">
        <v>8412.166015625</v>
      </c>
      <c r="M185" s="111">
        <v>8412.166015625</v>
      </c>
      <c r="N185" s="111">
        <v>8412.166015625</v>
      </c>
      <c r="O185" s="111">
        <v>8412.166015625</v>
      </c>
      <c r="P185" s="111">
        <v>8412.166015625</v>
      </c>
      <c r="Q185" s="111">
        <v>8412.166015625</v>
      </c>
      <c r="R185" s="112">
        <v>122667.002109375</v>
      </c>
      <c r="S185" s="113">
        <v>122667</v>
      </c>
      <c r="T185" s="114">
        <v>-2.1093749965075403E-3</v>
      </c>
      <c r="U185" s="113"/>
      <c r="V185" s="153">
        <v>122666.99585937501</v>
      </c>
      <c r="W185" s="154">
        <v>-6.2499999912688509E-3</v>
      </c>
    </row>
    <row r="186" spans="1:23" ht="11.25" customHeight="1" x14ac:dyDescent="0.35">
      <c r="A186" s="106"/>
      <c r="B186" s="106"/>
      <c r="C186" s="106" t="s">
        <v>232</v>
      </c>
      <c r="D186" s="106"/>
      <c r="E186" s="107"/>
      <c r="F186" s="108">
        <v>17557.27</v>
      </c>
      <c r="G186" s="109">
        <v>2132.08</v>
      </c>
      <c r="H186" s="109">
        <v>1686.25</v>
      </c>
      <c r="I186" s="109">
        <v>9977.1200000000008</v>
      </c>
      <c r="J186" s="109">
        <v>19774.98</v>
      </c>
      <c r="K186" s="110">
        <v>10931.6201171875</v>
      </c>
      <c r="L186" s="111">
        <v>10931.6201171875</v>
      </c>
      <c r="M186" s="111">
        <v>10931.6201171875</v>
      </c>
      <c r="N186" s="111">
        <v>10931.6201171875</v>
      </c>
      <c r="O186" s="111">
        <v>10931.6201171875</v>
      </c>
      <c r="P186" s="111">
        <v>10931.6201171875</v>
      </c>
      <c r="Q186" s="111">
        <v>10931.6201171875</v>
      </c>
      <c r="R186" s="112">
        <v>127649.0408203125</v>
      </c>
      <c r="S186" s="113">
        <v>127649.04</v>
      </c>
      <c r="T186" s="114">
        <v>-8.2031250349245965E-4</v>
      </c>
      <c r="U186" s="113"/>
      <c r="V186" s="153">
        <v>127649.03453125</v>
      </c>
      <c r="W186" s="154">
        <v>-6.2890624976716936E-3</v>
      </c>
    </row>
    <row r="187" spans="1:23" ht="11.25" customHeight="1" x14ac:dyDescent="0.35">
      <c r="A187" s="106"/>
      <c r="B187" s="106"/>
      <c r="C187" s="106" t="s">
        <v>233</v>
      </c>
      <c r="D187" s="106"/>
      <c r="E187" s="107"/>
      <c r="F187" s="108">
        <v>14938.54</v>
      </c>
      <c r="G187" s="109">
        <v>52.24</v>
      </c>
      <c r="H187" s="109">
        <v>10996.86</v>
      </c>
      <c r="I187" s="109">
        <v>13.06</v>
      </c>
      <c r="J187" s="109">
        <v>22412.48</v>
      </c>
      <c r="K187" s="110">
        <v>7086.97412109375</v>
      </c>
      <c r="L187" s="111">
        <v>7086.97412109375</v>
      </c>
      <c r="M187" s="111">
        <v>7086.97412109375</v>
      </c>
      <c r="N187" s="111">
        <v>7086.97412109375</v>
      </c>
      <c r="O187" s="111">
        <v>7086.97412109375</v>
      </c>
      <c r="P187" s="111">
        <v>7086.97412109375</v>
      </c>
      <c r="Q187" s="111">
        <v>7086.97412109375</v>
      </c>
      <c r="R187" s="112">
        <v>98021.998847656243</v>
      </c>
      <c r="S187" s="113">
        <v>98022</v>
      </c>
      <c r="T187" s="114">
        <v>1.1523437569849193E-3</v>
      </c>
      <c r="U187" s="113"/>
      <c r="V187" s="153">
        <v>98022.004843750008</v>
      </c>
      <c r="W187" s="154">
        <v>5.9960937651339918E-3</v>
      </c>
    </row>
    <row r="188" spans="1:23" ht="11.25" customHeight="1" x14ac:dyDescent="0.35">
      <c r="A188" s="106"/>
      <c r="B188" s="106"/>
      <c r="C188" s="115" t="s">
        <v>234</v>
      </c>
      <c r="D188" s="115"/>
      <c r="E188" s="116"/>
      <c r="F188" s="117">
        <v>72748.88</v>
      </c>
      <c r="G188" s="118">
        <v>88095.790000000008</v>
      </c>
      <c r="H188" s="118">
        <v>413680.51999999996</v>
      </c>
      <c r="I188" s="118">
        <v>67977.819999999992</v>
      </c>
      <c r="J188" s="118">
        <v>115967.21999999999</v>
      </c>
      <c r="K188" s="119">
        <v>192415.09631347656</v>
      </c>
      <c r="L188" s="120">
        <v>192415.09631347656</v>
      </c>
      <c r="M188" s="120">
        <v>192415.09631347656</v>
      </c>
      <c r="N188" s="120">
        <v>192415.09631347656</v>
      </c>
      <c r="O188" s="120">
        <v>192415.09631347656</v>
      </c>
      <c r="P188" s="120">
        <v>192415.09631347656</v>
      </c>
      <c r="Q188" s="120">
        <v>192415.09631347656</v>
      </c>
      <c r="R188" s="121">
        <v>2105375.9041943364</v>
      </c>
      <c r="S188" s="122">
        <v>2073074.88</v>
      </c>
      <c r="T188" s="123">
        <v>-32301.024194335936</v>
      </c>
      <c r="U188" s="122"/>
      <c r="V188" s="155">
        <v>2073545.0267419433</v>
      </c>
      <c r="W188" s="124">
        <v>-31830.877452392528</v>
      </c>
    </row>
    <row r="189" spans="1:23" ht="11.25" customHeight="1" x14ac:dyDescent="0.35">
      <c r="A189" s="106"/>
      <c r="B189" s="106" t="s">
        <v>37</v>
      </c>
      <c r="C189" s="106"/>
      <c r="D189" s="106"/>
      <c r="E189" s="107"/>
      <c r="F189" s="108"/>
      <c r="G189" s="109"/>
      <c r="H189" s="109"/>
      <c r="I189" s="109"/>
      <c r="J189" s="109"/>
      <c r="K189" s="110"/>
      <c r="L189" s="111"/>
      <c r="M189" s="111"/>
      <c r="N189" s="111"/>
      <c r="O189" s="111"/>
      <c r="P189" s="111"/>
      <c r="Q189" s="111"/>
      <c r="R189" s="112"/>
      <c r="S189" s="113"/>
      <c r="T189" s="114"/>
      <c r="U189" s="113"/>
      <c r="V189" s="153"/>
      <c r="W189" s="154"/>
    </row>
    <row r="190" spans="1:23" ht="11.25" customHeight="1" x14ac:dyDescent="0.35">
      <c r="A190" s="106"/>
      <c r="B190" s="106"/>
      <c r="C190" s="106" t="s">
        <v>235</v>
      </c>
      <c r="D190" s="106"/>
      <c r="E190" s="107"/>
      <c r="F190" s="108">
        <v>4141.1000000000004</v>
      </c>
      <c r="G190" s="109">
        <v>0</v>
      </c>
      <c r="H190" s="109">
        <v>5924.41</v>
      </c>
      <c r="I190" s="109">
        <v>2070.5500000000002</v>
      </c>
      <c r="J190" s="109">
        <v>2070.5500000000002</v>
      </c>
      <c r="K190" s="110">
        <v>2841.32177734375</v>
      </c>
      <c r="L190" s="111">
        <v>2841.32177734375</v>
      </c>
      <c r="M190" s="111">
        <v>2841.32177734375</v>
      </c>
      <c r="N190" s="111">
        <v>2841.32177734375</v>
      </c>
      <c r="O190" s="111">
        <v>2841.32177734375</v>
      </c>
      <c r="P190" s="111">
        <v>2841.32177734375</v>
      </c>
      <c r="Q190" s="111">
        <v>2841.32177734375</v>
      </c>
      <c r="R190" s="112">
        <v>34095.862441406251</v>
      </c>
      <c r="S190" s="113">
        <v>0</v>
      </c>
      <c r="T190" s="114">
        <v>-34095.862441406251</v>
      </c>
      <c r="U190" s="113"/>
      <c r="V190" s="153">
        <v>-3.0517576306010596E-6</v>
      </c>
      <c r="W190" s="154">
        <v>-34095.862444458005</v>
      </c>
    </row>
    <row r="191" spans="1:23" ht="11.25" customHeight="1" x14ac:dyDescent="0.35">
      <c r="A191" s="106"/>
      <c r="B191" s="106"/>
      <c r="C191" s="106" t="s">
        <v>236</v>
      </c>
      <c r="D191" s="106"/>
      <c r="E191" s="107"/>
      <c r="F191" s="108">
        <v>2111.94</v>
      </c>
      <c r="G191" s="109">
        <v>0</v>
      </c>
      <c r="H191" s="109">
        <v>4223.88</v>
      </c>
      <c r="I191" s="109">
        <v>2111.94</v>
      </c>
      <c r="J191" s="109">
        <v>2111.94</v>
      </c>
      <c r="K191" s="110">
        <v>2111.93994140625</v>
      </c>
      <c r="L191" s="111">
        <v>2111.93994140625</v>
      </c>
      <c r="M191" s="111">
        <v>2111.93994140625</v>
      </c>
      <c r="N191" s="111">
        <v>2111.93994140625</v>
      </c>
      <c r="O191" s="111">
        <v>2111.93994140625</v>
      </c>
      <c r="P191" s="111">
        <v>2111.93994140625</v>
      </c>
      <c r="Q191" s="111">
        <v>2111.93994140625</v>
      </c>
      <c r="R191" s="112">
        <v>25343.279589843751</v>
      </c>
      <c r="S191" s="113">
        <v>0</v>
      </c>
      <c r="T191" s="114">
        <v>-25343.279589843751</v>
      </c>
      <c r="U191" s="113"/>
      <c r="V191" s="153">
        <v>2.0874023448413936E-4</v>
      </c>
      <c r="W191" s="154">
        <v>-25343.279381103515</v>
      </c>
    </row>
    <row r="192" spans="1:23" ht="11.25" customHeight="1" x14ac:dyDescent="0.35">
      <c r="A192" s="106"/>
      <c r="B192" s="106"/>
      <c r="C192" s="106" t="s">
        <v>237</v>
      </c>
      <c r="D192" s="106"/>
      <c r="E192" s="107"/>
      <c r="F192" s="108">
        <v>1783.81</v>
      </c>
      <c r="G192" s="109">
        <v>0</v>
      </c>
      <c r="H192" s="109">
        <v>1784.32</v>
      </c>
      <c r="I192" s="109">
        <v>1783.81</v>
      </c>
      <c r="J192" s="109">
        <v>1783.81</v>
      </c>
      <c r="K192" s="110">
        <v>1427.1500244140625</v>
      </c>
      <c r="L192" s="111">
        <v>1427.1500244140625</v>
      </c>
      <c r="M192" s="111">
        <v>1427.1500244140625</v>
      </c>
      <c r="N192" s="111">
        <v>1427.1500244140625</v>
      </c>
      <c r="O192" s="111">
        <v>1427.1500244140625</v>
      </c>
      <c r="P192" s="111">
        <v>1427.1500244140625</v>
      </c>
      <c r="Q192" s="111">
        <v>1427.1500244140625</v>
      </c>
      <c r="R192" s="112">
        <v>17125.800170898438</v>
      </c>
      <c r="S192" s="113">
        <v>0</v>
      </c>
      <c r="T192" s="114">
        <v>-17125.800170898438</v>
      </c>
      <c r="U192" s="113"/>
      <c r="V192" s="153">
        <v>2.3925781260913936E-4</v>
      </c>
      <c r="W192" s="154">
        <v>-17125.799931640624</v>
      </c>
    </row>
    <row r="193" spans="1:23" ht="11.25" customHeight="1" x14ac:dyDescent="0.35">
      <c r="A193" s="106"/>
      <c r="B193" s="106"/>
      <c r="C193" s="106" t="s">
        <v>238</v>
      </c>
      <c r="D193" s="106"/>
      <c r="E193" s="107"/>
      <c r="F193" s="108">
        <v>9224.5</v>
      </c>
      <c r="G193" s="109">
        <v>55</v>
      </c>
      <c r="H193" s="109">
        <v>253.45</v>
      </c>
      <c r="I193" s="109">
        <v>1119.29</v>
      </c>
      <c r="J193" s="109">
        <v>1587.94</v>
      </c>
      <c r="K193" s="110">
        <v>1260.111572265625</v>
      </c>
      <c r="L193" s="111">
        <v>1260.111572265625</v>
      </c>
      <c r="M193" s="111">
        <v>1260.111572265625</v>
      </c>
      <c r="N193" s="111">
        <v>1260.111572265625</v>
      </c>
      <c r="O193" s="111">
        <v>1260.111572265625</v>
      </c>
      <c r="P193" s="111">
        <v>1260.111572265625</v>
      </c>
      <c r="Q193" s="111">
        <v>1260.111572265625</v>
      </c>
      <c r="R193" s="112">
        <v>21060.961005859375</v>
      </c>
      <c r="S193" s="113">
        <v>21060.959999999999</v>
      </c>
      <c r="T193" s="114">
        <v>-1.0058593761641532E-3</v>
      </c>
      <c r="U193" s="113"/>
      <c r="V193" s="153">
        <v>21060.961230468751</v>
      </c>
      <c r="W193" s="154">
        <v>2.2460937543655746E-4</v>
      </c>
    </row>
    <row r="194" spans="1:23" ht="11.25" customHeight="1" x14ac:dyDescent="0.35">
      <c r="A194" s="106"/>
      <c r="B194" s="106"/>
      <c r="C194" s="106" t="s">
        <v>239</v>
      </c>
      <c r="D194" s="106"/>
      <c r="E194" s="107"/>
      <c r="F194" s="108">
        <v>125</v>
      </c>
      <c r="G194" s="109">
        <v>485</v>
      </c>
      <c r="H194" s="109">
        <v>335.6</v>
      </c>
      <c r="I194" s="109">
        <v>0</v>
      </c>
      <c r="J194" s="109">
        <v>180</v>
      </c>
      <c r="K194" s="110">
        <v>399.90853881835938</v>
      </c>
      <c r="L194" s="111">
        <v>399.90853881835938</v>
      </c>
      <c r="M194" s="111">
        <v>399.90853881835938</v>
      </c>
      <c r="N194" s="111">
        <v>399.90853881835938</v>
      </c>
      <c r="O194" s="111">
        <v>399.90853881835938</v>
      </c>
      <c r="P194" s="111">
        <v>399.90853881835938</v>
      </c>
      <c r="Q194" s="111">
        <v>399.90853881835938</v>
      </c>
      <c r="R194" s="112">
        <v>3924.9597717285155</v>
      </c>
      <c r="S194" s="113">
        <v>3924.96</v>
      </c>
      <c r="T194" s="114">
        <v>2.2827148450232926E-4</v>
      </c>
      <c r="U194" s="113"/>
      <c r="V194" s="153">
        <v>3924.9598022460937</v>
      </c>
      <c r="W194" s="154">
        <v>3.0517578125E-5</v>
      </c>
    </row>
    <row r="195" spans="1:23" ht="11.25" customHeight="1" x14ac:dyDescent="0.35">
      <c r="A195" s="106"/>
      <c r="B195" s="106"/>
      <c r="C195" s="106" t="s">
        <v>240</v>
      </c>
      <c r="D195" s="106"/>
      <c r="E195" s="107"/>
      <c r="F195" s="108">
        <v>0</v>
      </c>
      <c r="G195" s="109">
        <v>6898.02</v>
      </c>
      <c r="H195" s="109">
        <v>1017.9</v>
      </c>
      <c r="I195" s="109">
        <v>19.8</v>
      </c>
      <c r="J195" s="109">
        <v>33.950000000000003</v>
      </c>
      <c r="K195" s="110">
        <v>471.19000244140625</v>
      </c>
      <c r="L195" s="111">
        <v>471.19000244140625</v>
      </c>
      <c r="M195" s="111">
        <v>471.19000244140625</v>
      </c>
      <c r="N195" s="111">
        <v>471.19000244140625</v>
      </c>
      <c r="O195" s="111">
        <v>471.19000244140625</v>
      </c>
      <c r="P195" s="111">
        <v>471.19000244140625</v>
      </c>
      <c r="Q195" s="111">
        <v>471.19000244140625</v>
      </c>
      <c r="R195" s="112">
        <v>11268.000017089844</v>
      </c>
      <c r="S195" s="113">
        <v>11268</v>
      </c>
      <c r="T195" s="114">
        <v>-1.7089843822759576E-5</v>
      </c>
      <c r="U195" s="113"/>
      <c r="V195" s="153">
        <v>11268.000047607422</v>
      </c>
      <c r="W195" s="154">
        <v>3.0517578125E-5</v>
      </c>
    </row>
    <row r="196" spans="1:23" ht="11.25" customHeight="1" x14ac:dyDescent="0.35">
      <c r="A196" s="106"/>
      <c r="B196" s="106"/>
      <c r="C196" s="106" t="s">
        <v>241</v>
      </c>
      <c r="D196" s="106"/>
      <c r="E196" s="107"/>
      <c r="F196" s="108">
        <v>0</v>
      </c>
      <c r="G196" s="109">
        <v>0</v>
      </c>
      <c r="H196" s="109">
        <v>1745.58</v>
      </c>
      <c r="I196" s="109">
        <v>1909.61</v>
      </c>
      <c r="J196" s="109">
        <v>0</v>
      </c>
      <c r="K196" s="110">
        <v>594.6871337890625</v>
      </c>
      <c r="L196" s="111">
        <v>594.6871337890625</v>
      </c>
      <c r="M196" s="111">
        <v>594.6871337890625</v>
      </c>
      <c r="N196" s="111">
        <v>594.6871337890625</v>
      </c>
      <c r="O196" s="111">
        <v>594.6871337890625</v>
      </c>
      <c r="P196" s="111">
        <v>594.6871337890625</v>
      </c>
      <c r="Q196" s="111">
        <v>594.6871337890625</v>
      </c>
      <c r="R196" s="112">
        <v>7817.9999365234371</v>
      </c>
      <c r="S196" s="113">
        <v>7818</v>
      </c>
      <c r="T196" s="114">
        <v>6.3476562900177669E-5</v>
      </c>
      <c r="U196" s="113"/>
      <c r="V196" s="153">
        <v>7817.999582519531</v>
      </c>
      <c r="W196" s="154">
        <v>-3.5400390606810106E-4</v>
      </c>
    </row>
    <row r="197" spans="1:23" ht="11.25" customHeight="1" x14ac:dyDescent="0.35">
      <c r="A197" s="106"/>
      <c r="B197" s="106"/>
      <c r="C197" s="106" t="s">
        <v>242</v>
      </c>
      <c r="D197" s="106"/>
      <c r="E197" s="107"/>
      <c r="F197" s="108">
        <v>1726.91</v>
      </c>
      <c r="G197" s="109">
        <v>1147.17</v>
      </c>
      <c r="H197" s="109">
        <v>655.98</v>
      </c>
      <c r="I197" s="109">
        <v>966.8</v>
      </c>
      <c r="J197" s="109">
        <v>559.37</v>
      </c>
      <c r="K197" s="110">
        <v>0</v>
      </c>
      <c r="L197" s="111">
        <v>0</v>
      </c>
      <c r="M197" s="111">
        <v>0</v>
      </c>
      <c r="N197" s="111">
        <v>0</v>
      </c>
      <c r="O197" s="111">
        <v>0</v>
      </c>
      <c r="P197" s="111">
        <v>0</v>
      </c>
      <c r="Q197" s="111">
        <v>0</v>
      </c>
      <c r="R197" s="112">
        <v>5056.2299999999996</v>
      </c>
      <c r="S197" s="113">
        <v>975.96</v>
      </c>
      <c r="T197" s="114">
        <v>-4080.2699999999995</v>
      </c>
      <c r="U197" s="113"/>
      <c r="V197" s="153">
        <v>2977.62</v>
      </c>
      <c r="W197" s="154">
        <v>-2078.6099999999997</v>
      </c>
    </row>
    <row r="198" spans="1:23" ht="11.25" customHeight="1" x14ac:dyDescent="0.35">
      <c r="A198" s="106"/>
      <c r="B198" s="106"/>
      <c r="C198" s="106" t="s">
        <v>243</v>
      </c>
      <c r="D198" s="106"/>
      <c r="E198" s="107"/>
      <c r="F198" s="108">
        <v>0</v>
      </c>
      <c r="G198" s="109">
        <v>326.52999999999997</v>
      </c>
      <c r="H198" s="109">
        <v>419.71</v>
      </c>
      <c r="I198" s="109">
        <v>1177.07</v>
      </c>
      <c r="J198" s="109">
        <v>342.31</v>
      </c>
      <c r="K198" s="110">
        <v>680.7742919921875</v>
      </c>
      <c r="L198" s="111">
        <v>680.7742919921875</v>
      </c>
      <c r="M198" s="111">
        <v>680.7742919921875</v>
      </c>
      <c r="N198" s="111">
        <v>680.7742919921875</v>
      </c>
      <c r="O198" s="111">
        <v>680.7742919921875</v>
      </c>
      <c r="P198" s="111">
        <v>680.7742919921875</v>
      </c>
      <c r="Q198" s="111">
        <v>680.7742919921875</v>
      </c>
      <c r="R198" s="112">
        <v>7031.0400439453124</v>
      </c>
      <c r="S198" s="113">
        <v>7031.04</v>
      </c>
      <c r="T198" s="114">
        <v>-4.3945312427240424E-5</v>
      </c>
      <c r="U198" s="113"/>
      <c r="V198" s="153">
        <v>7031.039865722656</v>
      </c>
      <c r="W198" s="154">
        <v>-1.7822265635913936E-4</v>
      </c>
    </row>
    <row r="199" spans="1:23" ht="11.25" customHeight="1" x14ac:dyDescent="0.35">
      <c r="A199" s="106"/>
      <c r="B199" s="106"/>
      <c r="C199" s="106" t="s">
        <v>244</v>
      </c>
      <c r="D199" s="106"/>
      <c r="E199" s="107"/>
      <c r="F199" s="108">
        <v>1873.18</v>
      </c>
      <c r="G199" s="109">
        <v>208.73</v>
      </c>
      <c r="H199" s="109">
        <v>2295.94</v>
      </c>
      <c r="I199" s="109">
        <v>0</v>
      </c>
      <c r="J199" s="109">
        <v>965.7</v>
      </c>
      <c r="K199" s="110">
        <v>956.49285888671875</v>
      </c>
      <c r="L199" s="111">
        <v>956.49285888671875</v>
      </c>
      <c r="M199" s="111">
        <v>956.49285888671875</v>
      </c>
      <c r="N199" s="111">
        <v>956.49285888671875</v>
      </c>
      <c r="O199" s="111">
        <v>956.49285888671875</v>
      </c>
      <c r="P199" s="111">
        <v>956.49285888671875</v>
      </c>
      <c r="Q199" s="111">
        <v>956.49285888671875</v>
      </c>
      <c r="R199" s="112">
        <v>12039.000012207031</v>
      </c>
      <c r="S199" s="113">
        <v>12039</v>
      </c>
      <c r="T199" s="114">
        <v>-1.2207030522404239E-5</v>
      </c>
      <c r="U199" s="113"/>
      <c r="V199" s="153">
        <v>12039.000334472656</v>
      </c>
      <c r="W199" s="154">
        <v>3.2226562507275958E-4</v>
      </c>
    </row>
    <row r="200" spans="1:23" ht="11.25" customHeight="1" x14ac:dyDescent="0.35">
      <c r="A200" s="106"/>
      <c r="B200" s="106"/>
      <c r="C200" s="106" t="s">
        <v>245</v>
      </c>
      <c r="D200" s="106"/>
      <c r="E200" s="107"/>
      <c r="F200" s="108">
        <v>2116.1799999999998</v>
      </c>
      <c r="G200" s="109">
        <v>4235.7</v>
      </c>
      <c r="H200" s="109">
        <v>4828.33</v>
      </c>
      <c r="I200" s="109">
        <v>2762.6</v>
      </c>
      <c r="J200" s="109">
        <v>3696.34</v>
      </c>
      <c r="K200" s="110">
        <v>3527.830078125</v>
      </c>
      <c r="L200" s="111">
        <v>3527.830078125</v>
      </c>
      <c r="M200" s="111">
        <v>3527.830078125</v>
      </c>
      <c r="N200" s="111">
        <v>3527.830078125</v>
      </c>
      <c r="O200" s="111">
        <v>3527.830078125</v>
      </c>
      <c r="P200" s="111">
        <v>3527.830078125</v>
      </c>
      <c r="Q200" s="111">
        <v>3527.830078125</v>
      </c>
      <c r="R200" s="112">
        <v>42333.960546875001</v>
      </c>
      <c r="S200" s="113">
        <v>8211</v>
      </c>
      <c r="T200" s="114">
        <v>-34122.960546875001</v>
      </c>
      <c r="U200" s="113"/>
      <c r="V200" s="153">
        <v>8210.9995996093749</v>
      </c>
      <c r="W200" s="154">
        <v>-34122.96094726563</v>
      </c>
    </row>
    <row r="201" spans="1:23" ht="11.25" customHeight="1" x14ac:dyDescent="0.35">
      <c r="A201" s="106"/>
      <c r="B201" s="106"/>
      <c r="C201" s="106" t="s">
        <v>246</v>
      </c>
      <c r="D201" s="106"/>
      <c r="E201" s="107"/>
      <c r="F201" s="108">
        <v>511.27</v>
      </c>
      <c r="G201" s="109">
        <v>1097.8900000000001</v>
      </c>
      <c r="H201" s="109">
        <v>730.67</v>
      </c>
      <c r="I201" s="109">
        <v>385.54</v>
      </c>
      <c r="J201" s="109">
        <v>885.69</v>
      </c>
      <c r="K201" s="110">
        <v>722.2120361328125</v>
      </c>
      <c r="L201" s="111">
        <v>722.2120361328125</v>
      </c>
      <c r="M201" s="111">
        <v>722.2120361328125</v>
      </c>
      <c r="N201" s="111">
        <v>722.2120361328125</v>
      </c>
      <c r="O201" s="111">
        <v>722.2120361328125</v>
      </c>
      <c r="P201" s="111">
        <v>722.2120361328125</v>
      </c>
      <c r="Q201" s="111">
        <v>722.2120361328125</v>
      </c>
      <c r="R201" s="112">
        <v>8666.544252929687</v>
      </c>
      <c r="S201" s="113">
        <v>6690</v>
      </c>
      <c r="T201" s="114">
        <v>-1976.544252929687</v>
      </c>
      <c r="U201" s="113"/>
      <c r="V201" s="153">
        <v>6689.9998303222656</v>
      </c>
      <c r="W201" s="154">
        <v>-1976.5444226074214</v>
      </c>
    </row>
    <row r="202" spans="1:23" ht="11.25" customHeight="1" x14ac:dyDescent="0.35">
      <c r="A202" s="106"/>
      <c r="B202" s="106"/>
      <c r="C202" s="106" t="s">
        <v>247</v>
      </c>
      <c r="D202" s="106"/>
      <c r="E202" s="107"/>
      <c r="F202" s="108">
        <v>0</v>
      </c>
      <c r="G202" s="109">
        <v>0</v>
      </c>
      <c r="H202" s="109">
        <v>0</v>
      </c>
      <c r="I202" s="109">
        <v>0</v>
      </c>
      <c r="J202" s="109">
        <v>0</v>
      </c>
      <c r="K202" s="110">
        <v>0</v>
      </c>
      <c r="L202" s="111">
        <v>0</v>
      </c>
      <c r="M202" s="111">
        <v>0</v>
      </c>
      <c r="N202" s="111">
        <v>0</v>
      </c>
      <c r="O202" s="111">
        <v>0</v>
      </c>
      <c r="P202" s="111">
        <v>0</v>
      </c>
      <c r="Q202" s="111">
        <v>0</v>
      </c>
      <c r="R202" s="112">
        <v>0</v>
      </c>
      <c r="S202" s="113">
        <v>0</v>
      </c>
      <c r="T202" s="114">
        <v>0</v>
      </c>
      <c r="U202" s="113"/>
      <c r="V202" s="153">
        <v>1279.8800000000001</v>
      </c>
      <c r="W202" s="154">
        <v>1279.8800000000001</v>
      </c>
    </row>
    <row r="203" spans="1:23" ht="11.25" customHeight="1" x14ac:dyDescent="0.35">
      <c r="A203" s="106"/>
      <c r="B203" s="106"/>
      <c r="C203" s="106" t="s">
        <v>248</v>
      </c>
      <c r="D203" s="106"/>
      <c r="E203" s="107"/>
      <c r="F203" s="108">
        <v>0</v>
      </c>
      <c r="G203" s="109">
        <v>0</v>
      </c>
      <c r="H203" s="109">
        <v>0</v>
      </c>
      <c r="I203" s="109">
        <v>0</v>
      </c>
      <c r="J203" s="109">
        <v>0</v>
      </c>
      <c r="K203" s="110">
        <v>0</v>
      </c>
      <c r="L203" s="111">
        <v>0</v>
      </c>
      <c r="M203" s="111">
        <v>0</v>
      </c>
      <c r="N203" s="111">
        <v>0</v>
      </c>
      <c r="O203" s="111">
        <v>0</v>
      </c>
      <c r="P203" s="111">
        <v>0</v>
      </c>
      <c r="Q203" s="111">
        <v>0</v>
      </c>
      <c r="R203" s="112">
        <v>0</v>
      </c>
      <c r="S203" s="113">
        <v>0</v>
      </c>
      <c r="T203" s="114">
        <v>0</v>
      </c>
      <c r="U203" s="113"/>
      <c r="V203" s="153">
        <v>8173.2999999999993</v>
      </c>
      <c r="W203" s="154">
        <v>8173.2999999999993</v>
      </c>
    </row>
    <row r="204" spans="1:23" ht="11.25" customHeight="1" x14ac:dyDescent="0.35">
      <c r="A204" s="106"/>
      <c r="B204" s="106"/>
      <c r="C204" s="106" t="s">
        <v>249</v>
      </c>
      <c r="D204" s="106"/>
      <c r="E204" s="107"/>
      <c r="F204" s="108">
        <v>0</v>
      </c>
      <c r="G204" s="109">
        <v>0</v>
      </c>
      <c r="H204" s="109">
        <v>0</v>
      </c>
      <c r="I204" s="109">
        <v>0</v>
      </c>
      <c r="J204" s="109">
        <v>0</v>
      </c>
      <c r="K204" s="110">
        <v>0</v>
      </c>
      <c r="L204" s="111">
        <v>0</v>
      </c>
      <c r="M204" s="111">
        <v>0</v>
      </c>
      <c r="N204" s="111">
        <v>0</v>
      </c>
      <c r="O204" s="111">
        <v>0</v>
      </c>
      <c r="P204" s="111">
        <v>0</v>
      </c>
      <c r="Q204" s="111">
        <v>0</v>
      </c>
      <c r="R204" s="112">
        <v>0</v>
      </c>
      <c r="S204" s="113">
        <v>0</v>
      </c>
      <c r="T204" s="114">
        <v>0</v>
      </c>
      <c r="U204" s="113"/>
      <c r="V204" s="153">
        <v>1650</v>
      </c>
      <c r="W204" s="154">
        <v>1650</v>
      </c>
    </row>
    <row r="205" spans="1:23" ht="11.25" customHeight="1" x14ac:dyDescent="0.35">
      <c r="A205" s="106"/>
      <c r="B205" s="106"/>
      <c r="C205" s="106" t="s">
        <v>250</v>
      </c>
      <c r="D205" s="106"/>
      <c r="E205" s="107"/>
      <c r="F205" s="108">
        <v>1205.49</v>
      </c>
      <c r="G205" s="109">
        <v>9270.8799999999992</v>
      </c>
      <c r="H205" s="109">
        <v>10312.39</v>
      </c>
      <c r="I205" s="109">
        <v>4181.49</v>
      </c>
      <c r="J205" s="109">
        <v>5627.24</v>
      </c>
      <c r="K205" s="110">
        <v>4757.63818359375</v>
      </c>
      <c r="L205" s="111">
        <v>4757.63818359375</v>
      </c>
      <c r="M205" s="111">
        <v>4757.63818359375</v>
      </c>
      <c r="N205" s="111">
        <v>4757.63818359375</v>
      </c>
      <c r="O205" s="111">
        <v>4757.63818359375</v>
      </c>
      <c r="P205" s="111">
        <v>4757.63818359375</v>
      </c>
      <c r="Q205" s="111">
        <v>4757.63818359375</v>
      </c>
      <c r="R205" s="112">
        <v>63900.957285156248</v>
      </c>
      <c r="S205" s="113">
        <v>63900.959999999999</v>
      </c>
      <c r="T205" s="114">
        <v>2.7148437511641532E-3</v>
      </c>
      <c r="U205" s="113"/>
      <c r="V205" s="153">
        <v>63900.961660156245</v>
      </c>
      <c r="W205" s="154">
        <v>4.3749999967985786E-3</v>
      </c>
    </row>
    <row r="206" spans="1:23" ht="11.25" customHeight="1" x14ac:dyDescent="0.35">
      <c r="A206" s="106"/>
      <c r="B206" s="106"/>
      <c r="C206" s="106" t="s">
        <v>251</v>
      </c>
      <c r="D206" s="106"/>
      <c r="E206" s="107"/>
      <c r="F206" s="108">
        <v>6329.49</v>
      </c>
      <c r="G206" s="109">
        <v>12532.98</v>
      </c>
      <c r="H206" s="109">
        <v>9868.1299999999992</v>
      </c>
      <c r="I206" s="109">
        <v>5977.01</v>
      </c>
      <c r="J206" s="109">
        <v>6800.12</v>
      </c>
      <c r="K206" s="110">
        <v>3969.467041015625</v>
      </c>
      <c r="L206" s="111">
        <v>3969.467041015625</v>
      </c>
      <c r="M206" s="111">
        <v>3969.467041015625</v>
      </c>
      <c r="N206" s="111">
        <v>3969.467041015625</v>
      </c>
      <c r="O206" s="111">
        <v>3969.467041015625</v>
      </c>
      <c r="P206" s="111">
        <v>3969.467041015625</v>
      </c>
      <c r="Q206" s="111">
        <v>3969.467041015625</v>
      </c>
      <c r="R206" s="112">
        <v>69293.999287109385</v>
      </c>
      <c r="S206" s="113">
        <v>69294</v>
      </c>
      <c r="T206" s="114">
        <v>7.1289061452262104E-4</v>
      </c>
      <c r="U206" s="113"/>
      <c r="V206" s="153">
        <v>69293.996972656256</v>
      </c>
      <c r="W206" s="154">
        <v>-2.3144531296566129E-3</v>
      </c>
    </row>
    <row r="207" spans="1:23" ht="11.25" customHeight="1" x14ac:dyDescent="0.35">
      <c r="A207" s="106"/>
      <c r="B207" s="106"/>
      <c r="C207" s="106" t="s">
        <v>252</v>
      </c>
      <c r="D207" s="106"/>
      <c r="E207" s="107"/>
      <c r="F207" s="108">
        <v>1418.82</v>
      </c>
      <c r="G207" s="109">
        <v>2444.0500000000002</v>
      </c>
      <c r="H207" s="109">
        <v>5045.97</v>
      </c>
      <c r="I207" s="109">
        <v>8145.6</v>
      </c>
      <c r="J207" s="109">
        <v>3104.57</v>
      </c>
      <c r="K207" s="110">
        <v>4989.1416015625</v>
      </c>
      <c r="L207" s="111">
        <v>4989.1416015625</v>
      </c>
      <c r="M207" s="111">
        <v>4989.1416015625</v>
      </c>
      <c r="N207" s="111">
        <v>4989.1416015625</v>
      </c>
      <c r="O207" s="111">
        <v>4989.1416015625</v>
      </c>
      <c r="P207" s="111">
        <v>4989.1416015625</v>
      </c>
      <c r="Q207" s="111">
        <v>4989.1416015625</v>
      </c>
      <c r="R207" s="112">
        <v>55083.001210937502</v>
      </c>
      <c r="S207" s="113">
        <v>55083</v>
      </c>
      <c r="T207" s="114">
        <v>-1.2109375020372681E-3</v>
      </c>
      <c r="U207" s="113"/>
      <c r="V207" s="153">
        <v>55083.001621093747</v>
      </c>
      <c r="W207" s="154">
        <v>4.1015624447027221E-4</v>
      </c>
    </row>
    <row r="208" spans="1:23" ht="11.25" customHeight="1" x14ac:dyDescent="0.35">
      <c r="A208" s="106"/>
      <c r="B208" s="106"/>
      <c r="C208" s="106" t="s">
        <v>253</v>
      </c>
      <c r="D208" s="106"/>
      <c r="E208" s="107"/>
      <c r="F208" s="108">
        <v>0</v>
      </c>
      <c r="G208" s="109">
        <v>0</v>
      </c>
      <c r="H208" s="109">
        <v>0</v>
      </c>
      <c r="I208" s="109">
        <v>0</v>
      </c>
      <c r="J208" s="109">
        <v>0</v>
      </c>
      <c r="K208" s="110">
        <v>0</v>
      </c>
      <c r="L208" s="111">
        <v>0</v>
      </c>
      <c r="M208" s="111">
        <v>0</v>
      </c>
      <c r="N208" s="111">
        <v>0</v>
      </c>
      <c r="O208" s="111">
        <v>0</v>
      </c>
      <c r="P208" s="111">
        <v>0</v>
      </c>
      <c r="Q208" s="111">
        <v>0</v>
      </c>
      <c r="R208" s="112">
        <v>0</v>
      </c>
      <c r="S208" s="113">
        <v>0</v>
      </c>
      <c r="T208" s="114">
        <v>0</v>
      </c>
      <c r="U208" s="113"/>
      <c r="V208" s="153">
        <v>234.81</v>
      </c>
      <c r="W208" s="154">
        <v>234.81</v>
      </c>
    </row>
    <row r="209" spans="1:23" ht="11.25" customHeight="1" x14ac:dyDescent="0.35">
      <c r="A209" s="106"/>
      <c r="B209" s="106"/>
      <c r="C209" s="106" t="s">
        <v>254</v>
      </c>
      <c r="D209" s="106"/>
      <c r="E209" s="107"/>
      <c r="F209" s="108">
        <v>0</v>
      </c>
      <c r="G209" s="109">
        <v>0</v>
      </c>
      <c r="H209" s="109">
        <v>0</v>
      </c>
      <c r="I209" s="109">
        <v>0</v>
      </c>
      <c r="J209" s="109">
        <v>3298.15</v>
      </c>
      <c r="K209" s="110">
        <v>0</v>
      </c>
      <c r="L209" s="111">
        <v>0</v>
      </c>
      <c r="M209" s="111">
        <v>0</v>
      </c>
      <c r="N209" s="111">
        <v>0</v>
      </c>
      <c r="O209" s="111">
        <v>0</v>
      </c>
      <c r="P209" s="111">
        <v>0</v>
      </c>
      <c r="Q209" s="111">
        <v>0</v>
      </c>
      <c r="R209" s="112">
        <v>3298.15</v>
      </c>
      <c r="S209" s="113">
        <v>0</v>
      </c>
      <c r="T209" s="114">
        <v>-3298.15</v>
      </c>
      <c r="U209" s="113"/>
      <c r="V209" s="153">
        <v>0</v>
      </c>
      <c r="W209" s="154">
        <v>-3298.15</v>
      </c>
    </row>
    <row r="210" spans="1:23" ht="11.25" customHeight="1" x14ac:dyDescent="0.35">
      <c r="A210" s="106"/>
      <c r="B210" s="106"/>
      <c r="C210" s="106" t="s">
        <v>255</v>
      </c>
      <c r="D210" s="106"/>
      <c r="E210" s="107"/>
      <c r="F210" s="108">
        <v>25.98</v>
      </c>
      <c r="G210" s="109">
        <v>1562.92</v>
      </c>
      <c r="H210" s="109">
        <v>260.79000000000002</v>
      </c>
      <c r="I210" s="109">
        <v>4530.72</v>
      </c>
      <c r="J210" s="109">
        <v>1629.41</v>
      </c>
      <c r="K210" s="110">
        <v>2008.6026611328125</v>
      </c>
      <c r="L210" s="111">
        <v>2008.6026611328125</v>
      </c>
      <c r="M210" s="111">
        <v>2008.6026611328125</v>
      </c>
      <c r="N210" s="111">
        <v>2008.6026611328125</v>
      </c>
      <c r="O210" s="111">
        <v>2008.6026611328125</v>
      </c>
      <c r="P210" s="111">
        <v>2008.6026611328125</v>
      </c>
      <c r="Q210" s="111">
        <v>2008.6026611328125</v>
      </c>
      <c r="R210" s="112">
        <v>22070.038627929687</v>
      </c>
      <c r="S210" s="113">
        <v>22070.04</v>
      </c>
      <c r="T210" s="114">
        <v>1.3720703136641532E-3</v>
      </c>
      <c r="U210" s="113"/>
      <c r="V210" s="153">
        <v>22070.038691406251</v>
      </c>
      <c r="W210" s="154">
        <v>6.3476563809672371E-5</v>
      </c>
    </row>
    <row r="211" spans="1:23" ht="11.25" customHeight="1" x14ac:dyDescent="0.35">
      <c r="A211" s="106"/>
      <c r="B211" s="106"/>
      <c r="C211" s="106" t="s">
        <v>256</v>
      </c>
      <c r="D211" s="106"/>
      <c r="E211" s="107"/>
      <c r="F211" s="108">
        <v>3100.03</v>
      </c>
      <c r="G211" s="109">
        <v>1560.75</v>
      </c>
      <c r="H211" s="109">
        <v>0</v>
      </c>
      <c r="I211" s="109">
        <v>1562.91</v>
      </c>
      <c r="J211" s="109">
        <v>1536.93</v>
      </c>
      <c r="K211" s="110">
        <v>1138.4771728515625</v>
      </c>
      <c r="L211" s="111">
        <v>1138.4771728515625</v>
      </c>
      <c r="M211" s="111">
        <v>1138.4771728515625</v>
      </c>
      <c r="N211" s="111">
        <v>1138.4771728515625</v>
      </c>
      <c r="O211" s="111">
        <v>1138.4771728515625</v>
      </c>
      <c r="P211" s="111">
        <v>1138.4771728515625</v>
      </c>
      <c r="Q211" s="111">
        <v>1138.4771728515625</v>
      </c>
      <c r="R211" s="112">
        <v>15729.960209960938</v>
      </c>
      <c r="S211" s="113">
        <v>15729.96</v>
      </c>
      <c r="T211" s="114">
        <v>-2.0996093917347025E-4</v>
      </c>
      <c r="U211" s="113"/>
      <c r="V211" s="153">
        <v>15729.959321289063</v>
      </c>
      <c r="W211" s="154">
        <v>-8.8867187514551915E-4</v>
      </c>
    </row>
    <row r="212" spans="1:23" ht="11.25" customHeight="1" x14ac:dyDescent="0.35">
      <c r="A212" s="106"/>
      <c r="B212" s="106"/>
      <c r="C212" s="106" t="s">
        <v>257</v>
      </c>
      <c r="D212" s="106"/>
      <c r="E212" s="107"/>
      <c r="F212" s="108">
        <v>1350.33</v>
      </c>
      <c r="G212" s="109">
        <v>1352.51</v>
      </c>
      <c r="H212" s="109">
        <v>1347.03</v>
      </c>
      <c r="I212" s="109">
        <v>2758.33</v>
      </c>
      <c r="J212" s="109">
        <v>1426.07</v>
      </c>
      <c r="K212" s="110">
        <v>2181.532958984375</v>
      </c>
      <c r="L212" s="111">
        <v>2181.532958984375</v>
      </c>
      <c r="M212" s="111">
        <v>2181.532958984375</v>
      </c>
      <c r="N212" s="111">
        <v>2181.532958984375</v>
      </c>
      <c r="O212" s="111">
        <v>2181.532958984375</v>
      </c>
      <c r="P212" s="111">
        <v>2181.532958984375</v>
      </c>
      <c r="Q212" s="111">
        <v>2181.532958984375</v>
      </c>
      <c r="R212" s="112">
        <v>23505.000712890625</v>
      </c>
      <c r="S212" s="113">
        <v>23505</v>
      </c>
      <c r="T212" s="114">
        <v>-7.1289062543655746E-4</v>
      </c>
      <c r="U212" s="113"/>
      <c r="V212" s="153">
        <v>23504.998173828124</v>
      </c>
      <c r="W212" s="154">
        <v>-2.5390625014551915E-3</v>
      </c>
    </row>
    <row r="213" spans="1:23" ht="11.25" customHeight="1" x14ac:dyDescent="0.35">
      <c r="A213" s="106"/>
      <c r="B213" s="106"/>
      <c r="C213" s="115" t="s">
        <v>258</v>
      </c>
      <c r="D213" s="115"/>
      <c r="E213" s="116"/>
      <c r="F213" s="117">
        <v>37044.030000000006</v>
      </c>
      <c r="G213" s="118">
        <v>43178.13</v>
      </c>
      <c r="H213" s="118">
        <v>51050.079999999994</v>
      </c>
      <c r="I213" s="118">
        <v>41463.070000000007</v>
      </c>
      <c r="J213" s="118">
        <v>37640.090000000004</v>
      </c>
      <c r="K213" s="119">
        <v>34038.477874755859</v>
      </c>
      <c r="L213" s="120">
        <v>34038.477874755859</v>
      </c>
      <c r="M213" s="120">
        <v>34038.477874755859</v>
      </c>
      <c r="N213" s="120">
        <v>34038.477874755859</v>
      </c>
      <c r="O213" s="120">
        <v>34038.477874755859</v>
      </c>
      <c r="P213" s="120">
        <v>34038.477874755859</v>
      </c>
      <c r="Q213" s="120">
        <v>34038.477874755859</v>
      </c>
      <c r="R213" s="121">
        <v>448644.74512329104</v>
      </c>
      <c r="S213" s="122">
        <v>328601.88</v>
      </c>
      <c r="T213" s="123">
        <v>-120042.86512329105</v>
      </c>
      <c r="U213" s="122"/>
      <c r="V213" s="155">
        <v>341941.52717834472</v>
      </c>
      <c r="W213" s="124">
        <v>-106703.21794494629</v>
      </c>
    </row>
    <row r="214" spans="1:23" ht="11.25" customHeight="1" x14ac:dyDescent="0.35">
      <c r="A214" s="106"/>
      <c r="B214" s="106" t="s">
        <v>38</v>
      </c>
      <c r="C214" s="106"/>
      <c r="D214" s="106"/>
      <c r="E214" s="107"/>
      <c r="F214" s="108"/>
      <c r="G214" s="109"/>
      <c r="H214" s="109"/>
      <c r="I214" s="109"/>
      <c r="J214" s="109"/>
      <c r="K214" s="110"/>
      <c r="L214" s="111"/>
      <c r="M214" s="111"/>
      <c r="N214" s="111"/>
      <c r="O214" s="111"/>
      <c r="P214" s="111"/>
      <c r="Q214" s="111"/>
      <c r="R214" s="112"/>
      <c r="S214" s="113"/>
      <c r="T214" s="114"/>
      <c r="U214" s="113"/>
      <c r="V214" s="153"/>
      <c r="W214" s="154"/>
    </row>
    <row r="215" spans="1:23" ht="11.25" customHeight="1" x14ac:dyDescent="0.35">
      <c r="A215" s="106"/>
      <c r="B215" s="106"/>
      <c r="C215" s="106" t="s">
        <v>259</v>
      </c>
      <c r="D215" s="106"/>
      <c r="E215" s="107"/>
      <c r="F215" s="108">
        <v>0</v>
      </c>
      <c r="G215" s="109">
        <v>0</v>
      </c>
      <c r="H215" s="109">
        <v>0</v>
      </c>
      <c r="I215" s="109">
        <v>0</v>
      </c>
      <c r="J215" s="109">
        <v>0</v>
      </c>
      <c r="K215" s="110">
        <v>4014.994384765625</v>
      </c>
      <c r="L215" s="111">
        <v>4014.994384765625</v>
      </c>
      <c r="M215" s="111">
        <v>4014.994384765625</v>
      </c>
      <c r="N215" s="111">
        <v>4014.994384765625</v>
      </c>
      <c r="O215" s="111">
        <v>4014.994384765625</v>
      </c>
      <c r="P215" s="111">
        <v>4014.994384765625</v>
      </c>
      <c r="Q215" s="111">
        <v>4014.994384765625</v>
      </c>
      <c r="R215" s="112">
        <v>28104.960693359375</v>
      </c>
      <c r="S215" s="113">
        <v>28104.959999999999</v>
      </c>
      <c r="T215" s="114">
        <v>-6.9335937587311491E-4</v>
      </c>
      <c r="U215" s="113"/>
      <c r="V215" s="153">
        <v>28104.960478515626</v>
      </c>
      <c r="W215" s="154">
        <v>-2.1484374883584678E-4</v>
      </c>
    </row>
    <row r="216" spans="1:23" ht="11.25" customHeight="1" x14ac:dyDescent="0.35">
      <c r="A216" s="106"/>
      <c r="B216" s="106"/>
      <c r="C216" s="106" t="s">
        <v>260</v>
      </c>
      <c r="D216" s="106"/>
      <c r="E216" s="107"/>
      <c r="F216" s="108">
        <v>0</v>
      </c>
      <c r="G216" s="109">
        <v>0</v>
      </c>
      <c r="H216" s="109">
        <v>0</v>
      </c>
      <c r="I216" s="109">
        <v>0</v>
      </c>
      <c r="J216" s="109">
        <v>0</v>
      </c>
      <c r="K216" s="110">
        <v>3927.13720703125</v>
      </c>
      <c r="L216" s="111">
        <v>3927.13720703125</v>
      </c>
      <c r="M216" s="111">
        <v>3927.13720703125</v>
      </c>
      <c r="N216" s="111">
        <v>3927.13720703125</v>
      </c>
      <c r="O216" s="111">
        <v>3927.13720703125</v>
      </c>
      <c r="P216" s="111">
        <v>3927.13720703125</v>
      </c>
      <c r="Q216" s="111">
        <v>3927.13720703125</v>
      </c>
      <c r="R216" s="112">
        <v>27489.96044921875</v>
      </c>
      <c r="S216" s="113">
        <v>27489.96</v>
      </c>
      <c r="T216" s="114">
        <v>-4.4921875087311491E-4</v>
      </c>
      <c r="U216" s="113"/>
      <c r="V216" s="153">
        <v>27489.961396484374</v>
      </c>
      <c r="W216" s="154">
        <v>9.4726562383584678E-4</v>
      </c>
    </row>
    <row r="217" spans="1:23" ht="11.25" customHeight="1" x14ac:dyDescent="0.35">
      <c r="A217" s="106"/>
      <c r="B217" s="106"/>
      <c r="C217" s="106" t="s">
        <v>261</v>
      </c>
      <c r="D217" s="106"/>
      <c r="E217" s="107"/>
      <c r="F217" s="108">
        <v>0</v>
      </c>
      <c r="G217" s="109">
        <v>0</v>
      </c>
      <c r="H217" s="109">
        <v>0</v>
      </c>
      <c r="I217" s="109">
        <v>0</v>
      </c>
      <c r="J217" s="109">
        <v>0</v>
      </c>
      <c r="K217" s="110">
        <v>2401.1484375</v>
      </c>
      <c r="L217" s="111">
        <v>2401.1484375</v>
      </c>
      <c r="M217" s="111">
        <v>2401.1484375</v>
      </c>
      <c r="N217" s="111">
        <v>2401.1484375</v>
      </c>
      <c r="O217" s="111">
        <v>2401.1484375</v>
      </c>
      <c r="P217" s="111">
        <v>2401.1484375</v>
      </c>
      <c r="Q217" s="111">
        <v>2401.1484375</v>
      </c>
      <c r="R217" s="112">
        <v>16808.0390625</v>
      </c>
      <c r="S217" s="113">
        <v>16808.04</v>
      </c>
      <c r="T217" s="114">
        <v>9.3750000087311491E-4</v>
      </c>
      <c r="U217" s="113"/>
      <c r="V217" s="153">
        <v>16808.039184570313</v>
      </c>
      <c r="W217" s="154">
        <v>1.220703125E-4</v>
      </c>
    </row>
    <row r="218" spans="1:23" ht="11.25" customHeight="1" x14ac:dyDescent="0.35">
      <c r="A218" s="106"/>
      <c r="B218" s="106"/>
      <c r="C218" s="106" t="s">
        <v>262</v>
      </c>
      <c r="D218" s="106"/>
      <c r="E218" s="107"/>
      <c r="F218" s="108">
        <v>12360.69</v>
      </c>
      <c r="G218" s="109">
        <v>0</v>
      </c>
      <c r="H218" s="109">
        <v>57337.59</v>
      </c>
      <c r="I218" s="109">
        <v>27904.03</v>
      </c>
      <c r="J218" s="109">
        <v>24358.68</v>
      </c>
      <c r="K218" s="110">
        <v>24859.138671875</v>
      </c>
      <c r="L218" s="111">
        <v>24859.138671875</v>
      </c>
      <c r="M218" s="111">
        <v>24859.138671875</v>
      </c>
      <c r="N218" s="111">
        <v>24859.138671875</v>
      </c>
      <c r="O218" s="111">
        <v>24859.138671875</v>
      </c>
      <c r="P218" s="111">
        <v>24859.138671875</v>
      </c>
      <c r="Q218" s="111">
        <v>24859.138671875</v>
      </c>
      <c r="R218" s="112">
        <v>295974.96070312499</v>
      </c>
      <c r="S218" s="113">
        <v>295974.96000000002</v>
      </c>
      <c r="T218" s="114">
        <v>-7.0312496973201632E-4</v>
      </c>
      <c r="U218" s="113"/>
      <c r="V218" s="153">
        <v>295974.96164062503</v>
      </c>
      <c r="W218" s="154">
        <v>9.3750003725290298E-4</v>
      </c>
    </row>
    <row r="219" spans="1:23" ht="11.25" customHeight="1" x14ac:dyDescent="0.35">
      <c r="A219" s="106"/>
      <c r="B219" s="106"/>
      <c r="C219" s="106" t="s">
        <v>263</v>
      </c>
      <c r="D219" s="106"/>
      <c r="E219" s="107"/>
      <c r="F219" s="108">
        <v>12354.28</v>
      </c>
      <c r="G219" s="109">
        <v>0</v>
      </c>
      <c r="H219" s="109">
        <v>57471.6</v>
      </c>
      <c r="I219" s="109">
        <v>27887.52</v>
      </c>
      <c r="J219" s="109">
        <v>23382.03</v>
      </c>
      <c r="K219" s="110">
        <v>28219.083984375</v>
      </c>
      <c r="L219" s="111">
        <v>28219.083984375</v>
      </c>
      <c r="M219" s="111">
        <v>28219.083984375</v>
      </c>
      <c r="N219" s="111">
        <v>28219.083984375</v>
      </c>
      <c r="O219" s="111">
        <v>28219.083984375</v>
      </c>
      <c r="P219" s="111">
        <v>28219.083984375</v>
      </c>
      <c r="Q219" s="111">
        <v>28219.083984375</v>
      </c>
      <c r="R219" s="112">
        <v>318629.01789062499</v>
      </c>
      <c r="S219" s="113">
        <v>318629.03999999998</v>
      </c>
      <c r="T219" s="114">
        <v>2.2109374986030161E-2</v>
      </c>
      <c r="U219" s="113"/>
      <c r="V219" s="153">
        <v>318629.034296875</v>
      </c>
      <c r="W219" s="154">
        <v>1.6406250011641532E-2</v>
      </c>
    </row>
    <row r="220" spans="1:23" ht="11.25" customHeight="1" x14ac:dyDescent="0.35">
      <c r="A220" s="106"/>
      <c r="B220" s="106"/>
      <c r="C220" s="106" t="s">
        <v>264</v>
      </c>
      <c r="D220" s="106"/>
      <c r="E220" s="107"/>
      <c r="F220" s="108">
        <v>6416.13</v>
      </c>
      <c r="G220" s="109">
        <v>0</v>
      </c>
      <c r="H220" s="109">
        <v>30509.37</v>
      </c>
      <c r="I220" s="109">
        <v>14461.14</v>
      </c>
      <c r="J220" s="109">
        <v>12559.95</v>
      </c>
      <c r="K220" s="110">
        <v>32851.77734375</v>
      </c>
      <c r="L220" s="111">
        <v>32851.77734375</v>
      </c>
      <c r="M220" s="111">
        <v>32851.77734375</v>
      </c>
      <c r="N220" s="111">
        <v>32851.77734375</v>
      </c>
      <c r="O220" s="111">
        <v>32851.77734375</v>
      </c>
      <c r="P220" s="111">
        <v>32851.77734375</v>
      </c>
      <c r="Q220" s="111">
        <v>32851.77734375</v>
      </c>
      <c r="R220" s="112">
        <v>293909.03140624997</v>
      </c>
      <c r="S220" s="113">
        <v>293909.03999999998</v>
      </c>
      <c r="T220" s="114">
        <v>8.5937500116415322E-3</v>
      </c>
      <c r="U220" s="113"/>
      <c r="V220" s="153">
        <v>293909.0390625</v>
      </c>
      <c r="W220" s="154">
        <v>7.6562500325962901E-3</v>
      </c>
    </row>
    <row r="221" spans="1:23" ht="11.25" customHeight="1" x14ac:dyDescent="0.35">
      <c r="A221" s="106"/>
      <c r="B221" s="106"/>
      <c r="C221" s="106" t="s">
        <v>265</v>
      </c>
      <c r="D221" s="106"/>
      <c r="E221" s="107"/>
      <c r="F221" s="108">
        <v>12303.26</v>
      </c>
      <c r="G221" s="109">
        <v>4167.92</v>
      </c>
      <c r="H221" s="109">
        <v>2545.92</v>
      </c>
      <c r="I221" s="109">
        <v>4885.92</v>
      </c>
      <c r="J221" s="109">
        <v>2545.92</v>
      </c>
      <c r="K221" s="110">
        <v>3325.919921875</v>
      </c>
      <c r="L221" s="111">
        <v>3325.919921875</v>
      </c>
      <c r="M221" s="111">
        <v>3325.919921875</v>
      </c>
      <c r="N221" s="111">
        <v>3325.919921875</v>
      </c>
      <c r="O221" s="111">
        <v>3325.919921875</v>
      </c>
      <c r="P221" s="111">
        <v>3325.919921875</v>
      </c>
      <c r="Q221" s="111">
        <v>3325.919921875</v>
      </c>
      <c r="R221" s="112">
        <v>49730.379453124995</v>
      </c>
      <c r="S221" s="113">
        <v>22001.040000000001</v>
      </c>
      <c r="T221" s="114">
        <v>-27729.339453124994</v>
      </c>
      <c r="U221" s="113"/>
      <c r="V221" s="153">
        <v>22001.039233398438</v>
      </c>
      <c r="W221" s="154">
        <v>-27729.340219726557</v>
      </c>
    </row>
    <row r="222" spans="1:23" ht="11.25" customHeight="1" x14ac:dyDescent="0.35">
      <c r="A222" s="106"/>
      <c r="B222" s="106"/>
      <c r="C222" s="106" t="s">
        <v>266</v>
      </c>
      <c r="D222" s="106"/>
      <c r="E222" s="107"/>
      <c r="F222" s="108">
        <v>11189.83</v>
      </c>
      <c r="G222" s="109">
        <v>3553.92</v>
      </c>
      <c r="H222" s="109">
        <v>2478.92</v>
      </c>
      <c r="I222" s="109">
        <v>2478.92</v>
      </c>
      <c r="J222" s="109">
        <v>2478.92</v>
      </c>
      <c r="K222" s="110">
        <v>2478.919921875</v>
      </c>
      <c r="L222" s="111">
        <v>2478.919921875</v>
      </c>
      <c r="M222" s="111">
        <v>2478.919921875</v>
      </c>
      <c r="N222" s="111">
        <v>2478.919921875</v>
      </c>
      <c r="O222" s="111">
        <v>2478.919921875</v>
      </c>
      <c r="P222" s="111">
        <v>2478.919921875</v>
      </c>
      <c r="Q222" s="111">
        <v>2478.919921875</v>
      </c>
      <c r="R222" s="112">
        <v>39532.949453124995</v>
      </c>
      <c r="S222" s="113">
        <v>18456.96</v>
      </c>
      <c r="T222" s="114">
        <v>-21075.989453124996</v>
      </c>
      <c r="U222" s="113"/>
      <c r="V222" s="153">
        <v>18456.960520019529</v>
      </c>
      <c r="W222" s="154">
        <v>-21075.988933105466</v>
      </c>
    </row>
    <row r="223" spans="1:23" ht="11.25" customHeight="1" x14ac:dyDescent="0.35">
      <c r="A223" s="106"/>
      <c r="B223" s="106"/>
      <c r="C223" s="106" t="s">
        <v>267</v>
      </c>
      <c r="D223" s="106"/>
      <c r="E223" s="107"/>
      <c r="F223" s="108">
        <v>7560.69</v>
      </c>
      <c r="G223" s="109">
        <v>1674.94</v>
      </c>
      <c r="H223" s="109">
        <v>1674.94</v>
      </c>
      <c r="I223" s="109">
        <v>2738.94</v>
      </c>
      <c r="J223" s="109">
        <v>1674.94</v>
      </c>
      <c r="K223" s="110">
        <v>3002.50732421875</v>
      </c>
      <c r="L223" s="111">
        <v>3002.50732421875</v>
      </c>
      <c r="M223" s="111">
        <v>3002.50732421875</v>
      </c>
      <c r="N223" s="111">
        <v>3002.50732421875</v>
      </c>
      <c r="O223" s="111">
        <v>3002.50732421875</v>
      </c>
      <c r="P223" s="111">
        <v>3002.50732421875</v>
      </c>
      <c r="Q223" s="111">
        <v>3002.50732421875</v>
      </c>
      <c r="R223" s="112">
        <v>36342.001269531247</v>
      </c>
      <c r="S223" s="113">
        <v>36342</v>
      </c>
      <c r="T223" s="114">
        <v>-1.269531247089617E-3</v>
      </c>
      <c r="U223" s="113"/>
      <c r="V223" s="153">
        <v>36341.998476562498</v>
      </c>
      <c r="W223" s="154">
        <v>-2.7929687494179234E-3</v>
      </c>
    </row>
    <row r="224" spans="1:23" ht="11.25" customHeight="1" x14ac:dyDescent="0.35">
      <c r="A224" s="106"/>
      <c r="B224" s="106"/>
      <c r="C224" s="106" t="s">
        <v>268</v>
      </c>
      <c r="D224" s="106"/>
      <c r="E224" s="107"/>
      <c r="F224" s="108">
        <v>0</v>
      </c>
      <c r="G224" s="109">
        <v>0</v>
      </c>
      <c r="H224" s="109">
        <v>0</v>
      </c>
      <c r="I224" s="109">
        <v>0</v>
      </c>
      <c r="J224" s="109">
        <v>0</v>
      </c>
      <c r="K224" s="110">
        <v>0</v>
      </c>
      <c r="L224" s="111">
        <v>0</v>
      </c>
      <c r="M224" s="111">
        <v>0</v>
      </c>
      <c r="N224" s="111">
        <v>0</v>
      </c>
      <c r="O224" s="111">
        <v>0</v>
      </c>
      <c r="P224" s="111">
        <v>0</v>
      </c>
      <c r="Q224" s="111">
        <v>0</v>
      </c>
      <c r="R224" s="112">
        <v>0</v>
      </c>
      <c r="S224" s="113">
        <v>4743.96</v>
      </c>
      <c r="T224" s="114">
        <v>4743.96</v>
      </c>
      <c r="U224" s="113"/>
      <c r="V224" s="153">
        <v>12156.02</v>
      </c>
      <c r="W224" s="154">
        <v>12156.02</v>
      </c>
    </row>
    <row r="225" spans="1:23" ht="11.25" customHeight="1" x14ac:dyDescent="0.35">
      <c r="A225" s="106"/>
      <c r="B225" s="106"/>
      <c r="C225" s="106" t="s">
        <v>269</v>
      </c>
      <c r="D225" s="106"/>
      <c r="E225" s="107"/>
      <c r="F225" s="108">
        <v>0</v>
      </c>
      <c r="G225" s="109">
        <v>0</v>
      </c>
      <c r="H225" s="109">
        <v>0</v>
      </c>
      <c r="I225" s="109">
        <v>0</v>
      </c>
      <c r="J225" s="109">
        <v>0</v>
      </c>
      <c r="K225" s="110">
        <v>0</v>
      </c>
      <c r="L225" s="111">
        <v>0</v>
      </c>
      <c r="M225" s="111">
        <v>0</v>
      </c>
      <c r="N225" s="111">
        <v>0</v>
      </c>
      <c r="O225" s="111">
        <v>0</v>
      </c>
      <c r="P225" s="111">
        <v>0</v>
      </c>
      <c r="Q225" s="111">
        <v>0</v>
      </c>
      <c r="R225" s="112">
        <v>0</v>
      </c>
      <c r="S225" s="113">
        <v>0</v>
      </c>
      <c r="T225" s="114">
        <v>0</v>
      </c>
      <c r="U225" s="113"/>
      <c r="V225" s="153">
        <v>4869.5300000000007</v>
      </c>
      <c r="W225" s="154">
        <v>4869.5300000000007</v>
      </c>
    </row>
    <row r="226" spans="1:23" ht="11.25" customHeight="1" x14ac:dyDescent="0.35">
      <c r="A226" s="106"/>
      <c r="B226" s="106"/>
      <c r="C226" s="106" t="s">
        <v>270</v>
      </c>
      <c r="D226" s="106"/>
      <c r="E226" s="107"/>
      <c r="F226" s="108">
        <v>0</v>
      </c>
      <c r="G226" s="109">
        <v>0</v>
      </c>
      <c r="H226" s="109">
        <v>0</v>
      </c>
      <c r="I226" s="109">
        <v>0</v>
      </c>
      <c r="J226" s="109">
        <v>0</v>
      </c>
      <c r="K226" s="110">
        <v>0</v>
      </c>
      <c r="L226" s="111">
        <v>0</v>
      </c>
      <c r="M226" s="111">
        <v>0</v>
      </c>
      <c r="N226" s="111">
        <v>0</v>
      </c>
      <c r="O226" s="111">
        <v>0</v>
      </c>
      <c r="P226" s="111">
        <v>0</v>
      </c>
      <c r="Q226" s="111">
        <v>0</v>
      </c>
      <c r="R226" s="112">
        <v>0</v>
      </c>
      <c r="S226" s="113">
        <v>0</v>
      </c>
      <c r="T226" s="114">
        <v>0</v>
      </c>
      <c r="U226" s="113"/>
      <c r="V226" s="153">
        <v>1136.8800000000001</v>
      </c>
      <c r="W226" s="154">
        <v>1136.8800000000001</v>
      </c>
    </row>
    <row r="227" spans="1:23" ht="11.25" customHeight="1" x14ac:dyDescent="0.35">
      <c r="A227" s="106"/>
      <c r="B227" s="106"/>
      <c r="C227" s="106" t="s">
        <v>271</v>
      </c>
      <c r="D227" s="106"/>
      <c r="E227" s="107"/>
      <c r="F227" s="108">
        <v>29460.74</v>
      </c>
      <c r="G227" s="109">
        <v>3196.72</v>
      </c>
      <c r="H227" s="109">
        <v>5155.9799999999996</v>
      </c>
      <c r="I227" s="109">
        <v>1507.21</v>
      </c>
      <c r="J227" s="109">
        <v>823.77</v>
      </c>
      <c r="K227" s="110">
        <v>1165.489990234375</v>
      </c>
      <c r="L227" s="111">
        <v>1165.489990234375</v>
      </c>
      <c r="M227" s="111">
        <v>1165.489990234375</v>
      </c>
      <c r="N227" s="111">
        <v>1165.489990234375</v>
      </c>
      <c r="O227" s="111">
        <v>1165.489990234375</v>
      </c>
      <c r="P227" s="111">
        <v>1165.489990234375</v>
      </c>
      <c r="Q227" s="111">
        <v>1165.489990234375</v>
      </c>
      <c r="R227" s="112">
        <v>48302.849931640623</v>
      </c>
      <c r="S227" s="113">
        <v>21531</v>
      </c>
      <c r="T227" s="114">
        <v>-26771.849931640623</v>
      </c>
      <c r="U227" s="113"/>
      <c r="V227" s="153">
        <v>32568.51</v>
      </c>
      <c r="W227" s="154">
        <v>-15734.339931640625</v>
      </c>
    </row>
    <row r="228" spans="1:23" ht="11.25" customHeight="1" x14ac:dyDescent="0.35">
      <c r="A228" s="106"/>
      <c r="B228" s="106"/>
      <c r="C228" s="106" t="s">
        <v>272</v>
      </c>
      <c r="D228" s="106"/>
      <c r="E228" s="107"/>
      <c r="F228" s="108">
        <v>25306.52</v>
      </c>
      <c r="G228" s="109">
        <v>4839.2700000000004</v>
      </c>
      <c r="H228" s="109">
        <v>10158.049999999999</v>
      </c>
      <c r="I228" s="109">
        <v>782.42</v>
      </c>
      <c r="J228" s="109">
        <v>1528.05</v>
      </c>
      <c r="K228" s="110">
        <v>1155.2349853515625</v>
      </c>
      <c r="L228" s="111">
        <v>1155.2349853515625</v>
      </c>
      <c r="M228" s="111">
        <v>1155.2349853515625</v>
      </c>
      <c r="N228" s="111">
        <v>1155.2349853515625</v>
      </c>
      <c r="O228" s="111">
        <v>1155.2349853515625</v>
      </c>
      <c r="P228" s="111">
        <v>1155.2349853515625</v>
      </c>
      <c r="Q228" s="111">
        <v>1155.2349853515625</v>
      </c>
      <c r="R228" s="112">
        <v>50700.954897460935</v>
      </c>
      <c r="S228" s="113">
        <v>19863.96</v>
      </c>
      <c r="T228" s="114">
        <v>-30836.994897460936</v>
      </c>
      <c r="U228" s="113"/>
      <c r="V228" s="153">
        <v>35199.78</v>
      </c>
      <c r="W228" s="154">
        <v>-15501.174897460936</v>
      </c>
    </row>
    <row r="229" spans="1:23" ht="11.25" customHeight="1" x14ac:dyDescent="0.35">
      <c r="A229" s="106"/>
      <c r="B229" s="106"/>
      <c r="C229" s="106" t="s">
        <v>273</v>
      </c>
      <c r="D229" s="106"/>
      <c r="E229" s="107"/>
      <c r="F229" s="108">
        <v>19970.669999999998</v>
      </c>
      <c r="G229" s="109">
        <v>4331.33</v>
      </c>
      <c r="H229" s="109">
        <v>4730.18</v>
      </c>
      <c r="I229" s="109">
        <v>71.099999999999994</v>
      </c>
      <c r="J229" s="109">
        <v>1499.48</v>
      </c>
      <c r="K229" s="110">
        <v>1346.468505859375</v>
      </c>
      <c r="L229" s="111">
        <v>1346.468505859375</v>
      </c>
      <c r="M229" s="111">
        <v>1346.468505859375</v>
      </c>
      <c r="N229" s="111">
        <v>1346.468505859375</v>
      </c>
      <c r="O229" s="111">
        <v>1346.468505859375</v>
      </c>
      <c r="P229" s="111">
        <v>1346.468505859375</v>
      </c>
      <c r="Q229" s="111">
        <v>1346.468505859375</v>
      </c>
      <c r="R229" s="112">
        <v>40028.03954101562</v>
      </c>
      <c r="S229" s="113">
        <v>40028.04</v>
      </c>
      <c r="T229" s="114">
        <v>4.589843811118044E-4</v>
      </c>
      <c r="U229" s="113"/>
      <c r="V229" s="153">
        <v>40028.039653320309</v>
      </c>
      <c r="W229" s="154">
        <v>1.1230468953726813E-4</v>
      </c>
    </row>
    <row r="230" spans="1:23" ht="11.25" customHeight="1" x14ac:dyDescent="0.35">
      <c r="A230" s="106"/>
      <c r="B230" s="106"/>
      <c r="C230" s="106" t="s">
        <v>274</v>
      </c>
      <c r="D230" s="106"/>
      <c r="E230" s="107"/>
      <c r="F230" s="108">
        <v>0</v>
      </c>
      <c r="G230" s="109">
        <v>0</v>
      </c>
      <c r="H230" s="109">
        <v>0</v>
      </c>
      <c r="I230" s="109">
        <v>0</v>
      </c>
      <c r="J230" s="109">
        <v>0</v>
      </c>
      <c r="K230" s="110">
        <v>0</v>
      </c>
      <c r="L230" s="111">
        <v>0</v>
      </c>
      <c r="M230" s="111">
        <v>0</v>
      </c>
      <c r="N230" s="111">
        <v>0</v>
      </c>
      <c r="O230" s="111">
        <v>0</v>
      </c>
      <c r="P230" s="111">
        <v>0</v>
      </c>
      <c r="Q230" s="111">
        <v>0</v>
      </c>
      <c r="R230" s="112">
        <v>0</v>
      </c>
      <c r="S230" s="113">
        <v>0</v>
      </c>
      <c r="T230" s="114">
        <v>0</v>
      </c>
      <c r="U230" s="113"/>
      <c r="V230" s="153">
        <v>606.28000000000009</v>
      </c>
      <c r="W230" s="154">
        <v>606.28000000000009</v>
      </c>
    </row>
    <row r="231" spans="1:23" ht="11.25" customHeight="1" x14ac:dyDescent="0.35">
      <c r="A231" s="106"/>
      <c r="B231" s="106"/>
      <c r="C231" s="106" t="s">
        <v>275</v>
      </c>
      <c r="D231" s="106"/>
      <c r="E231" s="107"/>
      <c r="F231" s="108">
        <v>0</v>
      </c>
      <c r="G231" s="109">
        <v>0</v>
      </c>
      <c r="H231" s="109">
        <v>0</v>
      </c>
      <c r="I231" s="109">
        <v>0</v>
      </c>
      <c r="J231" s="109">
        <v>0</v>
      </c>
      <c r="K231" s="110">
        <v>0</v>
      </c>
      <c r="L231" s="111">
        <v>0</v>
      </c>
      <c r="M231" s="111">
        <v>0</v>
      </c>
      <c r="N231" s="111">
        <v>0</v>
      </c>
      <c r="O231" s="111">
        <v>0</v>
      </c>
      <c r="P231" s="111">
        <v>0</v>
      </c>
      <c r="Q231" s="111">
        <v>0</v>
      </c>
      <c r="R231" s="112">
        <v>0</v>
      </c>
      <c r="S231" s="113">
        <v>0</v>
      </c>
      <c r="T231" s="114">
        <v>0</v>
      </c>
      <c r="U231" s="113"/>
      <c r="V231" s="153">
        <v>587.48</v>
      </c>
      <c r="W231" s="154">
        <v>587.48</v>
      </c>
    </row>
    <row r="232" spans="1:23" ht="11.25" customHeight="1" x14ac:dyDescent="0.35">
      <c r="A232" s="106"/>
      <c r="B232" s="106"/>
      <c r="C232" s="106" t="s">
        <v>276</v>
      </c>
      <c r="D232" s="106"/>
      <c r="E232" s="107"/>
      <c r="F232" s="108">
        <v>0</v>
      </c>
      <c r="G232" s="109">
        <v>0</v>
      </c>
      <c r="H232" s="109">
        <v>0</v>
      </c>
      <c r="I232" s="109">
        <v>0</v>
      </c>
      <c r="J232" s="109">
        <v>0</v>
      </c>
      <c r="K232" s="110">
        <v>0</v>
      </c>
      <c r="L232" s="111">
        <v>0</v>
      </c>
      <c r="M232" s="111">
        <v>0</v>
      </c>
      <c r="N232" s="111">
        <v>0</v>
      </c>
      <c r="O232" s="111">
        <v>0</v>
      </c>
      <c r="P232" s="111">
        <v>0</v>
      </c>
      <c r="Q232" s="111">
        <v>0</v>
      </c>
      <c r="R232" s="112">
        <v>0</v>
      </c>
      <c r="S232" s="113">
        <v>0</v>
      </c>
      <c r="T232" s="114">
        <v>0</v>
      </c>
      <c r="U232" s="113"/>
      <c r="V232" s="153">
        <v>397.90999999999997</v>
      </c>
      <c r="W232" s="154">
        <v>397.90999999999997</v>
      </c>
    </row>
    <row r="233" spans="1:23" ht="11.25" customHeight="1" x14ac:dyDescent="0.35">
      <c r="A233" s="106"/>
      <c r="B233" s="106"/>
      <c r="C233" s="106" t="s">
        <v>277</v>
      </c>
      <c r="D233" s="106"/>
      <c r="E233" s="107"/>
      <c r="F233" s="108">
        <v>1250</v>
      </c>
      <c r="G233" s="109">
        <v>9947.0400000000009</v>
      </c>
      <c r="H233" s="109">
        <v>11477.69</v>
      </c>
      <c r="I233" s="109">
        <v>17339.080000000002</v>
      </c>
      <c r="J233" s="109">
        <v>6871.89</v>
      </c>
      <c r="K233" s="110">
        <v>20619.90625</v>
      </c>
      <c r="L233" s="111">
        <v>20619.90625</v>
      </c>
      <c r="M233" s="111">
        <v>20619.90625</v>
      </c>
      <c r="N233" s="111">
        <v>20619.90625</v>
      </c>
      <c r="O233" s="111">
        <v>20619.90625</v>
      </c>
      <c r="P233" s="111">
        <v>20619.90625</v>
      </c>
      <c r="Q233" s="111">
        <v>20619.90625</v>
      </c>
      <c r="R233" s="112">
        <v>191225.04375000001</v>
      </c>
      <c r="S233" s="113">
        <v>191225.04</v>
      </c>
      <c r="T233" s="114">
        <v>-3.7500000034924597E-3</v>
      </c>
      <c r="U233" s="113"/>
      <c r="V233" s="153">
        <v>191225.04195312501</v>
      </c>
      <c r="W233" s="154">
        <v>-1.7968750034924597E-3</v>
      </c>
    </row>
    <row r="234" spans="1:23" ht="11.25" customHeight="1" x14ac:dyDescent="0.35">
      <c r="A234" s="106"/>
      <c r="B234" s="106"/>
      <c r="C234" s="106" t="s">
        <v>278</v>
      </c>
      <c r="D234" s="106"/>
      <c r="E234" s="107"/>
      <c r="F234" s="108">
        <v>1250</v>
      </c>
      <c r="G234" s="109">
        <v>10522.65</v>
      </c>
      <c r="H234" s="109">
        <v>11175.65</v>
      </c>
      <c r="I234" s="109">
        <v>14186.17</v>
      </c>
      <c r="J234" s="109">
        <v>7453.12</v>
      </c>
      <c r="K234" s="110">
        <v>19689.201171875</v>
      </c>
      <c r="L234" s="111">
        <v>19689.201171875</v>
      </c>
      <c r="M234" s="111">
        <v>19689.201171875</v>
      </c>
      <c r="N234" s="111">
        <v>19689.201171875</v>
      </c>
      <c r="O234" s="111">
        <v>19689.201171875</v>
      </c>
      <c r="P234" s="111">
        <v>19689.201171875</v>
      </c>
      <c r="Q234" s="111">
        <v>19689.201171875</v>
      </c>
      <c r="R234" s="112">
        <v>182411.998203125</v>
      </c>
      <c r="S234" s="113">
        <v>182412</v>
      </c>
      <c r="T234" s="114">
        <v>1.7968750034924597E-3</v>
      </c>
      <c r="U234" s="113"/>
      <c r="V234" s="153">
        <v>182411.99960937499</v>
      </c>
      <c r="W234" s="154">
        <v>1.4062499976716936E-3</v>
      </c>
    </row>
    <row r="235" spans="1:23" ht="11.25" customHeight="1" x14ac:dyDescent="0.35">
      <c r="A235" s="106"/>
      <c r="B235" s="106"/>
      <c r="C235" s="106" t="s">
        <v>279</v>
      </c>
      <c r="D235" s="106"/>
      <c r="E235" s="107"/>
      <c r="F235" s="108">
        <v>6119</v>
      </c>
      <c r="G235" s="109">
        <v>7551.12</v>
      </c>
      <c r="H235" s="109">
        <v>7551.12</v>
      </c>
      <c r="I235" s="109">
        <v>5030.4399999999996</v>
      </c>
      <c r="J235" s="109">
        <v>2915.15</v>
      </c>
      <c r="K235" s="110">
        <v>31546.16796875</v>
      </c>
      <c r="L235" s="111">
        <v>31546.16796875</v>
      </c>
      <c r="M235" s="111">
        <v>31546.16796875</v>
      </c>
      <c r="N235" s="111">
        <v>31546.16796875</v>
      </c>
      <c r="O235" s="111">
        <v>31546.16796875</v>
      </c>
      <c r="P235" s="111">
        <v>31546.16796875</v>
      </c>
      <c r="Q235" s="111">
        <v>31546.16796875</v>
      </c>
      <c r="R235" s="112">
        <v>249990.00578125002</v>
      </c>
      <c r="S235" s="113">
        <v>249990</v>
      </c>
      <c r="T235" s="114">
        <v>-5.7812500162981451E-3</v>
      </c>
      <c r="U235" s="113"/>
      <c r="V235" s="153">
        <v>249989.993046875</v>
      </c>
      <c r="W235" s="154">
        <v>-1.2734375020954758E-2</v>
      </c>
    </row>
    <row r="236" spans="1:23" ht="11.25" customHeight="1" x14ac:dyDescent="0.35">
      <c r="A236" s="106"/>
      <c r="B236" s="106"/>
      <c r="C236" s="106" t="s">
        <v>280</v>
      </c>
      <c r="D236" s="106"/>
      <c r="E236" s="107"/>
      <c r="F236" s="108">
        <v>0</v>
      </c>
      <c r="G236" s="109">
        <v>0</v>
      </c>
      <c r="H236" s="109">
        <v>0</v>
      </c>
      <c r="I236" s="109">
        <v>0</v>
      </c>
      <c r="J236" s="109">
        <v>0</v>
      </c>
      <c r="K236" s="110">
        <v>0</v>
      </c>
      <c r="L236" s="111">
        <v>0</v>
      </c>
      <c r="M236" s="111">
        <v>0</v>
      </c>
      <c r="N236" s="111">
        <v>0</v>
      </c>
      <c r="O236" s="111">
        <v>0</v>
      </c>
      <c r="P236" s="111">
        <v>0</v>
      </c>
      <c r="Q236" s="111">
        <v>0</v>
      </c>
      <c r="R236" s="112">
        <v>0</v>
      </c>
      <c r="S236" s="113">
        <v>0</v>
      </c>
      <c r="T236" s="114">
        <v>0</v>
      </c>
      <c r="U236" s="113"/>
      <c r="V236" s="153">
        <v>507.8</v>
      </c>
      <c r="W236" s="154">
        <v>507.8</v>
      </c>
    </row>
    <row r="237" spans="1:23" ht="11.25" customHeight="1" x14ac:dyDescent="0.35">
      <c r="A237" s="106"/>
      <c r="B237" s="106"/>
      <c r="C237" s="106" t="s">
        <v>281</v>
      </c>
      <c r="D237" s="106"/>
      <c r="E237" s="107"/>
      <c r="F237" s="108">
        <v>0</v>
      </c>
      <c r="G237" s="109">
        <v>659.8</v>
      </c>
      <c r="H237" s="109">
        <v>0</v>
      </c>
      <c r="I237" s="109">
        <v>505.8</v>
      </c>
      <c r="J237" s="109">
        <v>0</v>
      </c>
      <c r="K237" s="110">
        <v>1262.051513671875</v>
      </c>
      <c r="L237" s="111">
        <v>1262.051513671875</v>
      </c>
      <c r="M237" s="111">
        <v>1262.051513671875</v>
      </c>
      <c r="N237" s="111">
        <v>1262.051513671875</v>
      </c>
      <c r="O237" s="111">
        <v>1262.051513671875</v>
      </c>
      <c r="P237" s="111">
        <v>1262.051513671875</v>
      </c>
      <c r="Q237" s="111">
        <v>1262.051513671875</v>
      </c>
      <c r="R237" s="112">
        <v>9999.9605957031254</v>
      </c>
      <c r="S237" s="113">
        <v>9999.9599999999991</v>
      </c>
      <c r="T237" s="114">
        <v>-5.9570312623691279E-4</v>
      </c>
      <c r="U237" s="113"/>
      <c r="V237" s="153">
        <v>9999.9599609375</v>
      </c>
      <c r="W237" s="154">
        <v>-6.3476562536379788E-4</v>
      </c>
    </row>
    <row r="238" spans="1:23" ht="11.25" customHeight="1" x14ac:dyDescent="0.35">
      <c r="A238" s="106"/>
      <c r="B238" s="106"/>
      <c r="C238" s="106" t="s">
        <v>282</v>
      </c>
      <c r="D238" s="106"/>
      <c r="E238" s="107"/>
      <c r="F238" s="108">
        <v>0</v>
      </c>
      <c r="G238" s="109">
        <v>148</v>
      </c>
      <c r="H238" s="109">
        <v>0</v>
      </c>
      <c r="I238" s="109">
        <v>0</v>
      </c>
      <c r="J238" s="109">
        <v>0</v>
      </c>
      <c r="K238" s="110">
        <v>1407.4228515625</v>
      </c>
      <c r="L238" s="111">
        <v>1407.4228515625</v>
      </c>
      <c r="M238" s="111">
        <v>1407.4228515625</v>
      </c>
      <c r="N238" s="111">
        <v>1407.4228515625</v>
      </c>
      <c r="O238" s="111">
        <v>1407.4228515625</v>
      </c>
      <c r="P238" s="111">
        <v>1407.4228515625</v>
      </c>
      <c r="Q238" s="111">
        <v>1407.4228515625</v>
      </c>
      <c r="R238" s="112">
        <v>9999.9599609375</v>
      </c>
      <c r="S238" s="113">
        <v>9999.9599999999991</v>
      </c>
      <c r="T238" s="114">
        <v>3.9062499126885086E-5</v>
      </c>
      <c r="U238" s="113"/>
      <c r="V238" s="153">
        <v>9999.9600830078125</v>
      </c>
      <c r="W238" s="154">
        <v>1.220703125E-4</v>
      </c>
    </row>
    <row r="239" spans="1:23" ht="11.25" customHeight="1" x14ac:dyDescent="0.35">
      <c r="A239" s="106"/>
      <c r="B239" s="106"/>
      <c r="C239" s="106" t="s">
        <v>283</v>
      </c>
      <c r="D239" s="106"/>
      <c r="E239" s="107"/>
      <c r="F239" s="108">
        <v>0</v>
      </c>
      <c r="G239" s="109">
        <v>100</v>
      </c>
      <c r="H239" s="109">
        <v>0</v>
      </c>
      <c r="I239" s="109">
        <v>0</v>
      </c>
      <c r="J239" s="109">
        <v>0</v>
      </c>
      <c r="K239" s="110">
        <v>1414.280029296875</v>
      </c>
      <c r="L239" s="111">
        <v>1414.280029296875</v>
      </c>
      <c r="M239" s="111">
        <v>1414.280029296875</v>
      </c>
      <c r="N239" s="111">
        <v>1414.280029296875</v>
      </c>
      <c r="O239" s="111">
        <v>1414.280029296875</v>
      </c>
      <c r="P239" s="111">
        <v>1414.280029296875</v>
      </c>
      <c r="Q239" s="111">
        <v>1414.280029296875</v>
      </c>
      <c r="R239" s="112">
        <v>9999.960205078125</v>
      </c>
      <c r="S239" s="113">
        <v>9999.9599999999991</v>
      </c>
      <c r="T239" s="114">
        <v>-2.0507812587311491E-4</v>
      </c>
      <c r="U239" s="113"/>
      <c r="V239" s="153">
        <v>9999.96044921875</v>
      </c>
      <c r="W239" s="154">
        <v>2.44140625E-4</v>
      </c>
    </row>
    <row r="240" spans="1:23" ht="11.25" customHeight="1" x14ac:dyDescent="0.35">
      <c r="A240" s="106"/>
      <c r="B240" s="106"/>
      <c r="C240" s="106" t="s">
        <v>284</v>
      </c>
      <c r="D240" s="106"/>
      <c r="E240" s="107"/>
      <c r="F240" s="108">
        <v>310.60000000000002</v>
      </c>
      <c r="G240" s="109">
        <v>0</v>
      </c>
      <c r="H240" s="109">
        <v>0</v>
      </c>
      <c r="I240" s="109">
        <v>0</v>
      </c>
      <c r="J240" s="109">
        <v>0</v>
      </c>
      <c r="K240" s="110">
        <v>669.91998291015625</v>
      </c>
      <c r="L240" s="111">
        <v>669.91998291015625</v>
      </c>
      <c r="M240" s="111">
        <v>669.91998291015625</v>
      </c>
      <c r="N240" s="111">
        <v>669.91998291015625</v>
      </c>
      <c r="O240" s="111">
        <v>669.91998291015625</v>
      </c>
      <c r="P240" s="111">
        <v>669.91998291015625</v>
      </c>
      <c r="Q240" s="111">
        <v>669.91998291015625</v>
      </c>
      <c r="R240" s="112">
        <v>5000.0398803710941</v>
      </c>
      <c r="S240" s="113">
        <v>5000.04</v>
      </c>
      <c r="T240" s="114">
        <v>1.1962890584982233E-4</v>
      </c>
      <c r="U240" s="113"/>
      <c r="V240" s="153">
        <v>5000.0400024414066</v>
      </c>
      <c r="W240" s="154">
        <v>1.220703125E-4</v>
      </c>
    </row>
    <row r="241" spans="1:23" ht="11.25" customHeight="1" x14ac:dyDescent="0.35">
      <c r="A241" s="106"/>
      <c r="B241" s="106"/>
      <c r="C241" s="106" t="s">
        <v>285</v>
      </c>
      <c r="D241" s="106"/>
      <c r="E241" s="107"/>
      <c r="F241" s="108">
        <v>302.27</v>
      </c>
      <c r="G241" s="109">
        <v>0</v>
      </c>
      <c r="H241" s="109">
        <v>0</v>
      </c>
      <c r="I241" s="109">
        <v>0</v>
      </c>
      <c r="J241" s="109">
        <v>0</v>
      </c>
      <c r="K241" s="110">
        <v>671.1099853515625</v>
      </c>
      <c r="L241" s="111">
        <v>671.1099853515625</v>
      </c>
      <c r="M241" s="111">
        <v>671.1099853515625</v>
      </c>
      <c r="N241" s="111">
        <v>671.1099853515625</v>
      </c>
      <c r="O241" s="111">
        <v>671.1099853515625</v>
      </c>
      <c r="P241" s="111">
        <v>671.1099853515625</v>
      </c>
      <c r="Q241" s="111">
        <v>671.1099853515625</v>
      </c>
      <c r="R241" s="112">
        <v>5000.0398974609379</v>
      </c>
      <c r="S241" s="113">
        <v>5000.04</v>
      </c>
      <c r="T241" s="114">
        <v>1.0253906202706276E-4</v>
      </c>
      <c r="U241" s="113"/>
      <c r="V241" s="153">
        <v>5000.0398364257817</v>
      </c>
      <c r="W241" s="154">
        <v>-6.103515625E-5</v>
      </c>
    </row>
    <row r="242" spans="1:23" ht="11.25" customHeight="1" x14ac:dyDescent="0.35">
      <c r="A242" s="106"/>
      <c r="B242" s="106"/>
      <c r="C242" s="106" t="s">
        <v>286</v>
      </c>
      <c r="D242" s="106"/>
      <c r="E242" s="107"/>
      <c r="F242" s="108">
        <v>264.99</v>
      </c>
      <c r="G242" s="109">
        <v>0</v>
      </c>
      <c r="H242" s="109">
        <v>0</v>
      </c>
      <c r="I242" s="109">
        <v>0</v>
      </c>
      <c r="J242" s="109">
        <v>0</v>
      </c>
      <c r="K242" s="110">
        <v>676.4356689453125</v>
      </c>
      <c r="L242" s="111">
        <v>676.4356689453125</v>
      </c>
      <c r="M242" s="111">
        <v>676.4356689453125</v>
      </c>
      <c r="N242" s="111">
        <v>676.4356689453125</v>
      </c>
      <c r="O242" s="111">
        <v>676.4356689453125</v>
      </c>
      <c r="P242" s="111">
        <v>676.4356689453125</v>
      </c>
      <c r="Q242" s="111">
        <v>676.4356689453125</v>
      </c>
      <c r="R242" s="112">
        <v>5000.0396826171873</v>
      </c>
      <c r="S242" s="113">
        <v>5000.04</v>
      </c>
      <c r="T242" s="114">
        <v>3.1738281268189894E-4</v>
      </c>
      <c r="U242" s="113"/>
      <c r="V242" s="153">
        <v>5000.0397436523435</v>
      </c>
      <c r="W242" s="154">
        <v>6.103515625E-5</v>
      </c>
    </row>
    <row r="243" spans="1:23" ht="11.25" customHeight="1" x14ac:dyDescent="0.35">
      <c r="A243" s="106"/>
      <c r="B243" s="106"/>
      <c r="C243" s="115" t="s">
        <v>287</v>
      </c>
      <c r="D243" s="115"/>
      <c r="E243" s="116"/>
      <c r="F243" s="117">
        <v>146419.66999999998</v>
      </c>
      <c r="G243" s="118">
        <v>50692.710000000006</v>
      </c>
      <c r="H243" s="118">
        <v>202267.01</v>
      </c>
      <c r="I243" s="118">
        <v>119778.69000000002</v>
      </c>
      <c r="J243" s="118">
        <v>88091.9</v>
      </c>
      <c r="K243" s="119">
        <v>186704.31610107422</v>
      </c>
      <c r="L243" s="120">
        <v>186704.31610107422</v>
      </c>
      <c r="M243" s="120">
        <v>186704.31610107422</v>
      </c>
      <c r="N243" s="120">
        <v>186704.31610107422</v>
      </c>
      <c r="O243" s="120">
        <v>186704.31610107422</v>
      </c>
      <c r="P243" s="120">
        <v>186704.31610107422</v>
      </c>
      <c r="Q243" s="120">
        <v>186704.31610107422</v>
      </c>
      <c r="R243" s="121">
        <v>1914180.1927075195</v>
      </c>
      <c r="S243" s="122">
        <v>1812510</v>
      </c>
      <c r="T243" s="123">
        <v>-101670.19270751951</v>
      </c>
      <c r="U243" s="122"/>
      <c r="V243" s="155">
        <v>1854401.2586279297</v>
      </c>
      <c r="W243" s="124">
        <v>-59778.934079589766</v>
      </c>
    </row>
    <row r="244" spans="1:23" ht="11.25" customHeight="1" x14ac:dyDescent="0.35">
      <c r="A244" s="106"/>
      <c r="B244" s="106" t="s">
        <v>39</v>
      </c>
      <c r="C244" s="106"/>
      <c r="D244" s="106"/>
      <c r="E244" s="107"/>
      <c r="F244" s="108"/>
      <c r="G244" s="109"/>
      <c r="H244" s="109"/>
      <c r="I244" s="109"/>
      <c r="J244" s="109"/>
      <c r="K244" s="110"/>
      <c r="L244" s="111"/>
      <c r="M244" s="111"/>
      <c r="N244" s="111"/>
      <c r="O244" s="111"/>
      <c r="P244" s="111"/>
      <c r="Q244" s="111"/>
      <c r="R244" s="112"/>
      <c r="S244" s="113"/>
      <c r="T244" s="114"/>
      <c r="U244" s="113"/>
      <c r="V244" s="153"/>
      <c r="W244" s="154"/>
    </row>
    <row r="245" spans="1:23" ht="11.25" customHeight="1" x14ac:dyDescent="0.35">
      <c r="A245" s="106"/>
      <c r="B245" s="106"/>
      <c r="C245" s="106" t="s">
        <v>288</v>
      </c>
      <c r="D245" s="106"/>
      <c r="E245" s="107"/>
      <c r="F245" s="108">
        <v>7881.54</v>
      </c>
      <c r="G245" s="109">
        <v>5116.09</v>
      </c>
      <c r="H245" s="109">
        <v>4332.8100000000004</v>
      </c>
      <c r="I245" s="109">
        <v>5310.46</v>
      </c>
      <c r="J245" s="109">
        <v>19056.080000000002</v>
      </c>
      <c r="K245" s="110">
        <v>6901.42578125</v>
      </c>
      <c r="L245" s="111">
        <v>6901.42578125</v>
      </c>
      <c r="M245" s="111">
        <v>6901.42578125</v>
      </c>
      <c r="N245" s="111">
        <v>6901.42578125</v>
      </c>
      <c r="O245" s="111">
        <v>6901.42578125</v>
      </c>
      <c r="P245" s="111">
        <v>6901.42578125</v>
      </c>
      <c r="Q245" s="111">
        <v>6901.42578125</v>
      </c>
      <c r="R245" s="112">
        <v>90006.96046875001</v>
      </c>
      <c r="S245" s="113">
        <v>90006.96</v>
      </c>
      <c r="T245" s="114">
        <v>-4.6875000407453626E-4</v>
      </c>
      <c r="U245" s="113"/>
      <c r="V245" s="153">
        <v>90006.964902343752</v>
      </c>
      <c r="W245" s="154">
        <v>4.4335937418509275E-3</v>
      </c>
    </row>
    <row r="246" spans="1:23" ht="11.25" customHeight="1" x14ac:dyDescent="0.35">
      <c r="A246" s="106"/>
      <c r="B246" s="106"/>
      <c r="C246" s="106" t="s">
        <v>289</v>
      </c>
      <c r="D246" s="106"/>
      <c r="E246" s="107"/>
      <c r="F246" s="108">
        <v>20186.78</v>
      </c>
      <c r="G246" s="109">
        <v>7395.28</v>
      </c>
      <c r="H246" s="109">
        <v>5246.15</v>
      </c>
      <c r="I246" s="109">
        <v>7268.45</v>
      </c>
      <c r="J246" s="109">
        <v>18207.16</v>
      </c>
      <c r="K246" s="110">
        <v>2288.739990234375</v>
      </c>
      <c r="L246" s="111">
        <v>2288.739990234375</v>
      </c>
      <c r="M246" s="111">
        <v>2288.739990234375</v>
      </c>
      <c r="N246" s="111">
        <v>2288.739990234375</v>
      </c>
      <c r="O246" s="111">
        <v>2288.739990234375</v>
      </c>
      <c r="P246" s="111">
        <v>2288.739990234375</v>
      </c>
      <c r="Q246" s="111">
        <v>2288.739990234375</v>
      </c>
      <c r="R246" s="112">
        <v>74324.999931640617</v>
      </c>
      <c r="S246" s="113">
        <v>74325</v>
      </c>
      <c r="T246" s="114">
        <v>6.8359382566995919E-5</v>
      </c>
      <c r="U246" s="113"/>
      <c r="V246" s="153">
        <v>74325.002578125001</v>
      </c>
      <c r="W246" s="154">
        <v>2.6464843831490725E-3</v>
      </c>
    </row>
    <row r="247" spans="1:23" ht="11.25" customHeight="1" x14ac:dyDescent="0.35">
      <c r="A247" s="106"/>
      <c r="B247" s="106"/>
      <c r="C247" s="106" t="s">
        <v>290</v>
      </c>
      <c r="D247" s="106"/>
      <c r="E247" s="107"/>
      <c r="F247" s="108">
        <v>5242.97</v>
      </c>
      <c r="G247" s="109">
        <v>7239.8</v>
      </c>
      <c r="H247" s="109">
        <v>1236.1600000000001</v>
      </c>
      <c r="I247" s="109">
        <v>3995.66</v>
      </c>
      <c r="J247" s="109">
        <v>17627.439999999999</v>
      </c>
      <c r="K247" s="110">
        <v>4689.27587890625</v>
      </c>
      <c r="L247" s="111">
        <v>4689.27587890625</v>
      </c>
      <c r="M247" s="111">
        <v>4689.27587890625</v>
      </c>
      <c r="N247" s="111">
        <v>4689.27587890625</v>
      </c>
      <c r="O247" s="111">
        <v>4689.27587890625</v>
      </c>
      <c r="P247" s="111">
        <v>4689.27587890625</v>
      </c>
      <c r="Q247" s="111">
        <v>4689.27587890625</v>
      </c>
      <c r="R247" s="112">
        <v>68166.961152343749</v>
      </c>
      <c r="S247" s="113">
        <v>68166.960000000006</v>
      </c>
      <c r="T247" s="114">
        <v>-1.1523437424330041E-3</v>
      </c>
      <c r="U247" s="113"/>
      <c r="V247" s="153">
        <v>68166.961249999993</v>
      </c>
      <c r="W247" s="154">
        <v>9.7656244179233909E-5</v>
      </c>
    </row>
    <row r="248" spans="1:23" ht="11.25" customHeight="1" x14ac:dyDescent="0.35">
      <c r="A248" s="106"/>
      <c r="B248" s="106"/>
      <c r="C248" s="106" t="s">
        <v>291</v>
      </c>
      <c r="D248" s="106"/>
      <c r="E248" s="107"/>
      <c r="F248" s="108">
        <v>0</v>
      </c>
      <c r="G248" s="109">
        <v>0</v>
      </c>
      <c r="H248" s="109">
        <v>0</v>
      </c>
      <c r="I248" s="109">
        <v>0</v>
      </c>
      <c r="J248" s="109">
        <v>0</v>
      </c>
      <c r="K248" s="110">
        <v>500.00570678710938</v>
      </c>
      <c r="L248" s="111">
        <v>500.00570678710938</v>
      </c>
      <c r="M248" s="111">
        <v>500.00570678710938</v>
      </c>
      <c r="N248" s="111">
        <v>500.00570678710938</v>
      </c>
      <c r="O248" s="111">
        <v>500.00570678710938</v>
      </c>
      <c r="P248" s="111">
        <v>500.00570678710938</v>
      </c>
      <c r="Q248" s="111">
        <v>500.00570678710938</v>
      </c>
      <c r="R248" s="112">
        <v>3500.0399475097656</v>
      </c>
      <c r="S248" s="113">
        <v>3500.04</v>
      </c>
      <c r="T248" s="114">
        <v>5.2490234338620212E-5</v>
      </c>
      <c r="U248" s="113"/>
      <c r="V248" s="153">
        <v>3500.0400695800781</v>
      </c>
      <c r="W248" s="154">
        <v>1.220703125E-4</v>
      </c>
    </row>
    <row r="249" spans="1:23" ht="11.25" customHeight="1" x14ac:dyDescent="0.35">
      <c r="A249" s="106"/>
      <c r="B249" s="106"/>
      <c r="C249" s="106" t="s">
        <v>292</v>
      </c>
      <c r="D249" s="106"/>
      <c r="E249" s="107"/>
      <c r="F249" s="108">
        <v>0</v>
      </c>
      <c r="G249" s="109">
        <v>0</v>
      </c>
      <c r="H249" s="109">
        <v>0</v>
      </c>
      <c r="I249" s="109">
        <v>0</v>
      </c>
      <c r="J249" s="109">
        <v>0</v>
      </c>
      <c r="K249" s="110">
        <v>500.00570678710938</v>
      </c>
      <c r="L249" s="111">
        <v>500.00570678710938</v>
      </c>
      <c r="M249" s="111">
        <v>500.00570678710938</v>
      </c>
      <c r="N249" s="111">
        <v>500.00570678710938</v>
      </c>
      <c r="O249" s="111">
        <v>500.00570678710938</v>
      </c>
      <c r="P249" s="111">
        <v>500.00570678710938</v>
      </c>
      <c r="Q249" s="111">
        <v>500.00570678710938</v>
      </c>
      <c r="R249" s="112">
        <v>3500.0399475097656</v>
      </c>
      <c r="S249" s="113">
        <v>3500.04</v>
      </c>
      <c r="T249" s="114">
        <v>5.2490234338620212E-5</v>
      </c>
      <c r="U249" s="113"/>
      <c r="V249" s="153">
        <v>3500.0400695800781</v>
      </c>
      <c r="W249" s="154">
        <v>1.220703125E-4</v>
      </c>
    </row>
    <row r="250" spans="1:23" ht="11.25" customHeight="1" x14ac:dyDescent="0.35">
      <c r="A250" s="106"/>
      <c r="B250" s="106"/>
      <c r="C250" s="106" t="s">
        <v>293</v>
      </c>
      <c r="D250" s="106"/>
      <c r="E250" s="107"/>
      <c r="F250" s="108">
        <v>0</v>
      </c>
      <c r="G250" s="109">
        <v>0</v>
      </c>
      <c r="H250" s="109">
        <v>0</v>
      </c>
      <c r="I250" s="109">
        <v>0</v>
      </c>
      <c r="J250" s="109">
        <v>0</v>
      </c>
      <c r="K250" s="110">
        <v>500.00570678710938</v>
      </c>
      <c r="L250" s="111">
        <v>500.00570678710938</v>
      </c>
      <c r="M250" s="111">
        <v>500.00570678710938</v>
      </c>
      <c r="N250" s="111">
        <v>500.00570678710938</v>
      </c>
      <c r="O250" s="111">
        <v>500.00570678710938</v>
      </c>
      <c r="P250" s="111">
        <v>500.00570678710938</v>
      </c>
      <c r="Q250" s="111">
        <v>500.00570678710938</v>
      </c>
      <c r="R250" s="112">
        <v>3500.0399475097656</v>
      </c>
      <c r="S250" s="113">
        <v>3500.04</v>
      </c>
      <c r="T250" s="114">
        <v>5.2490234338620212E-5</v>
      </c>
      <c r="U250" s="113"/>
      <c r="V250" s="153">
        <v>3500.0400695800781</v>
      </c>
      <c r="W250" s="154">
        <v>1.220703125E-4</v>
      </c>
    </row>
    <row r="251" spans="1:23" ht="11.25" customHeight="1" x14ac:dyDescent="0.35">
      <c r="A251" s="106"/>
      <c r="B251" s="106"/>
      <c r="C251" s="106" t="s">
        <v>294</v>
      </c>
      <c r="D251" s="106"/>
      <c r="E251" s="107"/>
      <c r="F251" s="108">
        <v>0</v>
      </c>
      <c r="G251" s="109">
        <v>0</v>
      </c>
      <c r="H251" s="109">
        <v>0</v>
      </c>
      <c r="I251" s="109">
        <v>0</v>
      </c>
      <c r="J251" s="109">
        <v>0</v>
      </c>
      <c r="K251" s="110">
        <v>714.29144287109375</v>
      </c>
      <c r="L251" s="111">
        <v>714.29144287109375</v>
      </c>
      <c r="M251" s="111">
        <v>714.29144287109375</v>
      </c>
      <c r="N251" s="111">
        <v>714.29144287109375</v>
      </c>
      <c r="O251" s="111">
        <v>714.29144287109375</v>
      </c>
      <c r="P251" s="111">
        <v>714.29144287109375</v>
      </c>
      <c r="Q251" s="111">
        <v>714.29144287109375</v>
      </c>
      <c r="R251" s="112">
        <v>5000.0401000976563</v>
      </c>
      <c r="S251" s="113">
        <v>5000.04</v>
      </c>
      <c r="T251" s="114">
        <v>-1.0009765628637979E-4</v>
      </c>
      <c r="U251" s="113"/>
      <c r="V251" s="153">
        <v>5000.0399780273438</v>
      </c>
      <c r="W251" s="154">
        <v>-1.220703125E-4</v>
      </c>
    </row>
    <row r="252" spans="1:23" ht="11.25" customHeight="1" x14ac:dyDescent="0.35">
      <c r="A252" s="106"/>
      <c r="B252" s="106"/>
      <c r="C252" s="106" t="s">
        <v>295</v>
      </c>
      <c r="D252" s="106"/>
      <c r="E252" s="107"/>
      <c r="F252" s="108">
        <v>0</v>
      </c>
      <c r="G252" s="109">
        <v>0</v>
      </c>
      <c r="H252" s="109">
        <v>0</v>
      </c>
      <c r="I252" s="109">
        <v>0</v>
      </c>
      <c r="J252" s="109">
        <v>0</v>
      </c>
      <c r="K252" s="110">
        <v>714.29144287109375</v>
      </c>
      <c r="L252" s="111">
        <v>714.29144287109375</v>
      </c>
      <c r="M252" s="111">
        <v>714.29144287109375</v>
      </c>
      <c r="N252" s="111">
        <v>714.29144287109375</v>
      </c>
      <c r="O252" s="111">
        <v>714.29144287109375</v>
      </c>
      <c r="P252" s="111">
        <v>714.29144287109375</v>
      </c>
      <c r="Q252" s="111">
        <v>714.29144287109375</v>
      </c>
      <c r="R252" s="112">
        <v>5000.0401000976563</v>
      </c>
      <c r="S252" s="113">
        <v>5000.04</v>
      </c>
      <c r="T252" s="114">
        <v>-1.0009765628637979E-4</v>
      </c>
      <c r="U252" s="113"/>
      <c r="V252" s="153">
        <v>5000.0399780273438</v>
      </c>
      <c r="W252" s="154">
        <v>-1.220703125E-4</v>
      </c>
    </row>
    <row r="253" spans="1:23" ht="11.25" customHeight="1" x14ac:dyDescent="0.35">
      <c r="A253" s="106"/>
      <c r="B253" s="106"/>
      <c r="C253" s="106" t="s">
        <v>296</v>
      </c>
      <c r="D253" s="106"/>
      <c r="E253" s="107"/>
      <c r="F253" s="108">
        <v>0</v>
      </c>
      <c r="G253" s="109">
        <v>0</v>
      </c>
      <c r="H253" s="109">
        <v>0</v>
      </c>
      <c r="I253" s="109">
        <v>0</v>
      </c>
      <c r="J253" s="109">
        <v>0</v>
      </c>
      <c r="K253" s="110">
        <v>1428.565673828125</v>
      </c>
      <c r="L253" s="111">
        <v>1428.565673828125</v>
      </c>
      <c r="M253" s="111">
        <v>1428.565673828125</v>
      </c>
      <c r="N253" s="111">
        <v>1428.565673828125</v>
      </c>
      <c r="O253" s="111">
        <v>1428.565673828125</v>
      </c>
      <c r="P253" s="111">
        <v>1428.565673828125</v>
      </c>
      <c r="Q253" s="111">
        <v>1428.565673828125</v>
      </c>
      <c r="R253" s="112">
        <v>9999.959716796875</v>
      </c>
      <c r="S253" s="113">
        <v>9999.9599999999991</v>
      </c>
      <c r="T253" s="114">
        <v>2.8320312412688509E-4</v>
      </c>
      <c r="U253" s="113"/>
      <c r="V253" s="153">
        <v>9999.960205078125</v>
      </c>
      <c r="W253" s="154">
        <v>4.8828125E-4</v>
      </c>
    </row>
    <row r="254" spans="1:23" ht="11.25" customHeight="1" x14ac:dyDescent="0.35">
      <c r="A254" s="106"/>
      <c r="B254" s="106"/>
      <c r="C254" s="106" t="s">
        <v>297</v>
      </c>
      <c r="D254" s="106"/>
      <c r="E254" s="107"/>
      <c r="F254" s="108">
        <v>11353.26</v>
      </c>
      <c r="G254" s="109">
        <v>0</v>
      </c>
      <c r="H254" s="109">
        <v>0</v>
      </c>
      <c r="I254" s="109">
        <v>2360.41</v>
      </c>
      <c r="J254" s="109">
        <v>27.01</v>
      </c>
      <c r="K254" s="110">
        <v>1096.7545166015625</v>
      </c>
      <c r="L254" s="111">
        <v>1096.7545166015625</v>
      </c>
      <c r="M254" s="111">
        <v>1096.7545166015625</v>
      </c>
      <c r="N254" s="111">
        <v>1096.7545166015625</v>
      </c>
      <c r="O254" s="111">
        <v>1096.7545166015625</v>
      </c>
      <c r="P254" s="111">
        <v>1096.7545166015625</v>
      </c>
      <c r="Q254" s="111">
        <v>1096.7545166015625</v>
      </c>
      <c r="R254" s="112">
        <v>21417.961616210938</v>
      </c>
      <c r="S254" s="113">
        <v>21417.96</v>
      </c>
      <c r="T254" s="114">
        <v>-1.6162109386641532E-3</v>
      </c>
      <c r="U254" s="113"/>
      <c r="V254" s="153">
        <v>21417.96153808594</v>
      </c>
      <c r="W254" s="154">
        <v>-7.8124998253770173E-5</v>
      </c>
    </row>
    <row r="255" spans="1:23" ht="11.25" customHeight="1" x14ac:dyDescent="0.35">
      <c r="A255" s="106"/>
      <c r="B255" s="106"/>
      <c r="C255" s="106" t="s">
        <v>298</v>
      </c>
      <c r="D255" s="106"/>
      <c r="E255" s="107"/>
      <c r="F255" s="108">
        <v>10155.44</v>
      </c>
      <c r="G255" s="109">
        <v>0</v>
      </c>
      <c r="H255" s="109">
        <v>0</v>
      </c>
      <c r="I255" s="109">
        <v>2312.48</v>
      </c>
      <c r="J255" s="109">
        <v>26.3</v>
      </c>
      <c r="K255" s="110">
        <v>1194.5400390625</v>
      </c>
      <c r="L255" s="111">
        <v>1194.5400390625</v>
      </c>
      <c r="M255" s="111">
        <v>1194.5400390625</v>
      </c>
      <c r="N255" s="111">
        <v>1194.5400390625</v>
      </c>
      <c r="O255" s="111">
        <v>1194.5400390625</v>
      </c>
      <c r="P255" s="111">
        <v>1194.5400390625</v>
      </c>
      <c r="Q255" s="111">
        <v>1194.5400390625</v>
      </c>
      <c r="R255" s="112">
        <v>20856.000273437501</v>
      </c>
      <c r="S255" s="113">
        <v>20856</v>
      </c>
      <c r="T255" s="114">
        <v>-2.7343750116415322E-4</v>
      </c>
      <c r="U255" s="113"/>
      <c r="V255" s="153">
        <v>20855.99944824219</v>
      </c>
      <c r="W255" s="154">
        <v>-8.2519531133584678E-4</v>
      </c>
    </row>
    <row r="256" spans="1:23" ht="11.25" customHeight="1" x14ac:dyDescent="0.35">
      <c r="A256" s="106"/>
      <c r="B256" s="106"/>
      <c r="C256" s="106" t="s">
        <v>299</v>
      </c>
      <c r="D256" s="106"/>
      <c r="E256" s="107"/>
      <c r="F256" s="108">
        <v>8549.92</v>
      </c>
      <c r="G256" s="109">
        <v>0</v>
      </c>
      <c r="H256" s="109">
        <v>0</v>
      </c>
      <c r="I256" s="109">
        <v>1647.38</v>
      </c>
      <c r="J256" s="109">
        <v>17.760000000000002</v>
      </c>
      <c r="K256" s="110">
        <v>3972.420166015625</v>
      </c>
      <c r="L256" s="111">
        <v>3972.420166015625</v>
      </c>
      <c r="M256" s="111">
        <v>3972.420166015625</v>
      </c>
      <c r="N256" s="111">
        <v>3972.420166015625</v>
      </c>
      <c r="O256" s="111">
        <v>3972.420166015625</v>
      </c>
      <c r="P256" s="111">
        <v>3972.420166015625</v>
      </c>
      <c r="Q256" s="111">
        <v>3972.420166015625</v>
      </c>
      <c r="R256" s="112">
        <v>38022.001162109373</v>
      </c>
      <c r="S256" s="113">
        <v>38022</v>
      </c>
      <c r="T256" s="114">
        <v>-1.1621093726716936E-3</v>
      </c>
      <c r="U256" s="113"/>
      <c r="V256" s="153">
        <v>38021.999833984373</v>
      </c>
      <c r="W256" s="154">
        <v>-1.3281249994179234E-3</v>
      </c>
    </row>
    <row r="257" spans="1:23" ht="11.25" customHeight="1" x14ac:dyDescent="0.35">
      <c r="A257" s="106"/>
      <c r="B257" s="106"/>
      <c r="C257" s="106" t="s">
        <v>300</v>
      </c>
      <c r="D257" s="106"/>
      <c r="E257" s="107"/>
      <c r="F257" s="108">
        <v>3812.79</v>
      </c>
      <c r="G257" s="109">
        <v>374.81</v>
      </c>
      <c r="H257" s="109">
        <v>133.87</v>
      </c>
      <c r="I257" s="109">
        <v>7.3</v>
      </c>
      <c r="J257" s="109">
        <v>141.01</v>
      </c>
      <c r="K257" s="110">
        <v>1271.6029052734375</v>
      </c>
      <c r="L257" s="111">
        <v>1271.6029052734375</v>
      </c>
      <c r="M257" s="111">
        <v>1271.6029052734375</v>
      </c>
      <c r="N257" s="111">
        <v>1271.6029052734375</v>
      </c>
      <c r="O257" s="111">
        <v>1271.6029052734375</v>
      </c>
      <c r="P257" s="111">
        <v>1271.6029052734375</v>
      </c>
      <c r="Q257" s="111">
        <v>1271.6029052734375</v>
      </c>
      <c r="R257" s="112">
        <v>13371.000336914063</v>
      </c>
      <c r="S257" s="113">
        <v>13371</v>
      </c>
      <c r="T257" s="114">
        <v>-3.3691406315483619E-4</v>
      </c>
      <c r="U257" s="113"/>
      <c r="V257" s="153">
        <v>13371.00046875</v>
      </c>
      <c r="W257" s="154">
        <v>1.3183593728172127E-4</v>
      </c>
    </row>
    <row r="258" spans="1:23" ht="11.25" customHeight="1" x14ac:dyDescent="0.35">
      <c r="A258" s="106"/>
      <c r="B258" s="106"/>
      <c r="C258" s="106" t="s">
        <v>301</v>
      </c>
      <c r="D258" s="106"/>
      <c r="E258" s="107"/>
      <c r="F258" s="108">
        <v>0</v>
      </c>
      <c r="G258" s="109">
        <v>0</v>
      </c>
      <c r="H258" s="109">
        <v>0</v>
      </c>
      <c r="I258" s="109">
        <v>0</v>
      </c>
      <c r="J258" s="109">
        <v>0</v>
      </c>
      <c r="K258" s="110">
        <v>2493.428466796875</v>
      </c>
      <c r="L258" s="111">
        <v>2493.428466796875</v>
      </c>
      <c r="M258" s="111">
        <v>2493.428466796875</v>
      </c>
      <c r="N258" s="111">
        <v>2493.428466796875</v>
      </c>
      <c r="O258" s="111">
        <v>2493.428466796875</v>
      </c>
      <c r="P258" s="111">
        <v>2493.428466796875</v>
      </c>
      <c r="Q258" s="111">
        <v>2493.428466796875</v>
      </c>
      <c r="R258" s="112">
        <v>17453.999267578125</v>
      </c>
      <c r="S258" s="113">
        <v>17454</v>
      </c>
      <c r="T258" s="114">
        <v>7.32421875E-4</v>
      </c>
      <c r="U258" s="113"/>
      <c r="V258" s="153">
        <v>17454.000190429688</v>
      </c>
      <c r="W258" s="154">
        <v>9.228515627910383E-4</v>
      </c>
    </row>
    <row r="259" spans="1:23" ht="11.25" customHeight="1" x14ac:dyDescent="0.35">
      <c r="A259" s="106"/>
      <c r="B259" s="106"/>
      <c r="C259" s="106" t="s">
        <v>302</v>
      </c>
      <c r="D259" s="106"/>
      <c r="E259" s="107"/>
      <c r="F259" s="108">
        <v>1294.99</v>
      </c>
      <c r="G259" s="109">
        <v>128.58000000000001</v>
      </c>
      <c r="H259" s="109">
        <v>57.05</v>
      </c>
      <c r="I259" s="109">
        <v>4015.74</v>
      </c>
      <c r="J259" s="109">
        <v>231.21</v>
      </c>
      <c r="K259" s="110">
        <v>1145.513916015625</v>
      </c>
      <c r="L259" s="111">
        <v>1145.513916015625</v>
      </c>
      <c r="M259" s="111">
        <v>1145.513916015625</v>
      </c>
      <c r="N259" s="111">
        <v>1145.513916015625</v>
      </c>
      <c r="O259" s="111">
        <v>1145.513916015625</v>
      </c>
      <c r="P259" s="111">
        <v>1145.513916015625</v>
      </c>
      <c r="Q259" s="111">
        <v>1145.513916015625</v>
      </c>
      <c r="R259" s="112">
        <v>13746.167412109375</v>
      </c>
      <c r="S259" s="113">
        <v>4931.04</v>
      </c>
      <c r="T259" s="114">
        <v>-8815.1274121093738</v>
      </c>
      <c r="U259" s="113"/>
      <c r="V259" s="153">
        <v>4931.039952392578</v>
      </c>
      <c r="W259" s="154">
        <v>-8815.1274597167976</v>
      </c>
    </row>
    <row r="260" spans="1:23" ht="11.25" customHeight="1" x14ac:dyDescent="0.35">
      <c r="A260" s="106"/>
      <c r="B260" s="106"/>
      <c r="C260" s="106" t="s">
        <v>303</v>
      </c>
      <c r="D260" s="106"/>
      <c r="E260" s="107"/>
      <c r="F260" s="108">
        <v>7635.9</v>
      </c>
      <c r="G260" s="109">
        <v>440.24</v>
      </c>
      <c r="H260" s="109">
        <v>127.94</v>
      </c>
      <c r="I260" s="109">
        <v>450.03</v>
      </c>
      <c r="J260" s="109">
        <v>3794.85</v>
      </c>
      <c r="K260" s="110">
        <v>2643.28564453125</v>
      </c>
      <c r="L260" s="111">
        <v>2643.28564453125</v>
      </c>
      <c r="M260" s="111">
        <v>2643.28564453125</v>
      </c>
      <c r="N260" s="111">
        <v>2643.28564453125</v>
      </c>
      <c r="O260" s="111">
        <v>2643.28564453125</v>
      </c>
      <c r="P260" s="111">
        <v>2643.28564453125</v>
      </c>
      <c r="Q260" s="111">
        <v>2643.28564453125</v>
      </c>
      <c r="R260" s="112">
        <v>30951.959511718749</v>
      </c>
      <c r="S260" s="113">
        <v>30951.96</v>
      </c>
      <c r="T260" s="114">
        <v>4.8828125E-4</v>
      </c>
      <c r="U260" s="113"/>
      <c r="V260" s="153">
        <v>30951.960312499999</v>
      </c>
      <c r="W260" s="154">
        <v>8.007812502910383E-4</v>
      </c>
    </row>
    <row r="261" spans="1:23" ht="11.25" customHeight="1" x14ac:dyDescent="0.35">
      <c r="A261" s="106"/>
      <c r="B261" s="106"/>
      <c r="C261" s="106" t="s">
        <v>304</v>
      </c>
      <c r="D261" s="106"/>
      <c r="E261" s="107"/>
      <c r="F261" s="108">
        <v>1787.09</v>
      </c>
      <c r="G261" s="109">
        <v>789.78</v>
      </c>
      <c r="H261" s="109">
        <v>55.47</v>
      </c>
      <c r="I261" s="109">
        <v>86.66</v>
      </c>
      <c r="J261" s="109">
        <v>106.16</v>
      </c>
      <c r="K261" s="110">
        <v>3396.25732421875</v>
      </c>
      <c r="L261" s="111">
        <v>3396.25732421875</v>
      </c>
      <c r="M261" s="111">
        <v>3396.25732421875</v>
      </c>
      <c r="N261" s="111">
        <v>3396.25732421875</v>
      </c>
      <c r="O261" s="111">
        <v>3396.25732421875</v>
      </c>
      <c r="P261" s="111">
        <v>3396.25732421875</v>
      </c>
      <c r="Q261" s="111">
        <v>3396.25732421875</v>
      </c>
      <c r="R261" s="112">
        <v>26598.96126953125</v>
      </c>
      <c r="S261" s="113">
        <v>26598.959999999999</v>
      </c>
      <c r="T261" s="114">
        <v>-1.2695312507275958E-3</v>
      </c>
      <c r="U261" s="113"/>
      <c r="V261" s="153">
        <v>26598.959843749999</v>
      </c>
      <c r="W261" s="154">
        <v>-1.4257812508731149E-3</v>
      </c>
    </row>
    <row r="262" spans="1:23" ht="11.25" customHeight="1" x14ac:dyDescent="0.35">
      <c r="A262" s="106"/>
      <c r="B262" s="106"/>
      <c r="C262" s="106" t="s">
        <v>305</v>
      </c>
      <c r="D262" s="106"/>
      <c r="E262" s="107"/>
      <c r="F262" s="108">
        <v>941.95</v>
      </c>
      <c r="G262" s="109">
        <v>305.93</v>
      </c>
      <c r="H262" s="109">
        <v>151.86000000000001</v>
      </c>
      <c r="I262" s="109">
        <v>1301.68</v>
      </c>
      <c r="J262" s="109">
        <v>166.21</v>
      </c>
      <c r="K262" s="110">
        <v>3106.630126953125</v>
      </c>
      <c r="L262" s="111">
        <v>3106.630126953125</v>
      </c>
      <c r="M262" s="111">
        <v>3106.630126953125</v>
      </c>
      <c r="N262" s="111">
        <v>3106.630126953125</v>
      </c>
      <c r="O262" s="111">
        <v>3106.630126953125</v>
      </c>
      <c r="P262" s="111">
        <v>3106.630126953125</v>
      </c>
      <c r="Q262" s="111">
        <v>3106.630126953125</v>
      </c>
      <c r="R262" s="112">
        <v>24614.040888671876</v>
      </c>
      <c r="S262" s="113">
        <v>24614.04</v>
      </c>
      <c r="T262" s="114">
        <v>-8.8867187514551915E-4</v>
      </c>
      <c r="U262" s="113"/>
      <c r="V262" s="153">
        <v>24614.037714843751</v>
      </c>
      <c r="W262" s="154">
        <v>-3.173828125E-3</v>
      </c>
    </row>
    <row r="263" spans="1:23" ht="11.25" customHeight="1" x14ac:dyDescent="0.35">
      <c r="A263" s="106"/>
      <c r="B263" s="106"/>
      <c r="C263" s="106" t="s">
        <v>306</v>
      </c>
      <c r="D263" s="106"/>
      <c r="E263" s="107"/>
      <c r="F263" s="108">
        <v>206.16</v>
      </c>
      <c r="G263" s="109">
        <v>4525.91</v>
      </c>
      <c r="H263" s="109">
        <v>818.36</v>
      </c>
      <c r="I263" s="109">
        <v>1772.8</v>
      </c>
      <c r="J263" s="109">
        <v>657.73</v>
      </c>
      <c r="K263" s="110">
        <v>5502.7197265625</v>
      </c>
      <c r="L263" s="111">
        <v>5502.7197265625</v>
      </c>
      <c r="M263" s="111">
        <v>5502.7197265625</v>
      </c>
      <c r="N263" s="111">
        <v>5502.7197265625</v>
      </c>
      <c r="O263" s="111">
        <v>5502.7197265625</v>
      </c>
      <c r="P263" s="111">
        <v>5502.7197265625</v>
      </c>
      <c r="Q263" s="111">
        <v>5502.7197265625</v>
      </c>
      <c r="R263" s="112">
        <v>46499.998085937499</v>
      </c>
      <c r="S263" s="113">
        <v>46500</v>
      </c>
      <c r="T263" s="114">
        <v>1.9140625008731149E-3</v>
      </c>
      <c r="U263" s="113"/>
      <c r="V263" s="153">
        <v>46499.998730468753</v>
      </c>
      <c r="W263" s="154">
        <v>6.4453125378349796E-4</v>
      </c>
    </row>
    <row r="264" spans="1:23" ht="11.25" customHeight="1" x14ac:dyDescent="0.35">
      <c r="A264" s="106"/>
      <c r="B264" s="106"/>
      <c r="C264" s="106" t="s">
        <v>307</v>
      </c>
      <c r="D264" s="106"/>
      <c r="E264" s="107"/>
      <c r="F264" s="108">
        <v>184.2</v>
      </c>
      <c r="G264" s="109">
        <v>890.36</v>
      </c>
      <c r="H264" s="109">
        <v>603.62</v>
      </c>
      <c r="I264" s="109">
        <v>1134.02</v>
      </c>
      <c r="J264" s="109">
        <v>451.81</v>
      </c>
      <c r="K264" s="110">
        <v>2176.57568359375</v>
      </c>
      <c r="L264" s="111">
        <v>2176.57568359375</v>
      </c>
      <c r="M264" s="111">
        <v>2176.57568359375</v>
      </c>
      <c r="N264" s="111">
        <v>2176.57568359375</v>
      </c>
      <c r="O264" s="111">
        <v>2176.57568359375</v>
      </c>
      <c r="P264" s="111">
        <v>2176.57568359375</v>
      </c>
      <c r="Q264" s="111">
        <v>2176.57568359375</v>
      </c>
      <c r="R264" s="112">
        <v>18500.039785156252</v>
      </c>
      <c r="S264" s="113">
        <v>18500.04</v>
      </c>
      <c r="T264" s="114">
        <v>2.1484374883584678E-4</v>
      </c>
      <c r="U264" s="113"/>
      <c r="V264" s="153">
        <v>18500.039765624999</v>
      </c>
      <c r="W264" s="154">
        <v>-1.953125320142135E-5</v>
      </c>
    </row>
    <row r="265" spans="1:23" ht="11.25" customHeight="1" x14ac:dyDescent="0.35">
      <c r="A265" s="106"/>
      <c r="B265" s="106"/>
      <c r="C265" s="106" t="s">
        <v>308</v>
      </c>
      <c r="D265" s="106"/>
      <c r="E265" s="107"/>
      <c r="F265" s="108">
        <v>122.11</v>
      </c>
      <c r="G265" s="109">
        <v>768.07</v>
      </c>
      <c r="H265" s="109">
        <v>711.77</v>
      </c>
      <c r="I265" s="109">
        <v>1019.31</v>
      </c>
      <c r="J265" s="109">
        <v>973.12</v>
      </c>
      <c r="K265" s="110">
        <v>2129.3798828125</v>
      </c>
      <c r="L265" s="111">
        <v>2129.3798828125</v>
      </c>
      <c r="M265" s="111">
        <v>2129.3798828125</v>
      </c>
      <c r="N265" s="111">
        <v>2129.3798828125</v>
      </c>
      <c r="O265" s="111">
        <v>2129.3798828125</v>
      </c>
      <c r="P265" s="111">
        <v>2129.3798828125</v>
      </c>
      <c r="Q265" s="111">
        <v>2129.3798828125</v>
      </c>
      <c r="R265" s="112">
        <v>18500.039179687501</v>
      </c>
      <c r="S265" s="113">
        <v>18500.04</v>
      </c>
      <c r="T265" s="114">
        <v>8.2031249985448085E-4</v>
      </c>
      <c r="U265" s="113"/>
      <c r="V265" s="153">
        <v>18500.038728027343</v>
      </c>
      <c r="W265" s="154">
        <v>-4.5166015843278728E-4</v>
      </c>
    </row>
    <row r="266" spans="1:23" ht="11.25" customHeight="1" x14ac:dyDescent="0.35">
      <c r="A266" s="106"/>
      <c r="B266" s="106"/>
      <c r="C266" s="106" t="s">
        <v>309</v>
      </c>
      <c r="D266" s="106"/>
      <c r="E266" s="107"/>
      <c r="F266" s="108">
        <v>111.96</v>
      </c>
      <c r="G266" s="109">
        <v>190.16</v>
      </c>
      <c r="H266" s="109">
        <v>0</v>
      </c>
      <c r="I266" s="109">
        <v>50.5</v>
      </c>
      <c r="J266" s="109">
        <v>138.1</v>
      </c>
      <c r="K266" s="110">
        <v>0</v>
      </c>
      <c r="L266" s="111">
        <v>0</v>
      </c>
      <c r="M266" s="111">
        <v>0</v>
      </c>
      <c r="N266" s="111">
        <v>0</v>
      </c>
      <c r="O266" s="111">
        <v>0</v>
      </c>
      <c r="P266" s="111">
        <v>0</v>
      </c>
      <c r="Q266" s="111">
        <v>0</v>
      </c>
      <c r="R266" s="112">
        <v>490.72</v>
      </c>
      <c r="S266" s="113">
        <v>0</v>
      </c>
      <c r="T266" s="114">
        <v>-490.72</v>
      </c>
      <c r="U266" s="113"/>
      <c r="V266" s="153">
        <v>0</v>
      </c>
      <c r="W266" s="154">
        <v>-490.72</v>
      </c>
    </row>
    <row r="267" spans="1:23" ht="11.25" customHeight="1" x14ac:dyDescent="0.35">
      <c r="A267" s="106"/>
      <c r="B267" s="106"/>
      <c r="C267" s="106" t="s">
        <v>310</v>
      </c>
      <c r="D267" s="106"/>
      <c r="E267" s="107"/>
      <c r="F267" s="108">
        <v>6722.41</v>
      </c>
      <c r="G267" s="109">
        <v>3758.68</v>
      </c>
      <c r="H267" s="109">
        <v>11652.45</v>
      </c>
      <c r="I267" s="109">
        <v>6350.8</v>
      </c>
      <c r="J267" s="109">
        <v>6327.34</v>
      </c>
      <c r="K267" s="110">
        <v>9015.611328125</v>
      </c>
      <c r="L267" s="111">
        <v>9015.611328125</v>
      </c>
      <c r="M267" s="111">
        <v>9015.611328125</v>
      </c>
      <c r="N267" s="111">
        <v>9015.611328125</v>
      </c>
      <c r="O267" s="111">
        <v>9015.611328125</v>
      </c>
      <c r="P267" s="111">
        <v>9015.611328125</v>
      </c>
      <c r="Q267" s="111">
        <v>9015.611328125</v>
      </c>
      <c r="R267" s="112">
        <v>97920.959296874993</v>
      </c>
      <c r="S267" s="113">
        <v>97920.960000000006</v>
      </c>
      <c r="T267" s="114">
        <v>7.0312501338776201E-4</v>
      </c>
      <c r="U267" s="113"/>
      <c r="V267" s="153">
        <v>97920.957968750008</v>
      </c>
      <c r="W267" s="154">
        <v>-1.3281249848660082E-3</v>
      </c>
    </row>
    <row r="268" spans="1:23" ht="11.25" customHeight="1" x14ac:dyDescent="0.35">
      <c r="A268" s="106"/>
      <c r="B268" s="106"/>
      <c r="C268" s="106" t="s">
        <v>311</v>
      </c>
      <c r="D268" s="106"/>
      <c r="E268" s="107"/>
      <c r="F268" s="108">
        <v>4950.82</v>
      </c>
      <c r="G268" s="109">
        <v>6000.53</v>
      </c>
      <c r="H268" s="109">
        <v>5949.54</v>
      </c>
      <c r="I268" s="109">
        <v>4742.2</v>
      </c>
      <c r="J268" s="109">
        <v>4237.37</v>
      </c>
      <c r="K268" s="110">
        <v>5781.0771484375</v>
      </c>
      <c r="L268" s="111">
        <v>5781.0771484375</v>
      </c>
      <c r="M268" s="111">
        <v>5781.0771484375</v>
      </c>
      <c r="N268" s="111">
        <v>5781.0771484375</v>
      </c>
      <c r="O268" s="111">
        <v>5781.0771484375</v>
      </c>
      <c r="P268" s="111">
        <v>5781.0771484375</v>
      </c>
      <c r="Q268" s="111">
        <v>5781.0771484375</v>
      </c>
      <c r="R268" s="112">
        <v>66348.000039062492</v>
      </c>
      <c r="S268" s="113">
        <v>66348</v>
      </c>
      <c r="T268" s="114">
        <v>-3.9062491850927472E-5</v>
      </c>
      <c r="U268" s="113"/>
      <c r="V268" s="153">
        <v>66347.997421874999</v>
      </c>
      <c r="W268" s="154">
        <v>-2.6171874924330041E-3</v>
      </c>
    </row>
    <row r="269" spans="1:23" ht="11.25" customHeight="1" x14ac:dyDescent="0.35">
      <c r="A269" s="106"/>
      <c r="B269" s="106"/>
      <c r="C269" s="106" t="s">
        <v>312</v>
      </c>
      <c r="D269" s="106"/>
      <c r="E269" s="107"/>
      <c r="F269" s="108">
        <v>6070.81</v>
      </c>
      <c r="G269" s="109">
        <v>6175.29</v>
      </c>
      <c r="H269" s="109">
        <v>5276.58</v>
      </c>
      <c r="I269" s="109">
        <v>4234.05</v>
      </c>
      <c r="J269" s="109">
        <v>3245.54</v>
      </c>
      <c r="K269" s="110">
        <v>5765.24169921875</v>
      </c>
      <c r="L269" s="111">
        <v>5765.24169921875</v>
      </c>
      <c r="M269" s="111">
        <v>5765.24169921875</v>
      </c>
      <c r="N269" s="111">
        <v>5765.24169921875</v>
      </c>
      <c r="O269" s="111">
        <v>5765.24169921875</v>
      </c>
      <c r="P269" s="111">
        <v>5765.24169921875</v>
      </c>
      <c r="Q269" s="111">
        <v>5765.24169921875</v>
      </c>
      <c r="R269" s="112">
        <v>65358.961894531254</v>
      </c>
      <c r="S269" s="113">
        <v>65358.96</v>
      </c>
      <c r="T269" s="114">
        <v>-1.8945312549476512E-3</v>
      </c>
      <c r="U269" s="113"/>
      <c r="V269" s="153">
        <v>65358.963203125</v>
      </c>
      <c r="W269" s="154">
        <v>1.308593746216502E-3</v>
      </c>
    </row>
    <row r="270" spans="1:23" ht="11.25" customHeight="1" x14ac:dyDescent="0.35">
      <c r="A270" s="106"/>
      <c r="B270" s="106"/>
      <c r="C270" s="106" t="s">
        <v>313</v>
      </c>
      <c r="D270" s="106"/>
      <c r="E270" s="107"/>
      <c r="F270" s="108">
        <v>0</v>
      </c>
      <c r="G270" s="109">
        <v>412.25</v>
      </c>
      <c r="H270" s="109">
        <v>373.13</v>
      </c>
      <c r="I270" s="109">
        <v>0</v>
      </c>
      <c r="J270" s="109">
        <v>0</v>
      </c>
      <c r="K270" s="110">
        <v>6211.80322265625</v>
      </c>
      <c r="L270" s="111">
        <v>6211.80322265625</v>
      </c>
      <c r="M270" s="111">
        <v>6211.80322265625</v>
      </c>
      <c r="N270" s="111">
        <v>6211.80322265625</v>
      </c>
      <c r="O270" s="111">
        <v>6211.80322265625</v>
      </c>
      <c r="P270" s="111">
        <v>6211.80322265625</v>
      </c>
      <c r="Q270" s="111">
        <v>6211.80322265625</v>
      </c>
      <c r="R270" s="112">
        <v>44268.002558593755</v>
      </c>
      <c r="S270" s="113">
        <v>44268</v>
      </c>
      <c r="T270" s="114">
        <v>-2.5585937546566129E-3</v>
      </c>
      <c r="U270" s="113"/>
      <c r="V270" s="153">
        <v>44268.001093750005</v>
      </c>
      <c r="W270" s="154">
        <v>-1.46484375E-3</v>
      </c>
    </row>
    <row r="271" spans="1:23" ht="11.25" customHeight="1" x14ac:dyDescent="0.35">
      <c r="A271" s="106"/>
      <c r="B271" s="106"/>
      <c r="C271" s="106" t="s">
        <v>314</v>
      </c>
      <c r="D271" s="106"/>
      <c r="E271" s="107"/>
      <c r="F271" s="108">
        <v>0</v>
      </c>
      <c r="G271" s="109">
        <v>0</v>
      </c>
      <c r="H271" s="109">
        <v>373.13</v>
      </c>
      <c r="I271" s="109">
        <v>0</v>
      </c>
      <c r="J271" s="109">
        <v>0</v>
      </c>
      <c r="K271" s="110">
        <v>6329.8388671875</v>
      </c>
      <c r="L271" s="111">
        <v>6329.8388671875</v>
      </c>
      <c r="M271" s="111">
        <v>6329.8388671875</v>
      </c>
      <c r="N271" s="111">
        <v>6329.8388671875</v>
      </c>
      <c r="O271" s="111">
        <v>6329.8388671875</v>
      </c>
      <c r="P271" s="111">
        <v>6329.8388671875</v>
      </c>
      <c r="Q271" s="111">
        <v>6329.8388671875</v>
      </c>
      <c r="R271" s="112">
        <v>44682.002070312505</v>
      </c>
      <c r="S271" s="113">
        <v>44682</v>
      </c>
      <c r="T271" s="114">
        <v>-2.0703125046566129E-3</v>
      </c>
      <c r="U271" s="113"/>
      <c r="V271" s="153">
        <v>44682.002070312505</v>
      </c>
      <c r="W271" s="154">
        <v>0</v>
      </c>
    </row>
    <row r="272" spans="1:23" ht="11.25" customHeight="1" x14ac:dyDescent="0.35">
      <c r="A272" s="106"/>
      <c r="B272" s="106"/>
      <c r="C272" s="106" t="s">
        <v>315</v>
      </c>
      <c r="D272" s="106"/>
      <c r="E272" s="107"/>
      <c r="F272" s="108">
        <v>0</v>
      </c>
      <c r="G272" s="109">
        <v>0</v>
      </c>
      <c r="H272" s="109">
        <v>369.25</v>
      </c>
      <c r="I272" s="109">
        <v>0</v>
      </c>
      <c r="J272" s="109">
        <v>0</v>
      </c>
      <c r="K272" s="110">
        <v>4175.8271484375</v>
      </c>
      <c r="L272" s="111">
        <v>4175.8271484375</v>
      </c>
      <c r="M272" s="111">
        <v>4175.8271484375</v>
      </c>
      <c r="N272" s="111">
        <v>4175.8271484375</v>
      </c>
      <c r="O272" s="111">
        <v>4175.8271484375</v>
      </c>
      <c r="P272" s="111">
        <v>4175.8271484375</v>
      </c>
      <c r="Q272" s="111">
        <v>4175.8271484375</v>
      </c>
      <c r="R272" s="112">
        <v>29600.0400390625</v>
      </c>
      <c r="S272" s="113">
        <v>29600.04</v>
      </c>
      <c r="T272" s="114">
        <v>-3.9062499126885086E-5</v>
      </c>
      <c r="U272" s="113"/>
      <c r="V272" s="153">
        <v>29600.039306640625</v>
      </c>
      <c r="W272" s="154">
        <v>-7.32421875E-4</v>
      </c>
    </row>
    <row r="273" spans="1:23" ht="11.25" customHeight="1" x14ac:dyDescent="0.35">
      <c r="A273" s="106"/>
      <c r="B273" s="106"/>
      <c r="C273" s="115" t="s">
        <v>316</v>
      </c>
      <c r="D273" s="115"/>
      <c r="E273" s="116"/>
      <c r="F273" s="117">
        <v>97211.1</v>
      </c>
      <c r="G273" s="118">
        <v>44511.76</v>
      </c>
      <c r="H273" s="118">
        <v>37469.14</v>
      </c>
      <c r="I273" s="118">
        <v>48059.93</v>
      </c>
      <c r="J273" s="118">
        <v>75432.200000000012</v>
      </c>
      <c r="K273" s="119">
        <v>85645.115142822266</v>
      </c>
      <c r="L273" s="120">
        <v>85645.115142822266</v>
      </c>
      <c r="M273" s="120">
        <v>85645.115142822266</v>
      </c>
      <c r="N273" s="120">
        <v>85645.115142822266</v>
      </c>
      <c r="O273" s="120">
        <v>85645.115142822266</v>
      </c>
      <c r="P273" s="120">
        <v>85645.115142822266</v>
      </c>
      <c r="Q273" s="120">
        <v>85645.115142822266</v>
      </c>
      <c r="R273" s="121">
        <v>902199.93599975575</v>
      </c>
      <c r="S273" s="122">
        <v>892894.08000000007</v>
      </c>
      <c r="T273" s="123">
        <v>-9305.8559997558423</v>
      </c>
      <c r="U273" s="122"/>
      <c r="V273" s="155">
        <v>892894.08669189468</v>
      </c>
      <c r="W273" s="124">
        <v>-9305.8493078613137</v>
      </c>
    </row>
    <row r="274" spans="1:23" ht="11.25" customHeight="1" x14ac:dyDescent="0.35">
      <c r="A274" s="106"/>
      <c r="B274" s="106" t="s">
        <v>41</v>
      </c>
      <c r="C274" s="106"/>
      <c r="D274" s="106"/>
      <c r="E274" s="107"/>
      <c r="F274" s="108"/>
      <c r="G274" s="109"/>
      <c r="H274" s="109"/>
      <c r="I274" s="109"/>
      <c r="J274" s="109"/>
      <c r="K274" s="110"/>
      <c r="L274" s="111"/>
      <c r="M274" s="111"/>
      <c r="N274" s="111"/>
      <c r="O274" s="111"/>
      <c r="P274" s="111"/>
      <c r="Q274" s="111"/>
      <c r="R274" s="112"/>
      <c r="S274" s="113"/>
      <c r="T274" s="114"/>
      <c r="U274" s="113"/>
      <c r="V274" s="153"/>
      <c r="W274" s="154"/>
    </row>
    <row r="275" spans="1:23" ht="11.25" customHeight="1" x14ac:dyDescent="0.35">
      <c r="A275" s="106"/>
      <c r="B275" s="106"/>
      <c r="C275" s="106" t="s">
        <v>317</v>
      </c>
      <c r="D275" s="106"/>
      <c r="E275" s="107"/>
      <c r="F275" s="108">
        <v>49.96</v>
      </c>
      <c r="G275" s="109">
        <v>300.07</v>
      </c>
      <c r="H275" s="109">
        <v>2165</v>
      </c>
      <c r="I275" s="109">
        <v>142.94999999999999</v>
      </c>
      <c r="J275" s="109">
        <v>75</v>
      </c>
      <c r="K275" s="110">
        <v>3476.04</v>
      </c>
      <c r="L275" s="111">
        <v>3476.04</v>
      </c>
      <c r="M275" s="111">
        <v>3476.04</v>
      </c>
      <c r="N275" s="111">
        <v>3476.04</v>
      </c>
      <c r="O275" s="111">
        <v>3476.04</v>
      </c>
      <c r="P275" s="111">
        <v>3476.04</v>
      </c>
      <c r="Q275" s="111">
        <v>3476.04</v>
      </c>
      <c r="R275" s="112">
        <v>27065.260000000002</v>
      </c>
      <c r="S275" s="113">
        <v>48711</v>
      </c>
      <c r="T275" s="114">
        <v>21645.739999999998</v>
      </c>
      <c r="U275" s="113"/>
      <c r="V275" s="153">
        <v>43535.09</v>
      </c>
      <c r="W275" s="154">
        <v>16469.829999999994</v>
      </c>
    </row>
    <row r="276" spans="1:23" ht="11.25" customHeight="1" x14ac:dyDescent="0.35">
      <c r="A276" s="106"/>
      <c r="B276" s="106"/>
      <c r="C276" s="106" t="s">
        <v>318</v>
      </c>
      <c r="D276" s="106"/>
      <c r="E276" s="107"/>
      <c r="F276" s="108">
        <v>48.64</v>
      </c>
      <c r="G276" s="109">
        <v>367.21</v>
      </c>
      <c r="H276" s="109">
        <v>2478.56</v>
      </c>
      <c r="I276" s="109">
        <v>0</v>
      </c>
      <c r="J276" s="109">
        <v>0</v>
      </c>
      <c r="K276" s="110">
        <v>3350.4</v>
      </c>
      <c r="L276" s="111">
        <v>3350.4</v>
      </c>
      <c r="M276" s="111">
        <v>3350.4</v>
      </c>
      <c r="N276" s="111">
        <v>3350.4</v>
      </c>
      <c r="O276" s="111">
        <v>3350.4</v>
      </c>
      <c r="P276" s="111">
        <v>3350.4</v>
      </c>
      <c r="Q276" s="111">
        <v>3350.4</v>
      </c>
      <c r="R276" s="112">
        <v>26347.210000000003</v>
      </c>
      <c r="S276" s="113">
        <v>48640.2</v>
      </c>
      <c r="T276" s="114">
        <v>22292.989999999994</v>
      </c>
      <c r="U276" s="113"/>
      <c r="V276" s="153">
        <v>42156.869999999995</v>
      </c>
      <c r="W276" s="154">
        <v>15809.659999999993</v>
      </c>
    </row>
    <row r="277" spans="1:23" ht="11.25" customHeight="1" x14ac:dyDescent="0.35">
      <c r="A277" s="106"/>
      <c r="B277" s="106"/>
      <c r="C277" s="106" t="s">
        <v>319</v>
      </c>
      <c r="D277" s="106"/>
      <c r="E277" s="107"/>
      <c r="F277" s="108">
        <v>32.869999999999997</v>
      </c>
      <c r="G277" s="109">
        <v>197.43</v>
      </c>
      <c r="H277" s="109">
        <v>1375</v>
      </c>
      <c r="I277" s="109">
        <v>0</v>
      </c>
      <c r="J277" s="109">
        <v>775</v>
      </c>
      <c r="K277" s="110">
        <v>1319.22</v>
      </c>
      <c r="L277" s="111">
        <v>1319.22</v>
      </c>
      <c r="M277" s="111">
        <v>1319.22</v>
      </c>
      <c r="N277" s="111">
        <v>1319.22</v>
      </c>
      <c r="O277" s="111">
        <v>1319.22</v>
      </c>
      <c r="P277" s="111">
        <v>1319.22</v>
      </c>
      <c r="Q277" s="111">
        <v>1319.22</v>
      </c>
      <c r="R277" s="112">
        <v>11614.84</v>
      </c>
      <c r="S277" s="113">
        <v>20738.52</v>
      </c>
      <c r="T277" s="114">
        <v>9123.68</v>
      </c>
      <c r="U277" s="113"/>
      <c r="V277" s="153">
        <v>18631.2</v>
      </c>
      <c r="W277" s="154">
        <v>7016.3600000000006</v>
      </c>
    </row>
    <row r="278" spans="1:23" ht="11.25" customHeight="1" x14ac:dyDescent="0.35">
      <c r="A278" s="106"/>
      <c r="B278" s="106"/>
      <c r="C278" s="115" t="s">
        <v>320</v>
      </c>
      <c r="D278" s="115"/>
      <c r="E278" s="116"/>
      <c r="F278" s="117">
        <v>131.47</v>
      </c>
      <c r="G278" s="118">
        <v>864.71</v>
      </c>
      <c r="H278" s="118">
        <v>6018.5599999999995</v>
      </c>
      <c r="I278" s="118">
        <v>142.94999999999999</v>
      </c>
      <c r="J278" s="118">
        <v>850</v>
      </c>
      <c r="K278" s="119">
        <v>8145.6600000000008</v>
      </c>
      <c r="L278" s="120">
        <v>8145.6600000000008</v>
      </c>
      <c r="M278" s="120">
        <v>8145.6600000000008</v>
      </c>
      <c r="N278" s="120">
        <v>8145.6600000000008</v>
      </c>
      <c r="O278" s="120">
        <v>8145.6600000000008</v>
      </c>
      <c r="P278" s="120">
        <v>8145.6600000000008</v>
      </c>
      <c r="Q278" s="120">
        <v>8145.6600000000008</v>
      </c>
      <c r="R278" s="121">
        <v>65027.31</v>
      </c>
      <c r="S278" s="122">
        <v>118089.72</v>
      </c>
      <c r="T278" s="123">
        <v>53062.409999999996</v>
      </c>
      <c r="U278" s="122"/>
      <c r="V278" s="155">
        <v>104323.15999999999</v>
      </c>
      <c r="W278" s="124">
        <v>39295.849999999991</v>
      </c>
    </row>
    <row r="279" spans="1:23" ht="11.25" customHeight="1" x14ac:dyDescent="0.35">
      <c r="A279" s="106"/>
      <c r="B279" s="115" t="s">
        <v>49</v>
      </c>
      <c r="C279" s="115"/>
      <c r="D279" s="115"/>
      <c r="E279" s="116"/>
      <c r="F279" s="117">
        <v>838337.84</v>
      </c>
      <c r="G279" s="118">
        <v>673446.5399999998</v>
      </c>
      <c r="H279" s="118">
        <v>1305986.94</v>
      </c>
      <c r="I279" s="118">
        <v>728806.83000000007</v>
      </c>
      <c r="J279" s="118">
        <v>873173.05999999982</v>
      </c>
      <c r="K279" s="119">
        <v>1127606.385036621</v>
      </c>
      <c r="L279" s="120">
        <v>1127606.385036621</v>
      </c>
      <c r="M279" s="120">
        <v>1127606.385036621</v>
      </c>
      <c r="N279" s="120">
        <v>1127606.385036621</v>
      </c>
      <c r="O279" s="120">
        <v>1127606.385036621</v>
      </c>
      <c r="P279" s="120">
        <v>1127606.385036621</v>
      </c>
      <c r="Q279" s="120">
        <v>1127606.385036621</v>
      </c>
      <c r="R279" s="121">
        <v>12312995.905256348</v>
      </c>
      <c r="S279" s="122">
        <v>12067488.24</v>
      </c>
      <c r="T279" s="123">
        <v>-245507.66525634759</v>
      </c>
      <c r="U279" s="122"/>
      <c r="V279" s="155">
        <v>12109422.776187746</v>
      </c>
      <c r="W279" s="124">
        <v>-203573.12906860322</v>
      </c>
    </row>
    <row r="280" spans="1:23" ht="11.25" customHeight="1" x14ac:dyDescent="0.35">
      <c r="A280" s="115" t="s">
        <v>50</v>
      </c>
      <c r="B280" s="115"/>
      <c r="C280" s="115"/>
      <c r="D280" s="115"/>
      <c r="E280" s="116"/>
      <c r="F280" s="117">
        <v>-366273.20999999996</v>
      </c>
      <c r="G280" s="118">
        <v>39077.8400000002</v>
      </c>
      <c r="H280" s="118">
        <v>-796667.66999999993</v>
      </c>
      <c r="I280" s="118">
        <v>-268745.32000000007</v>
      </c>
      <c r="J280" s="118">
        <v>-217601.22999999986</v>
      </c>
      <c r="K280" s="119">
        <v>297741.82391723571</v>
      </c>
      <c r="L280" s="120">
        <v>297741.82391723571</v>
      </c>
      <c r="M280" s="120">
        <v>297741.82391723571</v>
      </c>
      <c r="N280" s="120">
        <v>297741.82391723571</v>
      </c>
      <c r="O280" s="120">
        <v>12333.490583902923</v>
      </c>
      <c r="P280" s="120">
        <v>297741.82391723571</v>
      </c>
      <c r="Q280" s="120">
        <v>297741.82391723571</v>
      </c>
      <c r="R280" s="121">
        <v>188574.84408731759</v>
      </c>
      <c r="S280" s="122">
        <v>711199.88999999873</v>
      </c>
      <c r="T280" s="123">
        <v>-522625.04591268115</v>
      </c>
      <c r="U280" s="122"/>
      <c r="V280" s="155">
        <v>236984.64997985587</v>
      </c>
      <c r="W280" s="124">
        <v>-48409.805892538279</v>
      </c>
    </row>
    <row r="281" spans="1:23" ht="11.25" customHeight="1" x14ac:dyDescent="0.35">
      <c r="A281" s="106"/>
      <c r="B281" s="106"/>
      <c r="C281" s="106"/>
      <c r="D281" s="106"/>
      <c r="E281" s="107"/>
      <c r="F281" s="108"/>
      <c r="G281" s="109"/>
      <c r="H281" s="109"/>
      <c r="I281" s="109"/>
      <c r="J281" s="109"/>
      <c r="K281" s="110"/>
      <c r="L281" s="111"/>
      <c r="M281" s="111"/>
      <c r="N281" s="111"/>
      <c r="O281" s="111"/>
      <c r="P281" s="111"/>
      <c r="Q281" s="111"/>
      <c r="R281" s="112"/>
      <c r="S281" s="113"/>
      <c r="T281" s="114"/>
      <c r="U281" s="113"/>
      <c r="V281" s="153"/>
      <c r="W281" s="154"/>
    </row>
    <row r="282" spans="1:23" ht="11.25" customHeight="1" x14ac:dyDescent="0.35">
      <c r="A282" s="125" t="s">
        <v>321</v>
      </c>
      <c r="B282" s="125"/>
      <c r="C282" s="126"/>
      <c r="D282" s="126"/>
      <c r="E282" s="127" t="s">
        <v>349</v>
      </c>
      <c r="F282" s="128" t="s">
        <v>350</v>
      </c>
      <c r="G282" s="129" t="s">
        <v>351</v>
      </c>
      <c r="H282" s="129" t="s">
        <v>352</v>
      </c>
      <c r="I282" s="129" t="s">
        <v>353</v>
      </c>
      <c r="J282" s="129" t="s">
        <v>354</v>
      </c>
      <c r="K282" s="130" t="s">
        <v>355</v>
      </c>
      <c r="L282" s="131" t="s">
        <v>356</v>
      </c>
      <c r="M282" s="131" t="s">
        <v>357</v>
      </c>
      <c r="N282" s="131" t="s">
        <v>358</v>
      </c>
      <c r="O282" s="131" t="s">
        <v>359</v>
      </c>
      <c r="P282" s="131" t="s">
        <v>360</v>
      </c>
      <c r="Q282" s="131" t="s">
        <v>349</v>
      </c>
      <c r="R282" s="132" t="s">
        <v>348</v>
      </c>
      <c r="S282" s="133" t="s">
        <v>23</v>
      </c>
      <c r="T282" s="134" t="s">
        <v>24</v>
      </c>
      <c r="U282" s="135" t="s">
        <v>56</v>
      </c>
      <c r="V282" s="156" t="s">
        <v>57</v>
      </c>
      <c r="W282" s="136" t="s">
        <v>58</v>
      </c>
    </row>
    <row r="283" spans="1:23" ht="11.25" customHeight="1" x14ac:dyDescent="0.35">
      <c r="A283" s="106" t="s">
        <v>50</v>
      </c>
      <c r="B283" s="106"/>
      <c r="C283" s="106"/>
      <c r="D283" s="106"/>
      <c r="E283" s="107"/>
      <c r="F283" s="108">
        <v>-366273.20999999996</v>
      </c>
      <c r="G283" s="109">
        <v>39077.8400000002</v>
      </c>
      <c r="H283" s="109">
        <v>-796667.66999999993</v>
      </c>
      <c r="I283" s="109">
        <v>-268745.32000000007</v>
      </c>
      <c r="J283" s="109">
        <v>-217601.22999999986</v>
      </c>
      <c r="K283" s="110">
        <v>297741.82391723571</v>
      </c>
      <c r="L283" s="111">
        <v>297741.82391723571</v>
      </c>
      <c r="M283" s="111">
        <v>297741.82391723571</v>
      </c>
      <c r="N283" s="111">
        <v>297741.82391723571</v>
      </c>
      <c r="O283" s="111">
        <v>12333.490583902923</v>
      </c>
      <c r="P283" s="111">
        <v>297741.82391723571</v>
      </c>
      <c r="Q283" s="111">
        <v>297741.82391723571</v>
      </c>
      <c r="R283" s="112">
        <v>188574.84408731759</v>
      </c>
      <c r="S283" s="113">
        <v>711199.88999999873</v>
      </c>
      <c r="T283" s="114">
        <v>-522625.04591268115</v>
      </c>
      <c r="U283" s="113"/>
      <c r="V283" s="153">
        <v>236984.64997985587</v>
      </c>
      <c r="W283" s="154">
        <v>-48409.805892538279</v>
      </c>
    </row>
    <row r="284" spans="1:23" ht="11.25" customHeight="1" x14ac:dyDescent="0.35">
      <c r="A284" s="115" t="s">
        <v>51</v>
      </c>
      <c r="B284" s="115"/>
      <c r="C284" s="115"/>
      <c r="D284" s="115"/>
      <c r="E284" s="116"/>
      <c r="F284" s="117"/>
      <c r="G284" s="118"/>
      <c r="H284" s="118"/>
      <c r="I284" s="118"/>
      <c r="J284" s="118"/>
      <c r="K284" s="119"/>
      <c r="L284" s="120"/>
      <c r="M284" s="120"/>
      <c r="N284" s="120"/>
      <c r="O284" s="120"/>
      <c r="P284" s="120"/>
      <c r="Q284" s="120"/>
      <c r="R284" s="121"/>
      <c r="S284" s="122"/>
      <c r="T284" s="123"/>
      <c r="U284" s="122"/>
      <c r="V284" s="155"/>
      <c r="W284" s="124"/>
    </row>
    <row r="285" spans="1:23" ht="11.25" customHeight="1" x14ac:dyDescent="0.35">
      <c r="A285" s="106"/>
      <c r="B285" s="106" t="s">
        <v>322</v>
      </c>
      <c r="C285" s="106"/>
      <c r="D285" s="106"/>
      <c r="E285" s="107"/>
      <c r="F285" s="108"/>
      <c r="G285" s="109"/>
      <c r="H285" s="109"/>
      <c r="I285" s="109"/>
      <c r="J285" s="109"/>
      <c r="K285" s="110"/>
      <c r="L285" s="111"/>
      <c r="M285" s="111"/>
      <c r="N285" s="111"/>
      <c r="O285" s="111"/>
      <c r="P285" s="111"/>
      <c r="Q285" s="111"/>
      <c r="R285" s="112"/>
      <c r="S285" s="113"/>
      <c r="T285" s="114"/>
      <c r="U285" s="113"/>
      <c r="V285" s="153"/>
      <c r="W285" s="154"/>
    </row>
    <row r="286" spans="1:23" ht="11.25" customHeight="1" x14ac:dyDescent="0.35">
      <c r="A286" s="106"/>
      <c r="B286" s="106"/>
      <c r="C286" s="106" t="s">
        <v>323</v>
      </c>
      <c r="D286" s="106"/>
      <c r="E286" s="107"/>
      <c r="F286" s="108">
        <v>3607015.67</v>
      </c>
      <c r="G286" s="109">
        <v>12519.03</v>
      </c>
      <c r="H286" s="109">
        <v>-42308.37</v>
      </c>
      <c r="I286" s="109">
        <v>16372.71</v>
      </c>
      <c r="J286" s="109">
        <v>28464.75</v>
      </c>
      <c r="K286" s="110">
        <v>-60294.8203125</v>
      </c>
      <c r="L286" s="111">
        <v>-60294.8203125</v>
      </c>
      <c r="M286" s="111">
        <v>-60294.8203125</v>
      </c>
      <c r="N286" s="111">
        <v>-60294.8203125</v>
      </c>
      <c r="O286" s="111">
        <v>-60294.8203125</v>
      </c>
      <c r="P286" s="111">
        <v>-60294.8203125</v>
      </c>
      <c r="Q286" s="111">
        <v>-60294.8203125</v>
      </c>
      <c r="R286" s="112">
        <v>3200000.0478124996</v>
      </c>
      <c r="S286" s="113">
        <v>-1110099.99</v>
      </c>
      <c r="T286" s="114">
        <v>4310100.0378124993</v>
      </c>
      <c r="U286" s="113" t="s">
        <v>324</v>
      </c>
      <c r="V286" s="153">
        <v>3200000.0839062496</v>
      </c>
      <c r="W286" s="154">
        <v>-3.6093750037252903E-2</v>
      </c>
    </row>
    <row r="287" spans="1:23" ht="11.25" customHeight="1" x14ac:dyDescent="0.35">
      <c r="A287" s="106"/>
      <c r="B287" s="106"/>
      <c r="C287" s="115" t="s">
        <v>325</v>
      </c>
      <c r="D287" s="115"/>
      <c r="E287" s="116"/>
      <c r="F287" s="117">
        <v>3607015.67</v>
      </c>
      <c r="G287" s="118">
        <v>12519.03</v>
      </c>
      <c r="H287" s="118">
        <v>-42308.37</v>
      </c>
      <c r="I287" s="118">
        <v>16372.71</v>
      </c>
      <c r="J287" s="118">
        <v>28464.75</v>
      </c>
      <c r="K287" s="119">
        <v>-60294.8203125</v>
      </c>
      <c r="L287" s="120">
        <v>-60294.8203125</v>
      </c>
      <c r="M287" s="120">
        <v>-60294.8203125</v>
      </c>
      <c r="N287" s="120">
        <v>-60294.8203125</v>
      </c>
      <c r="O287" s="120">
        <v>-60294.8203125</v>
      </c>
      <c r="P287" s="120">
        <v>-60294.8203125</v>
      </c>
      <c r="Q287" s="120">
        <v>-60294.8203125</v>
      </c>
      <c r="R287" s="121">
        <v>3200000.0478124996</v>
      </c>
      <c r="S287" s="122">
        <v>-1110099.99</v>
      </c>
      <c r="T287" s="123">
        <v>4310100.0378124993</v>
      </c>
      <c r="U287" s="122"/>
      <c r="V287" s="155">
        <v>3200000.0839062496</v>
      </c>
      <c r="W287" s="124">
        <v>-3.6093750037252903E-2</v>
      </c>
    </row>
    <row r="288" spans="1:23" ht="11.25" customHeight="1" x14ac:dyDescent="0.35">
      <c r="A288" s="106"/>
      <c r="B288" s="106" t="s">
        <v>326</v>
      </c>
      <c r="C288" s="106"/>
      <c r="D288" s="106"/>
      <c r="E288" s="107"/>
      <c r="F288" s="108"/>
      <c r="G288" s="109"/>
      <c r="H288" s="109"/>
      <c r="I288" s="109"/>
      <c r="J288" s="109"/>
      <c r="K288" s="110"/>
      <c r="L288" s="111"/>
      <c r="M288" s="111"/>
      <c r="N288" s="111"/>
      <c r="O288" s="111"/>
      <c r="P288" s="111"/>
      <c r="Q288" s="111"/>
      <c r="R288" s="112"/>
      <c r="S288" s="113"/>
      <c r="T288" s="114"/>
      <c r="U288" s="113"/>
      <c r="V288" s="153"/>
      <c r="W288" s="154"/>
    </row>
    <row r="289" spans="1:23" ht="11.25" customHeight="1" x14ac:dyDescent="0.35">
      <c r="A289" s="106"/>
      <c r="B289" s="106"/>
      <c r="C289" s="106" t="s">
        <v>327</v>
      </c>
      <c r="D289" s="106"/>
      <c r="E289" s="107"/>
      <c r="F289" s="108">
        <v>128981.74</v>
      </c>
      <c r="G289" s="109">
        <v>6699.78</v>
      </c>
      <c r="H289" s="109">
        <v>6699.78</v>
      </c>
      <c r="I289" s="109">
        <v>6699.78</v>
      </c>
      <c r="J289" s="109">
        <v>6699.78</v>
      </c>
      <c r="K289" s="110">
        <v>-22254.408203125</v>
      </c>
      <c r="L289" s="111">
        <v>-22254.408203125</v>
      </c>
      <c r="M289" s="111">
        <v>-22254.408203125</v>
      </c>
      <c r="N289" s="111">
        <v>-22254.408203125</v>
      </c>
      <c r="O289" s="111">
        <v>-22254.408203125</v>
      </c>
      <c r="P289" s="111">
        <v>-22254.408203125</v>
      </c>
      <c r="Q289" s="111">
        <v>-22254.408203125</v>
      </c>
      <c r="R289" s="112">
        <v>2.5781250151339918E-3</v>
      </c>
      <c r="S289" s="113">
        <v>-26603.01</v>
      </c>
      <c r="T289" s="114">
        <v>26603.012578125014</v>
      </c>
      <c r="U289" s="113"/>
      <c r="V289" s="153">
        <v>-2.1874999947613105E-3</v>
      </c>
      <c r="W289" s="154">
        <v>4.7656250098953024E-3</v>
      </c>
    </row>
    <row r="290" spans="1:23" ht="11.25" customHeight="1" x14ac:dyDescent="0.35">
      <c r="A290" s="106"/>
      <c r="B290" s="106"/>
      <c r="C290" s="115" t="s">
        <v>328</v>
      </c>
      <c r="D290" s="115"/>
      <c r="E290" s="116"/>
      <c r="F290" s="117">
        <v>128981.74</v>
      </c>
      <c r="G290" s="118">
        <v>6699.78</v>
      </c>
      <c r="H290" s="118">
        <v>6699.78</v>
      </c>
      <c r="I290" s="118">
        <v>6699.78</v>
      </c>
      <c r="J290" s="118">
        <v>6699.78</v>
      </c>
      <c r="K290" s="119">
        <v>-22254.408203125</v>
      </c>
      <c r="L290" s="120">
        <v>-22254.408203125</v>
      </c>
      <c r="M290" s="120">
        <v>-22254.408203125</v>
      </c>
      <c r="N290" s="120">
        <v>-22254.408203125</v>
      </c>
      <c r="O290" s="120">
        <v>-22254.408203125</v>
      </c>
      <c r="P290" s="120">
        <v>-22254.408203125</v>
      </c>
      <c r="Q290" s="120">
        <v>-22254.408203125</v>
      </c>
      <c r="R290" s="121">
        <v>2.5781250151339918E-3</v>
      </c>
      <c r="S290" s="122">
        <v>-26603.01</v>
      </c>
      <c r="T290" s="123">
        <v>26603.012578125014</v>
      </c>
      <c r="U290" s="122"/>
      <c r="V290" s="155">
        <v>-2.1874999947613105E-3</v>
      </c>
      <c r="W290" s="124">
        <v>4.7656250098953024E-3</v>
      </c>
    </row>
    <row r="291" spans="1:23" ht="11.25" customHeight="1" x14ac:dyDescent="0.35">
      <c r="A291" s="106"/>
      <c r="B291" s="106" t="s">
        <v>329</v>
      </c>
      <c r="C291" s="106"/>
      <c r="D291" s="106"/>
      <c r="E291" s="107"/>
      <c r="F291" s="108"/>
      <c r="G291" s="109"/>
      <c r="H291" s="109"/>
      <c r="I291" s="109"/>
      <c r="J291" s="109"/>
      <c r="K291" s="110"/>
      <c r="L291" s="111"/>
      <c r="M291" s="111"/>
      <c r="N291" s="111"/>
      <c r="O291" s="111"/>
      <c r="P291" s="111"/>
      <c r="Q291" s="111"/>
      <c r="R291" s="112"/>
      <c r="S291" s="113"/>
      <c r="T291" s="114"/>
      <c r="U291" s="113"/>
      <c r="V291" s="153"/>
      <c r="W291" s="154"/>
    </row>
    <row r="292" spans="1:23" ht="11.25" customHeight="1" x14ac:dyDescent="0.35">
      <c r="A292" s="106"/>
      <c r="B292" s="106"/>
      <c r="C292" s="106" t="s">
        <v>330</v>
      </c>
      <c r="D292" s="106"/>
      <c r="E292" s="107"/>
      <c r="F292" s="108">
        <v>11315.83</v>
      </c>
      <c r="G292" s="109">
        <v>-155349.35999999999</v>
      </c>
      <c r="H292" s="109">
        <v>127605.66</v>
      </c>
      <c r="I292" s="109">
        <v>-150134.16</v>
      </c>
      <c r="J292" s="109">
        <v>59630.25</v>
      </c>
      <c r="K292" s="110">
        <v>15275.96875</v>
      </c>
      <c r="L292" s="111">
        <v>15275.96875</v>
      </c>
      <c r="M292" s="111">
        <v>15275.96875</v>
      </c>
      <c r="N292" s="111">
        <v>15275.96875</v>
      </c>
      <c r="O292" s="111">
        <v>15275.96875</v>
      </c>
      <c r="P292" s="111">
        <v>15275.96875</v>
      </c>
      <c r="Q292" s="111">
        <v>15275.96875</v>
      </c>
      <c r="R292" s="112">
        <v>1.2500000011641532E-3</v>
      </c>
      <c r="S292" s="113">
        <v>-8180.01</v>
      </c>
      <c r="T292" s="114">
        <v>8180.0112500000014</v>
      </c>
      <c r="U292" s="113"/>
      <c r="V292" s="153">
        <v>-3.3398437517462298E-3</v>
      </c>
      <c r="W292" s="154">
        <v>4.589843752910383E-3</v>
      </c>
    </row>
    <row r="293" spans="1:23" ht="11.25" customHeight="1" x14ac:dyDescent="0.35">
      <c r="A293" s="106"/>
      <c r="B293" s="106"/>
      <c r="C293" s="106" t="s">
        <v>331</v>
      </c>
      <c r="D293" s="106"/>
      <c r="E293" s="107"/>
      <c r="F293" s="108">
        <v>-263294.69</v>
      </c>
      <c r="G293" s="109">
        <v>-46902.38</v>
      </c>
      <c r="H293" s="109">
        <v>84390.62</v>
      </c>
      <c r="I293" s="109">
        <v>0</v>
      </c>
      <c r="J293" s="109">
        <v>0</v>
      </c>
      <c r="K293" s="110">
        <v>32258.064453125</v>
      </c>
      <c r="L293" s="111">
        <v>32258.064453125</v>
      </c>
      <c r="M293" s="111">
        <v>32258.064453125</v>
      </c>
      <c r="N293" s="111">
        <v>32258.064453125</v>
      </c>
      <c r="O293" s="111">
        <v>32258.064453125</v>
      </c>
      <c r="P293" s="111">
        <v>32258.064453125</v>
      </c>
      <c r="Q293" s="111">
        <v>32258.064453125</v>
      </c>
      <c r="R293" s="112">
        <v>1.1718749883584678E-3</v>
      </c>
      <c r="S293" s="113">
        <v>-249349</v>
      </c>
      <c r="T293" s="114">
        <v>249349.00117187499</v>
      </c>
      <c r="U293" s="113"/>
      <c r="V293" s="153">
        <v>-7.8125001164153218E-4</v>
      </c>
      <c r="W293" s="154">
        <v>1.953125E-3</v>
      </c>
    </row>
    <row r="294" spans="1:23" ht="11.25" customHeight="1" x14ac:dyDescent="0.35">
      <c r="A294" s="106"/>
      <c r="B294" s="106"/>
      <c r="C294" s="106" t="s">
        <v>332</v>
      </c>
      <c r="D294" s="106"/>
      <c r="E294" s="107"/>
      <c r="F294" s="108">
        <v>-3525</v>
      </c>
      <c r="G294" s="109">
        <v>-3534</v>
      </c>
      <c r="H294" s="109">
        <v>-3554</v>
      </c>
      <c r="I294" s="109">
        <v>0</v>
      </c>
      <c r="J294" s="109">
        <v>0</v>
      </c>
      <c r="K294" s="110">
        <v>0</v>
      </c>
      <c r="L294" s="111">
        <v>0</v>
      </c>
      <c r="M294" s="111">
        <v>0</v>
      </c>
      <c r="N294" s="111">
        <v>0</v>
      </c>
      <c r="O294" s="111">
        <v>0</v>
      </c>
      <c r="P294" s="111">
        <v>0</v>
      </c>
      <c r="Q294" s="111">
        <v>0</v>
      </c>
      <c r="R294" s="112">
        <v>-10613</v>
      </c>
      <c r="S294" s="113">
        <v>0</v>
      </c>
      <c r="T294" s="114">
        <v>-10613</v>
      </c>
      <c r="U294" s="113"/>
      <c r="V294" s="153">
        <v>-10613</v>
      </c>
      <c r="W294" s="154">
        <v>0</v>
      </c>
    </row>
    <row r="295" spans="1:23" ht="11.25" customHeight="1" x14ac:dyDescent="0.35">
      <c r="A295" s="106"/>
      <c r="B295" s="106"/>
      <c r="C295" s="115" t="s">
        <v>333</v>
      </c>
      <c r="D295" s="115"/>
      <c r="E295" s="116"/>
      <c r="F295" s="117">
        <v>-255503.86000000002</v>
      </c>
      <c r="G295" s="118">
        <v>-205785.74</v>
      </c>
      <c r="H295" s="118">
        <v>208442.28</v>
      </c>
      <c r="I295" s="118">
        <v>-150134.16</v>
      </c>
      <c r="J295" s="118">
        <v>59630.25</v>
      </c>
      <c r="K295" s="119">
        <v>47534.033203125</v>
      </c>
      <c r="L295" s="120">
        <v>47534.033203125</v>
      </c>
      <c r="M295" s="120">
        <v>47534.033203125</v>
      </c>
      <c r="N295" s="120">
        <v>47534.033203125</v>
      </c>
      <c r="O295" s="120">
        <v>47534.033203125</v>
      </c>
      <c r="P295" s="120">
        <v>47534.033203125</v>
      </c>
      <c r="Q295" s="120">
        <v>47534.033203125</v>
      </c>
      <c r="R295" s="121">
        <v>-10612.99757812501</v>
      </c>
      <c r="S295" s="122">
        <v>-257529.01</v>
      </c>
      <c r="T295" s="123">
        <v>246916.012421875</v>
      </c>
      <c r="U295" s="122"/>
      <c r="V295" s="155">
        <v>-10613.004121093763</v>
      </c>
      <c r="W295" s="124">
        <v>6.542968752910383E-3</v>
      </c>
    </row>
    <row r="296" spans="1:23" ht="11.25" customHeight="1" x14ac:dyDescent="0.35">
      <c r="A296" s="106"/>
      <c r="B296" s="106" t="s">
        <v>334</v>
      </c>
      <c r="C296" s="106"/>
      <c r="D296" s="106"/>
      <c r="E296" s="107"/>
      <c r="F296" s="108"/>
      <c r="G296" s="109"/>
      <c r="H296" s="109"/>
      <c r="I296" s="109"/>
      <c r="J296" s="109"/>
      <c r="K296" s="110"/>
      <c r="L296" s="111"/>
      <c r="M296" s="111"/>
      <c r="N296" s="111"/>
      <c r="O296" s="111"/>
      <c r="P296" s="111"/>
      <c r="Q296" s="111"/>
      <c r="R296" s="112"/>
      <c r="S296" s="113"/>
      <c r="T296" s="114"/>
      <c r="U296" s="113"/>
      <c r="V296" s="153"/>
      <c r="W296" s="154"/>
    </row>
    <row r="297" spans="1:23" ht="11.25" customHeight="1" x14ac:dyDescent="0.35">
      <c r="A297" s="106"/>
      <c r="B297" s="106"/>
      <c r="C297" s="106" t="s">
        <v>335</v>
      </c>
      <c r="D297" s="106"/>
      <c r="E297" s="107"/>
      <c r="F297" s="108">
        <v>0</v>
      </c>
      <c r="G297" s="109">
        <v>12141.84</v>
      </c>
      <c r="H297" s="109">
        <v>-12141.84</v>
      </c>
      <c r="I297" s="109">
        <v>-8937.33</v>
      </c>
      <c r="J297" s="109">
        <v>213662.72</v>
      </c>
      <c r="K297" s="110">
        <v>-29246.484375</v>
      </c>
      <c r="L297" s="111">
        <v>-29246.484375</v>
      </c>
      <c r="M297" s="111">
        <v>-29246.484375</v>
      </c>
      <c r="N297" s="111">
        <v>-29246.484375</v>
      </c>
      <c r="O297" s="111">
        <v>-29246.484375</v>
      </c>
      <c r="P297" s="111">
        <v>-29246.484375</v>
      </c>
      <c r="Q297" s="111">
        <v>-29246.484375</v>
      </c>
      <c r="R297" s="112">
        <v>-6.2499998603016138E-4</v>
      </c>
      <c r="S297" s="113">
        <v>-86678.01</v>
      </c>
      <c r="T297" s="114">
        <v>86678.009375000009</v>
      </c>
      <c r="U297" s="113"/>
      <c r="V297" s="153">
        <v>7.1093750011641532E-3</v>
      </c>
      <c r="W297" s="154">
        <v>-7.7343749871943146E-3</v>
      </c>
    </row>
    <row r="298" spans="1:23" ht="11.25" customHeight="1" x14ac:dyDescent="0.35">
      <c r="A298" s="106"/>
      <c r="B298" s="106"/>
      <c r="C298" s="106" t="s">
        <v>336</v>
      </c>
      <c r="D298" s="106"/>
      <c r="E298" s="107"/>
      <c r="F298" s="108">
        <v>0</v>
      </c>
      <c r="G298" s="109">
        <v>0</v>
      </c>
      <c r="H298" s="109">
        <v>47903</v>
      </c>
      <c r="I298" s="109">
        <v>-88311.35</v>
      </c>
      <c r="J298" s="109">
        <v>40408.35</v>
      </c>
      <c r="K298" s="110">
        <v>0</v>
      </c>
      <c r="L298" s="111">
        <v>0</v>
      </c>
      <c r="M298" s="111">
        <v>0</v>
      </c>
      <c r="N298" s="111">
        <v>0</v>
      </c>
      <c r="O298" s="111">
        <v>0</v>
      </c>
      <c r="P298" s="111">
        <v>0</v>
      </c>
      <c r="Q298" s="111">
        <v>0</v>
      </c>
      <c r="R298" s="112">
        <v>-7.2759576141834259E-12</v>
      </c>
      <c r="S298" s="113">
        <v>17695.98</v>
      </c>
      <c r="T298" s="114">
        <v>-17695.980000000007</v>
      </c>
      <c r="U298" s="113"/>
      <c r="V298" s="153">
        <v>0</v>
      </c>
      <c r="W298" s="154">
        <v>-7.2759576141834259E-12</v>
      </c>
    </row>
    <row r="299" spans="1:23" ht="11.25" customHeight="1" x14ac:dyDescent="0.35">
      <c r="A299" s="106"/>
      <c r="B299" s="106"/>
      <c r="C299" s="106" t="s">
        <v>337</v>
      </c>
      <c r="D299" s="106"/>
      <c r="E299" s="107"/>
      <c r="F299" s="108">
        <v>0</v>
      </c>
      <c r="G299" s="109">
        <v>4322.92</v>
      </c>
      <c r="H299" s="109">
        <v>-4322.92</v>
      </c>
      <c r="I299" s="109">
        <v>0</v>
      </c>
      <c r="J299" s="109">
        <v>0</v>
      </c>
      <c r="K299" s="110">
        <v>0</v>
      </c>
      <c r="L299" s="111">
        <v>0</v>
      </c>
      <c r="M299" s="111">
        <v>0</v>
      </c>
      <c r="N299" s="111">
        <v>0</v>
      </c>
      <c r="O299" s="111">
        <v>0</v>
      </c>
      <c r="P299" s="111">
        <v>0</v>
      </c>
      <c r="Q299" s="111">
        <v>0</v>
      </c>
      <c r="R299" s="112">
        <v>0</v>
      </c>
      <c r="S299" s="113">
        <v>-41300.01</v>
      </c>
      <c r="T299" s="114">
        <v>41300.01</v>
      </c>
      <c r="U299" s="113"/>
      <c r="V299" s="153">
        <v>0</v>
      </c>
      <c r="W299" s="154">
        <v>0</v>
      </c>
    </row>
    <row r="300" spans="1:23" ht="11.25" customHeight="1" x14ac:dyDescent="0.35">
      <c r="A300" s="106"/>
      <c r="B300" s="106"/>
      <c r="C300" s="106" t="s">
        <v>338</v>
      </c>
      <c r="D300" s="106"/>
      <c r="E300" s="107"/>
      <c r="F300" s="108">
        <v>0</v>
      </c>
      <c r="G300" s="109">
        <v>4008.22</v>
      </c>
      <c r="H300" s="109">
        <v>-4008.22</v>
      </c>
      <c r="I300" s="109">
        <v>0</v>
      </c>
      <c r="J300" s="109">
        <v>0</v>
      </c>
      <c r="K300" s="110">
        <v>0</v>
      </c>
      <c r="L300" s="111">
        <v>0</v>
      </c>
      <c r="M300" s="111">
        <v>0</v>
      </c>
      <c r="N300" s="111">
        <v>0</v>
      </c>
      <c r="O300" s="111">
        <v>0</v>
      </c>
      <c r="P300" s="111">
        <v>0</v>
      </c>
      <c r="Q300" s="111">
        <v>0</v>
      </c>
      <c r="R300" s="112">
        <v>0</v>
      </c>
      <c r="S300" s="113">
        <v>-4742.01</v>
      </c>
      <c r="T300" s="114">
        <v>4742.01</v>
      </c>
      <c r="U300" s="113"/>
      <c r="V300" s="153">
        <v>0</v>
      </c>
      <c r="W300" s="154">
        <v>0</v>
      </c>
    </row>
    <row r="301" spans="1:23" ht="11.25" customHeight="1" x14ac:dyDescent="0.35">
      <c r="A301" s="106"/>
      <c r="B301" s="106"/>
      <c r="C301" s="106" t="s">
        <v>339</v>
      </c>
      <c r="D301" s="106"/>
      <c r="E301" s="107"/>
      <c r="F301" s="108">
        <v>-18616.400000000001</v>
      </c>
      <c r="G301" s="109">
        <v>-422.72</v>
      </c>
      <c r="H301" s="109">
        <v>-184.5</v>
      </c>
      <c r="I301" s="109">
        <v>6195.23</v>
      </c>
      <c r="J301" s="109">
        <v>11.59</v>
      </c>
      <c r="K301" s="110">
        <v>1859.5428466796875</v>
      </c>
      <c r="L301" s="111">
        <v>1859.5428466796875</v>
      </c>
      <c r="M301" s="111">
        <v>1859.5428466796875</v>
      </c>
      <c r="N301" s="111">
        <v>1859.5428466796875</v>
      </c>
      <c r="O301" s="111">
        <v>1859.5428466796875</v>
      </c>
      <c r="P301" s="111">
        <v>1859.5428466796875</v>
      </c>
      <c r="Q301" s="111">
        <v>1859.5428466796875</v>
      </c>
      <c r="R301" s="112">
        <v>-7.3242190410383046E-5</v>
      </c>
      <c r="S301" s="113">
        <v>0</v>
      </c>
      <c r="T301" s="114">
        <v>-7.3242190410383046E-5</v>
      </c>
      <c r="U301" s="113"/>
      <c r="V301" s="153">
        <v>1.2890625039290171E-3</v>
      </c>
      <c r="W301" s="154">
        <v>-1.3623046943394002E-3</v>
      </c>
    </row>
    <row r="302" spans="1:23" ht="11.25" customHeight="1" x14ac:dyDescent="0.35">
      <c r="A302" s="106"/>
      <c r="B302" s="106"/>
      <c r="C302" s="106" t="s">
        <v>340</v>
      </c>
      <c r="D302" s="106"/>
      <c r="E302" s="107"/>
      <c r="F302" s="108">
        <v>394.96</v>
      </c>
      <c r="G302" s="109">
        <v>-27963.57</v>
      </c>
      <c r="H302" s="109">
        <v>27568.61</v>
      </c>
      <c r="I302" s="109">
        <v>0</v>
      </c>
      <c r="J302" s="109">
        <v>0</v>
      </c>
      <c r="K302" s="110">
        <v>0</v>
      </c>
      <c r="L302" s="111">
        <v>0</v>
      </c>
      <c r="M302" s="111">
        <v>0</v>
      </c>
      <c r="N302" s="111">
        <v>0</v>
      </c>
      <c r="O302" s="111">
        <v>0</v>
      </c>
      <c r="P302" s="111">
        <v>0</v>
      </c>
      <c r="Q302" s="111">
        <v>0</v>
      </c>
      <c r="R302" s="112">
        <v>0</v>
      </c>
      <c r="S302" s="113">
        <v>0</v>
      </c>
      <c r="T302" s="114">
        <v>0</v>
      </c>
      <c r="U302" s="113"/>
      <c r="V302" s="153">
        <v>0</v>
      </c>
      <c r="W302" s="154">
        <v>0</v>
      </c>
    </row>
    <row r="303" spans="1:23" ht="11.25" customHeight="1" x14ac:dyDescent="0.35">
      <c r="A303" s="106"/>
      <c r="B303" s="106"/>
      <c r="C303" s="115" t="s">
        <v>341</v>
      </c>
      <c r="D303" s="115"/>
      <c r="E303" s="116"/>
      <c r="F303" s="117">
        <v>-18221.440000000002</v>
      </c>
      <c r="G303" s="118">
        <v>-7913.3099999999977</v>
      </c>
      <c r="H303" s="118">
        <v>54814.130000000005</v>
      </c>
      <c r="I303" s="118">
        <v>-91053.450000000012</v>
      </c>
      <c r="J303" s="118">
        <v>254082.66</v>
      </c>
      <c r="K303" s="119">
        <v>-27386.941528320313</v>
      </c>
      <c r="L303" s="120">
        <v>-27386.941528320313</v>
      </c>
      <c r="M303" s="120">
        <v>-27386.941528320313</v>
      </c>
      <c r="N303" s="120">
        <v>-27386.941528320313</v>
      </c>
      <c r="O303" s="120">
        <v>-27386.941528320313</v>
      </c>
      <c r="P303" s="120">
        <v>-27386.941528320313</v>
      </c>
      <c r="Q303" s="120">
        <v>-27386.941528320313</v>
      </c>
      <c r="R303" s="121">
        <v>-6.9824218371650204E-4</v>
      </c>
      <c r="S303" s="122">
        <v>-115024.05</v>
      </c>
      <c r="T303" s="123">
        <v>115024.0493017578</v>
      </c>
      <c r="U303" s="122"/>
      <c r="V303" s="155">
        <v>8.3984375050931703E-3</v>
      </c>
      <c r="W303" s="124">
        <v>-9.0966796888096724E-3</v>
      </c>
    </row>
    <row r="304" spans="1:23" ht="11.25" customHeight="1" x14ac:dyDescent="0.35">
      <c r="A304" s="106"/>
      <c r="B304" s="106" t="s">
        <v>342</v>
      </c>
      <c r="C304" s="106"/>
      <c r="D304" s="106"/>
      <c r="E304" s="107"/>
      <c r="F304" s="108"/>
      <c r="G304" s="109"/>
      <c r="H304" s="109"/>
      <c r="I304" s="109"/>
      <c r="J304" s="109"/>
      <c r="K304" s="110"/>
      <c r="L304" s="111"/>
      <c r="M304" s="111"/>
      <c r="N304" s="111"/>
      <c r="O304" s="111"/>
      <c r="P304" s="111"/>
      <c r="Q304" s="111"/>
      <c r="R304" s="112"/>
      <c r="S304" s="113"/>
      <c r="T304" s="114"/>
      <c r="U304" s="113"/>
      <c r="V304" s="153"/>
      <c r="W304" s="154"/>
    </row>
    <row r="305" spans="1:23" ht="11.25" customHeight="1" x14ac:dyDescent="0.35">
      <c r="A305" s="106"/>
      <c r="B305" s="106"/>
      <c r="C305" s="106" t="s">
        <v>343</v>
      </c>
      <c r="D305" s="106"/>
      <c r="E305" s="107"/>
      <c r="F305" s="108">
        <v>0</v>
      </c>
      <c r="G305" s="109">
        <v>0</v>
      </c>
      <c r="H305" s="109">
        <v>0</v>
      </c>
      <c r="I305" s="109">
        <v>0</v>
      </c>
      <c r="J305" s="109">
        <v>0</v>
      </c>
      <c r="K305" s="110">
        <v>0</v>
      </c>
      <c r="L305" s="111">
        <v>0</v>
      </c>
      <c r="M305" s="111">
        <v>0</v>
      </c>
      <c r="N305" s="111">
        <v>0</v>
      </c>
      <c r="O305" s="111">
        <v>0</v>
      </c>
      <c r="P305" s="111">
        <v>0</v>
      </c>
      <c r="Q305" s="111">
        <v>0</v>
      </c>
      <c r="R305" s="112">
        <v>0</v>
      </c>
      <c r="S305" s="113">
        <v>0</v>
      </c>
      <c r="T305" s="114">
        <v>0</v>
      </c>
      <c r="U305" s="113"/>
      <c r="V305" s="153">
        <v>0</v>
      </c>
      <c r="W305" s="154">
        <v>0</v>
      </c>
    </row>
    <row r="306" spans="1:23" ht="11.25" customHeight="1" x14ac:dyDescent="0.35">
      <c r="A306" s="106"/>
      <c r="B306" s="106"/>
      <c r="C306" s="106" t="s">
        <v>344</v>
      </c>
      <c r="D306" s="106"/>
      <c r="E306" s="107"/>
      <c r="F306" s="108">
        <v>3525</v>
      </c>
      <c r="G306" s="109">
        <v>3534</v>
      </c>
      <c r="H306" s="109">
        <v>3554</v>
      </c>
      <c r="I306" s="109">
        <v>0</v>
      </c>
      <c r="J306" s="109">
        <v>0</v>
      </c>
      <c r="K306" s="110">
        <v>0</v>
      </c>
      <c r="L306" s="111">
        <v>0</v>
      </c>
      <c r="M306" s="111">
        <v>0</v>
      </c>
      <c r="N306" s="111">
        <v>0</v>
      </c>
      <c r="O306" s="111">
        <v>0</v>
      </c>
      <c r="P306" s="111">
        <v>0</v>
      </c>
      <c r="Q306" s="111">
        <v>0</v>
      </c>
      <c r="R306" s="112">
        <v>10613</v>
      </c>
      <c r="S306" s="113">
        <v>0</v>
      </c>
      <c r="T306" s="114">
        <v>10613</v>
      </c>
      <c r="U306" s="113"/>
      <c r="V306" s="153">
        <v>10613</v>
      </c>
      <c r="W306" s="154">
        <v>0</v>
      </c>
    </row>
    <row r="307" spans="1:23" ht="11.25" customHeight="1" x14ac:dyDescent="0.35">
      <c r="A307" s="106"/>
      <c r="B307" s="106"/>
      <c r="C307" s="115" t="s">
        <v>345</v>
      </c>
      <c r="D307" s="115"/>
      <c r="E307" s="116"/>
      <c r="F307" s="117">
        <v>3525</v>
      </c>
      <c r="G307" s="118">
        <v>3534</v>
      </c>
      <c r="H307" s="118">
        <v>3554</v>
      </c>
      <c r="I307" s="118">
        <v>0</v>
      </c>
      <c r="J307" s="118">
        <v>0</v>
      </c>
      <c r="K307" s="119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1">
        <v>10613</v>
      </c>
      <c r="S307" s="122">
        <v>0</v>
      </c>
      <c r="T307" s="123">
        <v>10613</v>
      </c>
      <c r="U307" s="122"/>
      <c r="V307" s="155">
        <v>10613</v>
      </c>
      <c r="W307" s="124">
        <v>0</v>
      </c>
    </row>
    <row r="308" spans="1:23" ht="11.25" customHeight="1" x14ac:dyDescent="0.35">
      <c r="A308" s="106"/>
      <c r="B308" s="115" t="s">
        <v>346</v>
      </c>
      <c r="C308" s="115"/>
      <c r="D308" s="115"/>
      <c r="E308" s="116"/>
      <c r="F308" s="117">
        <v>3465797.1100000003</v>
      </c>
      <c r="G308" s="118">
        <v>-190946.24</v>
      </c>
      <c r="H308" s="118">
        <v>231201.82</v>
      </c>
      <c r="I308" s="118">
        <v>-218115.12000000002</v>
      </c>
      <c r="J308" s="118">
        <v>348877.44</v>
      </c>
      <c r="K308" s="119">
        <v>-62402.136840820313</v>
      </c>
      <c r="L308" s="120">
        <v>-62402.136840820313</v>
      </c>
      <c r="M308" s="120">
        <v>-62402.136840820313</v>
      </c>
      <c r="N308" s="120">
        <v>-62402.136840820313</v>
      </c>
      <c r="O308" s="120">
        <v>-62402.136840820313</v>
      </c>
      <c r="P308" s="120">
        <v>-62402.136840820313</v>
      </c>
      <c r="Q308" s="120">
        <v>-62402.136840820313</v>
      </c>
      <c r="R308" s="121">
        <v>3200000.0521142571</v>
      </c>
      <c r="S308" s="122">
        <v>-1509256.06</v>
      </c>
      <c r="T308" s="123">
        <v>4709256.1121142572</v>
      </c>
      <c r="U308" s="122"/>
      <c r="V308" s="155">
        <v>3200000.0859960937</v>
      </c>
      <c r="W308" s="124">
        <v>-3.388183596325689E-2</v>
      </c>
    </row>
    <row r="309" spans="1:23" ht="11.25" customHeight="1" x14ac:dyDescent="0.35">
      <c r="A309" s="115" t="s">
        <v>361</v>
      </c>
      <c r="B309" s="115"/>
      <c r="C309" s="115"/>
      <c r="D309" s="115"/>
      <c r="E309" s="116"/>
      <c r="F309" s="117">
        <v>3099523.9000000004</v>
      </c>
      <c r="G309" s="118">
        <v>-151868.39999999979</v>
      </c>
      <c r="H309" s="118">
        <v>-565465.84999999986</v>
      </c>
      <c r="I309" s="118">
        <v>-486860.44000000006</v>
      </c>
      <c r="J309" s="118">
        <v>131276.21000000014</v>
      </c>
      <c r="K309" s="119">
        <v>235339.6870764154</v>
      </c>
      <c r="L309" s="120">
        <v>235339.6870764154</v>
      </c>
      <c r="M309" s="120">
        <v>235339.6870764154</v>
      </c>
      <c r="N309" s="120">
        <v>235339.6870764154</v>
      </c>
      <c r="O309" s="120">
        <v>-50068.646256917389</v>
      </c>
      <c r="P309" s="120">
        <v>235339.6870764154</v>
      </c>
      <c r="Q309" s="120">
        <v>235339.6870764154</v>
      </c>
      <c r="R309" s="121">
        <v>3388574.8962015747</v>
      </c>
      <c r="S309" s="122">
        <v>-798056.17000000132</v>
      </c>
      <c r="T309" s="123">
        <v>4186631.066201576</v>
      </c>
      <c r="U309" s="122"/>
      <c r="V309" s="155">
        <v>3436984.7359759496</v>
      </c>
      <c r="W309" s="124">
        <v>-48409.83977437485</v>
      </c>
    </row>
    <row r="310" spans="1:23" ht="11.25" customHeight="1" x14ac:dyDescent="0.35">
      <c r="A310" s="106"/>
      <c r="B310" s="106"/>
      <c r="C310" s="106"/>
      <c r="D310" s="106"/>
      <c r="E310" s="107"/>
      <c r="F310" s="108"/>
      <c r="G310" s="109"/>
      <c r="H310" s="109"/>
      <c r="I310" s="109"/>
      <c r="J310" s="109"/>
      <c r="K310" s="110"/>
      <c r="L310" s="111"/>
      <c r="M310" s="111"/>
      <c r="N310" s="111"/>
      <c r="O310" s="111"/>
      <c r="P310" s="111"/>
      <c r="Q310" s="111"/>
      <c r="R310" s="112"/>
      <c r="S310" s="113"/>
      <c r="T310" s="114"/>
      <c r="U310" s="113"/>
      <c r="V310" s="153"/>
      <c r="W310" s="154"/>
    </row>
    <row r="311" spans="1:23" ht="11.25" customHeight="1" x14ac:dyDescent="0.35">
      <c r="A311" s="137" t="s">
        <v>53</v>
      </c>
      <c r="B311" s="138"/>
      <c r="C311" s="138"/>
      <c r="D311" s="138"/>
      <c r="E311" s="139" t="s">
        <v>349</v>
      </c>
      <c r="F311" s="140" t="s">
        <v>350</v>
      </c>
      <c r="G311" s="141" t="s">
        <v>351</v>
      </c>
      <c r="H311" s="141" t="s">
        <v>352</v>
      </c>
      <c r="I311" s="141" t="s">
        <v>353</v>
      </c>
      <c r="J311" s="141" t="s">
        <v>354</v>
      </c>
      <c r="K311" s="142" t="s">
        <v>355</v>
      </c>
      <c r="L311" s="143" t="s">
        <v>356</v>
      </c>
      <c r="M311" s="143" t="s">
        <v>357</v>
      </c>
      <c r="N311" s="143" t="s">
        <v>358</v>
      </c>
      <c r="O311" s="143" t="s">
        <v>359</v>
      </c>
      <c r="P311" s="143" t="s">
        <v>360</v>
      </c>
      <c r="Q311" s="143" t="s">
        <v>349</v>
      </c>
      <c r="R311" s="144" t="s">
        <v>348</v>
      </c>
      <c r="S311" s="113" t="s">
        <v>23</v>
      </c>
      <c r="T311" s="114"/>
      <c r="U311" s="113"/>
      <c r="V311" s="153"/>
      <c r="W311" s="154"/>
    </row>
    <row r="312" spans="1:23" ht="11.25" customHeight="1" x14ac:dyDescent="0.35">
      <c r="A312" s="145" t="s">
        <v>362</v>
      </c>
      <c r="B312" s="145"/>
      <c r="C312" s="145"/>
      <c r="D312" s="145"/>
      <c r="E312" s="146">
        <v>0</v>
      </c>
      <c r="F312" s="147">
        <v>3099523.9000000004</v>
      </c>
      <c r="G312" s="148">
        <v>-151868.39999999979</v>
      </c>
      <c r="H312" s="148">
        <v>-565465.84999999986</v>
      </c>
      <c r="I312" s="148">
        <v>-486860.44000000006</v>
      </c>
      <c r="J312" s="148">
        <v>131276.21000000014</v>
      </c>
      <c r="K312" s="149">
        <v>235339.6870764154</v>
      </c>
      <c r="L312" s="150">
        <v>235339.6870764154</v>
      </c>
      <c r="M312" s="150">
        <v>235339.6870764154</v>
      </c>
      <c r="N312" s="150">
        <v>235339.6870764154</v>
      </c>
      <c r="O312" s="150">
        <v>-50068.646256917389</v>
      </c>
      <c r="P312" s="150">
        <v>235339.6870764154</v>
      </c>
      <c r="Q312" s="150">
        <v>235339.6870764154</v>
      </c>
      <c r="R312" s="151">
        <v>3388574.8962015747</v>
      </c>
      <c r="S312" s="113"/>
      <c r="T312" s="114"/>
      <c r="U312" s="113"/>
      <c r="V312" s="153"/>
      <c r="W312" s="154"/>
    </row>
    <row r="313" spans="1:23" ht="11.25" customHeight="1" x14ac:dyDescent="0.35">
      <c r="A313" s="106" t="s">
        <v>363</v>
      </c>
      <c r="B313" s="106"/>
      <c r="C313" s="106"/>
      <c r="D313" s="106"/>
      <c r="E313" s="107">
        <v>1419669.19</v>
      </c>
      <c r="F313" s="108">
        <v>4519193.09</v>
      </c>
      <c r="G313" s="109">
        <v>4367324.6900000004</v>
      </c>
      <c r="H313" s="109">
        <v>3801858.8400000008</v>
      </c>
      <c r="I313" s="109">
        <v>3314998.4000000008</v>
      </c>
      <c r="J313" s="109">
        <v>3446274.6100000008</v>
      </c>
      <c r="K313" s="110">
        <v>3681614.2970764162</v>
      </c>
      <c r="L313" s="111">
        <v>3916953.9841528316</v>
      </c>
      <c r="M313" s="111">
        <v>4152293.671229247</v>
      </c>
      <c r="N313" s="111">
        <v>4387633.3583056629</v>
      </c>
      <c r="O313" s="111">
        <v>4337564.7120487457</v>
      </c>
      <c r="P313" s="111">
        <v>4572904.3991251606</v>
      </c>
      <c r="Q313" s="111">
        <v>4808244.0862015765</v>
      </c>
      <c r="R313" s="112"/>
      <c r="S313" s="113"/>
      <c r="T313" s="114"/>
      <c r="U313" s="113"/>
      <c r="V313" s="153"/>
      <c r="W313" s="154"/>
    </row>
    <row r="314" spans="1:23" ht="11.25" customHeight="1" x14ac:dyDescent="0.35">
      <c r="A314" s="106" t="s">
        <v>364</v>
      </c>
      <c r="B314" s="106"/>
      <c r="C314" s="106"/>
      <c r="D314" s="106"/>
      <c r="E314" s="107">
        <v>2294539.7969621848</v>
      </c>
      <c r="F314" s="108">
        <v>1642042.3572038836</v>
      </c>
      <c r="G314" s="109">
        <v>989544.91744558234</v>
      </c>
      <c r="H314" s="109">
        <v>324267.03324283659</v>
      </c>
      <c r="I314" s="109">
        <v>40616.815706757538</v>
      </c>
      <c r="J314" s="109">
        <v>1197561.8708979511</v>
      </c>
      <c r="K314" s="110">
        <v>1274060.4715436904</v>
      </c>
      <c r="L314" s="111">
        <v>1350559.0721894298</v>
      </c>
      <c r="M314" s="111">
        <v>1427057.6728351691</v>
      </c>
      <c r="N314" s="111">
        <v>1503556.2734809085</v>
      </c>
      <c r="O314" s="111">
        <v>1580054.8741266478</v>
      </c>
      <c r="P314" s="111">
        <v>1656553.4747723872</v>
      </c>
      <c r="Q314" s="111">
        <v>1496483.519862571</v>
      </c>
      <c r="R314" s="112"/>
      <c r="S314" s="113"/>
      <c r="T314" s="114"/>
      <c r="U314" s="113"/>
      <c r="V314" s="153"/>
      <c r="W314" s="154"/>
    </row>
  </sheetData>
  <mergeCells count="1">
    <mergeCell ref="V5:W5"/>
  </mergeCells>
  <conditionalFormatting sqref="W9:W21">
    <cfRule type="expression" dxfId="29" priority="1" stopIfTrue="1">
      <formula>AND(NOT(ISBLANK(T9)),ABS(W9)&gt;PreviousMonthMinimumDiff)</formula>
    </cfRule>
    <cfRule type="expression" dxfId="28" priority="2" stopIfTrue="1">
      <formula>AND(ISBLANK(T9),ABS(W9)&gt;PreviousMonthMinimumDiff)</formula>
    </cfRule>
  </conditionalFormatting>
  <conditionalFormatting sqref="W24:W47">
    <cfRule type="expression" dxfId="27" priority="27" stopIfTrue="1">
      <formula>AND(NOT(ISBLANK(T24)),ABS(W24)&gt;PreviousMonthMinimumDiff)</formula>
    </cfRule>
    <cfRule type="expression" dxfId="26" priority="28" stopIfTrue="1">
      <formula>AND(ISBLANK(T24),ABS(W24)&gt;PreviousMonthMinimumDiff)</formula>
    </cfRule>
  </conditionalFormatting>
  <conditionalFormatting sqref="W50">
    <cfRule type="expression" dxfId="25" priority="75" stopIfTrue="1">
      <formula>AND(NOT(ISBLANK(T50)),ABS(W50)&gt;PreviousMonthMinimumDiff)</formula>
    </cfRule>
    <cfRule type="expression" dxfId="24" priority="76" stopIfTrue="1">
      <formula>AND(ISBLANK(T50),ABS(W50)&gt;PreviousMonthMinimumDiff)</formula>
    </cfRule>
  </conditionalFormatting>
  <conditionalFormatting sqref="W55:W112">
    <cfRule type="expression" dxfId="23" priority="77" stopIfTrue="1">
      <formula>AND(NOT(ISBLANK(T55)),ABS(W55)&gt;PreviousMonthMinimumDiff)</formula>
    </cfRule>
    <cfRule type="expression" dxfId="22" priority="78" stopIfTrue="1">
      <formula>AND(ISBLANK(T55),ABS(W55)&gt;PreviousMonthMinimumDiff)</formula>
    </cfRule>
  </conditionalFormatting>
  <conditionalFormatting sqref="W115:W138">
    <cfRule type="expression" dxfId="21" priority="193" stopIfTrue="1">
      <formula>AND(NOT(ISBLANK(T115)),ABS(W115)&gt;PreviousMonthMinimumDiff)</formula>
    </cfRule>
    <cfRule type="expression" dxfId="20" priority="194" stopIfTrue="1">
      <formula>AND(ISBLANK(T115),ABS(W115)&gt;PreviousMonthMinimumDiff)</formula>
    </cfRule>
  </conditionalFormatting>
  <conditionalFormatting sqref="W141:W187">
    <cfRule type="expression" dxfId="19" priority="241" stopIfTrue="1">
      <formula>AND(NOT(ISBLANK(T141)),ABS(W141)&gt;PreviousMonthMinimumDiff)</formula>
    </cfRule>
    <cfRule type="expression" dxfId="18" priority="242" stopIfTrue="1">
      <formula>AND(ISBLANK(T141),ABS(W141)&gt;PreviousMonthMinimumDiff)</formula>
    </cfRule>
  </conditionalFormatting>
  <conditionalFormatting sqref="W190:W212">
    <cfRule type="expression" dxfId="17" priority="335" stopIfTrue="1">
      <formula>AND(NOT(ISBLANK(T190)),ABS(W190)&gt;PreviousMonthMinimumDiff)</formula>
    </cfRule>
    <cfRule type="expression" dxfId="16" priority="336" stopIfTrue="1">
      <formula>AND(ISBLANK(T190),ABS(W190)&gt;PreviousMonthMinimumDiff)</formula>
    </cfRule>
  </conditionalFormatting>
  <conditionalFormatting sqref="W215:W242">
    <cfRule type="expression" dxfId="15" priority="381" stopIfTrue="1">
      <formula>AND(NOT(ISBLANK(T215)),ABS(W215)&gt;PreviousMonthMinimumDiff)</formula>
    </cfRule>
    <cfRule type="expression" dxfId="14" priority="382" stopIfTrue="1">
      <formula>AND(ISBLANK(T215),ABS(W215)&gt;PreviousMonthMinimumDiff)</formula>
    </cfRule>
  </conditionalFormatting>
  <conditionalFormatting sqref="W245:W272">
    <cfRule type="expression" dxfId="13" priority="437" stopIfTrue="1">
      <formula>AND(NOT(ISBLANK(T245)),ABS(W245)&gt;PreviousMonthMinimumDiff)</formula>
    </cfRule>
    <cfRule type="expression" dxfId="12" priority="438" stopIfTrue="1">
      <formula>AND(ISBLANK(T245),ABS(W245)&gt;PreviousMonthMinimumDiff)</formula>
    </cfRule>
  </conditionalFormatting>
  <conditionalFormatting sqref="W275:W277">
    <cfRule type="expression" dxfId="11" priority="493" stopIfTrue="1">
      <formula>AND(NOT(ISBLANK(T275)),ABS(W275)&gt;PreviousMonthMinimumDiff)</formula>
    </cfRule>
    <cfRule type="expression" dxfId="10" priority="494" stopIfTrue="1">
      <formula>AND(ISBLANK(T275),ABS(W275)&gt;PreviousMonthMinimumDiff)</formula>
    </cfRule>
  </conditionalFormatting>
  <conditionalFormatting sqref="W286">
    <cfRule type="expression" dxfId="9" priority="499" stopIfTrue="1">
      <formula>AND(NOT(ISBLANK(T286)),ABS(W286)&gt;PreviousMonthMinimumDiff)</formula>
    </cfRule>
    <cfRule type="expression" dxfId="8" priority="500" stopIfTrue="1">
      <formula>AND(ISBLANK(T286),ABS(W286)&gt;PreviousMonthMinimumDiff)</formula>
    </cfRule>
  </conditionalFormatting>
  <conditionalFormatting sqref="W289">
    <cfRule type="expression" dxfId="7" priority="501" stopIfTrue="1">
      <formula>AND(NOT(ISBLANK(T289)),ABS(W289)&gt;PreviousMonthMinimumDiff)</formula>
    </cfRule>
    <cfRule type="expression" dxfId="6" priority="502" stopIfTrue="1">
      <formula>AND(ISBLANK(T289),ABS(W289)&gt;PreviousMonthMinimumDiff)</formula>
    </cfRule>
  </conditionalFormatting>
  <conditionalFormatting sqref="W292:W294">
    <cfRule type="expression" dxfId="5" priority="503" stopIfTrue="1">
      <formula>AND(NOT(ISBLANK(T292)),ABS(W292)&gt;PreviousMonthMinimumDiff)</formula>
    </cfRule>
    <cfRule type="expression" dxfId="4" priority="504" stopIfTrue="1">
      <formula>AND(ISBLANK(T292),ABS(W292)&gt;PreviousMonthMinimumDiff)</formula>
    </cfRule>
  </conditionalFormatting>
  <conditionalFormatting sqref="W297:W302">
    <cfRule type="expression" dxfId="3" priority="509" stopIfTrue="1">
      <formula>AND(NOT(ISBLANK(T297)),ABS(W297)&gt;PreviousMonthMinimumDiff)</formula>
    </cfRule>
    <cfRule type="expression" dxfId="2" priority="510" stopIfTrue="1">
      <formula>AND(ISBLANK(T297),ABS(W297)&gt;PreviousMonthMinimumDiff)</formula>
    </cfRule>
  </conditionalFormatting>
  <conditionalFormatting sqref="W305:W306">
    <cfRule type="expression" dxfId="1" priority="521" stopIfTrue="1">
      <formula>AND(NOT(ISBLANK(T305)),ABS(W305)&gt;PreviousMonthMinimumDiff)</formula>
    </cfRule>
    <cfRule type="expression" dxfId="0" priority="522" stopIfTrue="1">
      <formula>AND(ISBLANK(T305),ABS(W305)&gt;PreviousMonthMinimumDiff)</formula>
    </cfRule>
  </conditionalFormatting>
  <pageMargins left="0.7" right="0.7" top="0.75" bottom="0.75" header="0.3" footer="0.3"/>
  <pageSetup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61B47-0C8C-42D4-8963-70E9F348CBC1}">
  <sheetPr codeName="Sheet6">
    <pageSetUpPr fitToPage="1"/>
  </sheetPr>
  <dimension ref="A1:R61"/>
  <sheetViews>
    <sheetView showGridLines="0" workbookViewId="0"/>
  </sheetViews>
  <sheetFormatPr defaultRowHeight="14.5" x14ac:dyDescent="0.35"/>
  <cols>
    <col min="1" max="3" width="1.7265625" customWidth="1"/>
    <col min="4" max="4" width="25.453125" customWidth="1"/>
    <col min="5" max="5" width="9.90625" bestFit="1" customWidth="1"/>
    <col min="6" max="6" width="14.81640625" bestFit="1" customWidth="1"/>
    <col min="7" max="7" width="11.1796875" customWidth="1"/>
  </cols>
  <sheetData>
    <row r="1" spans="1:18" ht="19" customHeight="1" x14ac:dyDescent="0.5">
      <c r="A1" s="158" t="s">
        <v>366</v>
      </c>
      <c r="B1" s="49"/>
      <c r="C1" s="49"/>
      <c r="E1" s="61"/>
      <c r="F1" s="61"/>
      <c r="G1" s="159"/>
    </row>
    <row r="2" spans="1:18" ht="14.5" customHeight="1" x14ac:dyDescent="0.35">
      <c r="A2" s="3" t="s">
        <v>1</v>
      </c>
      <c r="B2" s="50"/>
      <c r="C2" s="50"/>
      <c r="E2" s="61"/>
      <c r="F2" s="61"/>
      <c r="G2" s="61"/>
    </row>
    <row r="3" spans="1:18" ht="14.5" customHeight="1" x14ac:dyDescent="0.35">
      <c r="A3" s="4" t="s">
        <v>402</v>
      </c>
      <c r="B3" s="51"/>
      <c r="C3" s="51"/>
      <c r="E3" s="61"/>
      <c r="F3" s="61"/>
      <c r="G3" s="159"/>
    </row>
    <row r="4" spans="1:18" ht="13" customHeight="1" x14ac:dyDescent="0.35">
      <c r="A4" s="50"/>
      <c r="B4" s="50"/>
      <c r="C4" s="50"/>
      <c r="E4" s="61"/>
      <c r="F4" s="61"/>
      <c r="G4" s="159"/>
    </row>
    <row r="5" spans="1:18" ht="13" customHeight="1" x14ac:dyDescent="0.35">
      <c r="A5" s="160" t="s">
        <v>366</v>
      </c>
      <c r="B5" s="160"/>
      <c r="C5" s="160"/>
      <c r="D5" s="160"/>
      <c r="E5" s="161">
        <v>45107</v>
      </c>
      <c r="F5" s="161">
        <v>45260</v>
      </c>
      <c r="G5" s="161">
        <v>45473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0.5" customHeight="1" x14ac:dyDescent="0.35">
      <c r="A6" s="162" t="s">
        <v>367</v>
      </c>
      <c r="B6" s="163"/>
      <c r="C6" s="163"/>
      <c r="D6" s="163"/>
      <c r="E6" s="164" t="s">
        <v>368</v>
      </c>
      <c r="F6" s="164" t="s">
        <v>369</v>
      </c>
      <c r="G6" s="164" t="s">
        <v>370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0" customHeight="1" x14ac:dyDescent="0.35">
      <c r="A7" s="2" t="s">
        <v>367</v>
      </c>
      <c r="B7" s="2"/>
      <c r="C7" s="2"/>
      <c r="D7" s="2"/>
      <c r="E7" s="62"/>
      <c r="F7" s="62"/>
      <c r="G7" s="6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0" customHeight="1" x14ac:dyDescent="0.35">
      <c r="A8" s="2"/>
      <c r="B8" s="2" t="s">
        <v>371</v>
      </c>
      <c r="C8" s="2"/>
      <c r="D8" s="2"/>
      <c r="E8" s="62"/>
      <c r="F8" s="62"/>
      <c r="G8" s="6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0" customHeight="1" x14ac:dyDescent="0.35">
      <c r="A9" s="2"/>
      <c r="B9" s="2"/>
      <c r="C9" s="2" t="s">
        <v>372</v>
      </c>
      <c r="D9" s="2"/>
      <c r="E9" s="62"/>
      <c r="F9" s="62"/>
      <c r="G9" s="6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0" customHeight="1" x14ac:dyDescent="0.35">
      <c r="A10" s="2"/>
      <c r="B10" s="2"/>
      <c r="C10" s="2"/>
      <c r="D10" s="2" t="s">
        <v>373</v>
      </c>
      <c r="E10" s="2"/>
      <c r="F10" s="2"/>
      <c r="G10" s="62">
        <v>4808244.0862015728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0" customHeight="1" x14ac:dyDescent="0.35">
      <c r="A11" s="2"/>
      <c r="B11" s="2"/>
      <c r="C11" s="2"/>
      <c r="D11" s="2" t="s">
        <v>374</v>
      </c>
      <c r="E11" s="62">
        <v>1366675.9</v>
      </c>
      <c r="F11" s="62">
        <v>3394040.45</v>
      </c>
      <c r="G11" s="62"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0" customHeight="1" x14ac:dyDescent="0.35">
      <c r="A12" s="2"/>
      <c r="B12" s="2"/>
      <c r="C12" s="2"/>
      <c r="D12" s="2" t="s">
        <v>375</v>
      </c>
      <c r="E12" s="62">
        <v>0</v>
      </c>
      <c r="F12" s="62">
        <v>0</v>
      </c>
      <c r="G12" s="62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0" customHeight="1" x14ac:dyDescent="0.35">
      <c r="A13" s="2"/>
      <c r="B13" s="2"/>
      <c r="C13" s="2"/>
      <c r="D13" s="2" t="s">
        <v>376</v>
      </c>
      <c r="E13" s="62">
        <v>0</v>
      </c>
      <c r="F13" s="62">
        <v>0</v>
      </c>
      <c r="G13" s="62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0" customHeight="1" x14ac:dyDescent="0.35">
      <c r="A14" s="2"/>
      <c r="B14" s="2"/>
      <c r="C14" s="2"/>
      <c r="D14" s="2" t="s">
        <v>377</v>
      </c>
      <c r="E14" s="62">
        <v>0</v>
      </c>
      <c r="F14" s="62">
        <v>0</v>
      </c>
      <c r="G14" s="62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0" customHeight="1" x14ac:dyDescent="0.35">
      <c r="A15" s="2"/>
      <c r="B15" s="2"/>
      <c r="C15" s="2"/>
      <c r="D15" s="2" t="s">
        <v>378</v>
      </c>
      <c r="E15" s="62">
        <v>1614.53</v>
      </c>
      <c r="F15" s="62">
        <v>1310.75</v>
      </c>
      <c r="G15" s="62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0" customHeight="1" x14ac:dyDescent="0.35">
      <c r="A16" s="2"/>
      <c r="B16" s="2"/>
      <c r="C16" s="2"/>
      <c r="D16" s="2" t="s">
        <v>379</v>
      </c>
      <c r="E16" s="62">
        <v>822.02</v>
      </c>
      <c r="F16" s="62">
        <v>1263.3699999999999</v>
      </c>
      <c r="G16" s="62"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0" customHeight="1" x14ac:dyDescent="0.35">
      <c r="A17" s="2"/>
      <c r="B17" s="2"/>
      <c r="C17" s="2"/>
      <c r="D17" s="2" t="s">
        <v>380</v>
      </c>
      <c r="E17" s="62">
        <v>31</v>
      </c>
      <c r="F17" s="62">
        <v>55</v>
      </c>
      <c r="G17" s="62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0" customHeight="1" x14ac:dyDescent="0.35">
      <c r="A18" s="2"/>
      <c r="B18" s="2"/>
      <c r="C18" s="2"/>
      <c r="D18" s="2" t="s">
        <v>381</v>
      </c>
      <c r="E18" s="62">
        <v>50525.74</v>
      </c>
      <c r="F18" s="62">
        <v>50000</v>
      </c>
      <c r="G18" s="62"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0" customHeight="1" x14ac:dyDescent="0.35">
      <c r="A19" s="2"/>
      <c r="B19" s="2"/>
      <c r="C19" s="2"/>
      <c r="D19" s="42" t="s">
        <v>382</v>
      </c>
      <c r="E19" s="65">
        <v>1419669.19</v>
      </c>
      <c r="F19" s="65">
        <v>3446669.5700000003</v>
      </c>
      <c r="G19" s="65">
        <v>4808244.0862015728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0" customHeight="1" x14ac:dyDescent="0.35">
      <c r="A20" s="2"/>
      <c r="B20" s="2"/>
      <c r="C20" s="2" t="s">
        <v>322</v>
      </c>
      <c r="D20" s="2"/>
      <c r="E20" s="62"/>
      <c r="F20" s="62"/>
      <c r="G20" s="6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0" customHeight="1" x14ac:dyDescent="0.35">
      <c r="A21" s="2"/>
      <c r="B21" s="2"/>
      <c r="C21" s="2"/>
      <c r="D21" s="2" t="s">
        <v>323</v>
      </c>
      <c r="E21" s="62">
        <v>3678655.79</v>
      </c>
      <c r="F21" s="62">
        <v>56592</v>
      </c>
      <c r="G21" s="62">
        <v>478655.74218750047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0" customHeight="1" x14ac:dyDescent="0.35">
      <c r="A22" s="2"/>
      <c r="B22" s="2"/>
      <c r="C22" s="2"/>
      <c r="D22" s="2" t="s">
        <v>327</v>
      </c>
      <c r="E22" s="62">
        <v>208665.60000000001</v>
      </c>
      <c r="F22" s="62">
        <v>52884.74</v>
      </c>
      <c r="G22" s="62">
        <v>208665.59742187499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0" customHeight="1" x14ac:dyDescent="0.35">
      <c r="A23" s="2"/>
      <c r="B23" s="2"/>
      <c r="C23" s="2"/>
      <c r="D23" s="42" t="s">
        <v>325</v>
      </c>
      <c r="E23" s="65">
        <v>3887321.39</v>
      </c>
      <c r="F23" s="65">
        <v>109476.73999999999</v>
      </c>
      <c r="G23" s="65">
        <v>687321.33960937546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0" customHeight="1" x14ac:dyDescent="0.35">
      <c r="A24" s="2"/>
      <c r="B24" s="2"/>
      <c r="C24" s="42" t="s">
        <v>383</v>
      </c>
      <c r="D24" s="42"/>
      <c r="E24" s="65">
        <v>5306990.58</v>
      </c>
      <c r="F24" s="65">
        <v>3556146.3100000005</v>
      </c>
      <c r="G24" s="65">
        <v>5495565.425810948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0" customHeight="1" x14ac:dyDescent="0.35">
      <c r="A25" s="2"/>
      <c r="B25" s="2" t="s">
        <v>384</v>
      </c>
      <c r="C25" s="2"/>
      <c r="D25" s="2"/>
      <c r="E25" s="62"/>
      <c r="F25" s="62"/>
      <c r="G25" s="6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0" customHeight="1" x14ac:dyDescent="0.35">
      <c r="A26" s="2"/>
      <c r="B26" s="2"/>
      <c r="C26" s="2" t="s">
        <v>385</v>
      </c>
      <c r="D26" s="2"/>
      <c r="E26" s="62"/>
      <c r="F26" s="62"/>
      <c r="G26" s="6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0" customHeight="1" x14ac:dyDescent="0.35">
      <c r="A27" s="2"/>
      <c r="B27" s="2"/>
      <c r="C27" s="2"/>
      <c r="D27" s="2" t="s">
        <v>343</v>
      </c>
      <c r="E27" s="62">
        <v>91110</v>
      </c>
      <c r="F27" s="62">
        <v>91110</v>
      </c>
      <c r="G27" s="62">
        <v>91110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0" customHeight="1" x14ac:dyDescent="0.35">
      <c r="A28" s="2"/>
      <c r="B28" s="2"/>
      <c r="C28" s="2"/>
      <c r="D28" s="2" t="s">
        <v>344</v>
      </c>
      <c r="E28" s="62">
        <v>-39949</v>
      </c>
      <c r="F28" s="62">
        <v>-50562</v>
      </c>
      <c r="G28" s="62">
        <v>-50562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0" customHeight="1" x14ac:dyDescent="0.35">
      <c r="A29" s="2"/>
      <c r="B29" s="2"/>
      <c r="C29" s="2"/>
      <c r="D29" s="42" t="s">
        <v>386</v>
      </c>
      <c r="E29" s="65">
        <v>51161</v>
      </c>
      <c r="F29" s="65">
        <v>40548</v>
      </c>
      <c r="G29" s="65">
        <v>40548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0" customHeight="1" x14ac:dyDescent="0.35">
      <c r="A30" s="2"/>
      <c r="B30" s="2"/>
      <c r="C30" s="42" t="s">
        <v>387</v>
      </c>
      <c r="D30" s="42"/>
      <c r="E30" s="65">
        <v>51161</v>
      </c>
      <c r="F30" s="65">
        <v>40548</v>
      </c>
      <c r="G30" s="65">
        <v>40548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0" customHeight="1" x14ac:dyDescent="0.35">
      <c r="A31" s="2"/>
      <c r="B31" s="42" t="s">
        <v>388</v>
      </c>
      <c r="C31" s="42"/>
      <c r="D31" s="42"/>
      <c r="E31" s="65">
        <v>5358151.58</v>
      </c>
      <c r="F31" s="65">
        <v>3596694.3100000005</v>
      </c>
      <c r="G31" s="65">
        <v>5536113.425810948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0" customHeight="1" x14ac:dyDescent="0.35">
      <c r="A32" s="2"/>
      <c r="B32" s="2"/>
      <c r="C32" s="2"/>
      <c r="D32" s="2"/>
      <c r="E32" s="62"/>
      <c r="F32" s="62"/>
      <c r="G32" s="6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0.5" customHeight="1" x14ac:dyDescent="0.35">
      <c r="A33" s="165" t="s">
        <v>389</v>
      </c>
      <c r="B33" s="165"/>
      <c r="C33" s="166"/>
      <c r="D33" s="166"/>
      <c r="E33" s="167" t="s">
        <v>368</v>
      </c>
      <c r="F33" s="167" t="s">
        <v>369</v>
      </c>
      <c r="G33" s="167" t="s">
        <v>370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0" customHeight="1" x14ac:dyDescent="0.35">
      <c r="A34" s="2" t="s">
        <v>389</v>
      </c>
      <c r="B34" s="2"/>
      <c r="C34" s="2"/>
      <c r="D34" s="2"/>
      <c r="E34" s="62"/>
      <c r="F34" s="62"/>
      <c r="G34" s="6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0" customHeight="1" x14ac:dyDescent="0.35">
      <c r="A35" s="2"/>
      <c r="B35" s="2" t="s">
        <v>390</v>
      </c>
      <c r="C35" s="2"/>
      <c r="D35" s="2"/>
      <c r="E35" s="62"/>
      <c r="F35" s="62"/>
      <c r="G35" s="6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0" customHeight="1" x14ac:dyDescent="0.35">
      <c r="A36" s="2"/>
      <c r="B36" s="2"/>
      <c r="C36" s="2" t="s">
        <v>391</v>
      </c>
      <c r="D36" s="2"/>
      <c r="E36" s="62"/>
      <c r="F36" s="62"/>
      <c r="G36" s="6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0" customHeight="1" x14ac:dyDescent="0.35">
      <c r="A37" s="2"/>
      <c r="B37" s="2"/>
      <c r="C37" s="2"/>
      <c r="D37" s="2" t="s">
        <v>335</v>
      </c>
      <c r="E37" s="62">
        <v>0</v>
      </c>
      <c r="F37" s="62">
        <v>204725.39</v>
      </c>
      <c r="G37" s="62">
        <v>-6.2499998603016138E-4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0" customHeight="1" x14ac:dyDescent="0.35">
      <c r="A38" s="2"/>
      <c r="B38" s="2"/>
      <c r="C38" s="2"/>
      <c r="D38" s="2" t="s">
        <v>336</v>
      </c>
      <c r="E38" s="62">
        <v>0</v>
      </c>
      <c r="F38" s="62">
        <v>0</v>
      </c>
      <c r="G38" s="62">
        <v>-7.2759576141834259E-12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0" customHeight="1" x14ac:dyDescent="0.35">
      <c r="A39" s="2"/>
      <c r="B39" s="2"/>
      <c r="C39" s="2"/>
      <c r="D39" s="2" t="s">
        <v>337</v>
      </c>
      <c r="E39" s="62">
        <v>0</v>
      </c>
      <c r="F39" s="62">
        <v>0</v>
      </c>
      <c r="G39" s="62"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0" customHeight="1" x14ac:dyDescent="0.35">
      <c r="A40" s="2"/>
      <c r="B40" s="2"/>
      <c r="C40" s="2"/>
      <c r="D40" s="2" t="s">
        <v>338</v>
      </c>
      <c r="E40" s="62">
        <v>0</v>
      </c>
      <c r="F40" s="62">
        <v>0</v>
      </c>
      <c r="G40" s="62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0" customHeight="1" x14ac:dyDescent="0.35">
      <c r="A41" s="2"/>
      <c r="B41" s="2"/>
      <c r="C41" s="2"/>
      <c r="D41" s="2" t="s">
        <v>339</v>
      </c>
      <c r="E41" s="62">
        <v>21438.57</v>
      </c>
      <c r="F41" s="62">
        <v>8421.77</v>
      </c>
      <c r="G41" s="62">
        <v>21438.569926757809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0" customHeight="1" x14ac:dyDescent="0.35">
      <c r="A42" s="2"/>
      <c r="B42" s="2"/>
      <c r="C42" s="2"/>
      <c r="D42" s="2" t="s">
        <v>340</v>
      </c>
      <c r="E42" s="62">
        <v>0</v>
      </c>
      <c r="F42" s="62">
        <v>0</v>
      </c>
      <c r="G42" s="62"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0" customHeight="1" x14ac:dyDescent="0.35">
      <c r="A43" s="2"/>
      <c r="B43" s="2"/>
      <c r="C43" s="2"/>
      <c r="D43" s="42" t="s">
        <v>392</v>
      </c>
      <c r="E43" s="65">
        <v>21438.57</v>
      </c>
      <c r="F43" s="65">
        <v>213147.16</v>
      </c>
      <c r="G43" s="65">
        <v>21438.569301757816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0" customHeight="1" x14ac:dyDescent="0.35">
      <c r="A44" s="2"/>
      <c r="B44" s="2"/>
      <c r="C44" s="2" t="s">
        <v>329</v>
      </c>
      <c r="D44" s="2"/>
      <c r="E44" s="62"/>
      <c r="F44" s="62"/>
      <c r="G44" s="6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0" customHeight="1" x14ac:dyDescent="0.35">
      <c r="A45" s="2"/>
      <c r="B45" s="2"/>
      <c r="C45" s="2"/>
      <c r="D45" s="2" t="s">
        <v>330</v>
      </c>
      <c r="E45" s="62">
        <v>407117.3</v>
      </c>
      <c r="F45" s="62">
        <v>300185.52</v>
      </c>
      <c r="G45" s="62">
        <v>407117.30125000002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0" customHeight="1" x14ac:dyDescent="0.35">
      <c r="A46" s="2"/>
      <c r="B46" s="2"/>
      <c r="C46" s="2"/>
      <c r="D46" s="2" t="s">
        <v>331</v>
      </c>
      <c r="E46" s="62">
        <v>225806.45</v>
      </c>
      <c r="F46" s="62">
        <v>0</v>
      </c>
      <c r="G46" s="62">
        <v>225806.451171875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0" customHeight="1" x14ac:dyDescent="0.35">
      <c r="A47" s="2"/>
      <c r="B47" s="2"/>
      <c r="C47" s="2"/>
      <c r="D47" s="2" t="s">
        <v>332</v>
      </c>
      <c r="E47" s="62">
        <v>51161</v>
      </c>
      <c r="F47" s="62">
        <v>40548</v>
      </c>
      <c r="G47" s="62">
        <v>40548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0" customHeight="1" x14ac:dyDescent="0.35">
      <c r="A48" s="2"/>
      <c r="B48" s="2"/>
      <c r="C48" s="2"/>
      <c r="D48" s="42" t="s">
        <v>333</v>
      </c>
      <c r="E48" s="65">
        <v>684084.75</v>
      </c>
      <c r="F48" s="65">
        <v>340733.52</v>
      </c>
      <c r="G48" s="65">
        <v>673471.75242187502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0" customHeight="1" x14ac:dyDescent="0.35">
      <c r="A49" s="2"/>
      <c r="B49" s="2"/>
      <c r="C49" s="42" t="s">
        <v>393</v>
      </c>
      <c r="D49" s="42"/>
      <c r="E49" s="65">
        <v>705523.32</v>
      </c>
      <c r="F49" s="65">
        <v>553880.68000000005</v>
      </c>
      <c r="G49" s="65">
        <v>694910.32172363286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0" customHeight="1" x14ac:dyDescent="0.35">
      <c r="A50" s="2"/>
      <c r="B50" s="2" t="s">
        <v>394</v>
      </c>
      <c r="C50" s="2"/>
      <c r="D50" s="2"/>
      <c r="E50" s="62"/>
      <c r="F50" s="62"/>
      <c r="G50" s="6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0" customHeight="1" x14ac:dyDescent="0.35">
      <c r="A51" s="2"/>
      <c r="B51" s="2"/>
      <c r="C51" s="2" t="s">
        <v>395</v>
      </c>
      <c r="D51" s="2"/>
      <c r="E51" s="62"/>
      <c r="F51" s="62"/>
      <c r="G51" s="6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0" customHeight="1" x14ac:dyDescent="0.35">
      <c r="A52" s="2"/>
      <c r="B52" s="2"/>
      <c r="C52" s="2"/>
      <c r="D52" s="2" t="s">
        <v>396</v>
      </c>
      <c r="E52" s="62">
        <v>570959.07999999996</v>
      </c>
      <c r="F52" s="62">
        <v>2834230.08</v>
      </c>
      <c r="G52" s="62">
        <v>570959.01749999996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0" customHeight="1" x14ac:dyDescent="0.35">
      <c r="A53" s="2"/>
      <c r="B53" s="2"/>
      <c r="C53" s="2"/>
      <c r="D53" s="2" t="s">
        <v>397</v>
      </c>
      <c r="E53" s="62">
        <v>1818398.18</v>
      </c>
      <c r="F53" s="62">
        <v>1818793.14</v>
      </c>
      <c r="G53" s="62">
        <v>4081669.1399999997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0" customHeight="1" x14ac:dyDescent="0.35">
      <c r="A54" s="2"/>
      <c r="B54" s="2"/>
      <c r="C54" s="2"/>
      <c r="D54" s="42" t="s">
        <v>398</v>
      </c>
      <c r="E54" s="65">
        <v>2389357.2599999998</v>
      </c>
      <c r="F54" s="65">
        <v>4653023.22</v>
      </c>
      <c r="G54" s="65">
        <v>4652628.1574999997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0" customHeight="1" x14ac:dyDescent="0.35">
      <c r="A55" s="2"/>
      <c r="B55" s="2"/>
      <c r="C55" s="2" t="s">
        <v>50</v>
      </c>
      <c r="D55" s="2"/>
      <c r="E55" s="62"/>
      <c r="F55" s="62"/>
      <c r="G55" s="6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0" customHeight="1" x14ac:dyDescent="0.35">
      <c r="A56" s="2"/>
      <c r="B56" s="2"/>
      <c r="C56" s="2"/>
      <c r="D56" s="2" t="s">
        <v>50</v>
      </c>
      <c r="E56" s="62">
        <v>2263271</v>
      </c>
      <c r="F56" s="62">
        <v>-1610209.59</v>
      </c>
      <c r="G56" s="62">
        <v>188574.84408731572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0" customHeight="1" x14ac:dyDescent="0.35">
      <c r="A57" s="2"/>
      <c r="B57" s="2"/>
      <c r="C57" s="2"/>
      <c r="D57" s="42" t="s">
        <v>399</v>
      </c>
      <c r="E57" s="65">
        <v>2263271</v>
      </c>
      <c r="F57" s="65">
        <v>-1610209.59</v>
      </c>
      <c r="G57" s="65">
        <v>188574.84408731572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0" customHeight="1" x14ac:dyDescent="0.35">
      <c r="A58" s="2"/>
      <c r="B58" s="2"/>
      <c r="C58" s="42" t="s">
        <v>400</v>
      </c>
      <c r="D58" s="42"/>
      <c r="E58" s="65">
        <v>4652628.26</v>
      </c>
      <c r="F58" s="65">
        <v>3042813.63</v>
      </c>
      <c r="G58" s="65">
        <v>4841203.0015873155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0" customHeight="1" x14ac:dyDescent="0.35">
      <c r="A59" s="2"/>
      <c r="B59" s="42" t="s">
        <v>401</v>
      </c>
      <c r="C59" s="42"/>
      <c r="D59" s="42"/>
      <c r="E59" s="65">
        <v>5358151.58</v>
      </c>
      <c r="F59" s="65">
        <v>3596694.31</v>
      </c>
      <c r="G59" s="65">
        <v>5536113.323310948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</sheetData>
  <conditionalFormatting sqref="A33:G33">
    <cfRule type="expression" priority="9" stopIfTrue="1">
      <formula>TRUE</formula>
    </cfRule>
  </conditionalFormatting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Dashboard</vt:lpstr>
      <vt:lpstr>IS - Lanier</vt:lpstr>
      <vt:lpstr>IS - Dalton</vt:lpstr>
      <vt:lpstr>IS - Glen Oaks</vt:lpstr>
      <vt:lpstr>Monthly Projections</vt:lpstr>
      <vt:lpstr>Balance Sheet - Detailed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Cembrola</dc:creator>
  <cp:lastModifiedBy>Dan Cembrola</cp:lastModifiedBy>
  <dcterms:created xsi:type="dcterms:W3CDTF">2024-01-11T13:14:43Z</dcterms:created>
  <dcterms:modified xsi:type="dcterms:W3CDTF">2024-01-12T15:05:33Z</dcterms:modified>
</cp:coreProperties>
</file>