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IN-LA\ReDesign Schools Louisiana\Monthly Financials\FY23\March 2023\"/>
    </mc:Choice>
  </mc:AlternateContent>
  <xr:revisionPtr revIDLastSave="0" documentId="13_ncr:1_{9A929063-0B4B-4532-A4FC-DC2DF62E720E}" xr6:coauthVersionLast="47" xr6:coauthVersionMax="47" xr10:uidLastSave="{00000000-0000-0000-0000-000000000000}"/>
  <bookViews>
    <workbookView xWindow="-120" yWindow="-120" windowWidth="29040" windowHeight="15840" firstSheet="1" activeTab="5" xr2:uid="{25F4225E-904D-4176-8443-5D4746B53D58}"/>
  </bookViews>
  <sheets>
    <sheet name="Dashboard" sheetId="2" r:id="rId1"/>
    <sheet name="Lanier  Inc Stmt - Forecast" sheetId="7" r:id="rId2"/>
    <sheet name="Dalton Inc Stmt - Forecast " sheetId="8" r:id="rId3"/>
    <sheet name="Glen Oaks Inc Stmt - Forecast" sheetId="6" r:id="rId4"/>
    <sheet name="Monthly Projections" sheetId="4" r:id="rId5"/>
    <sheet name="Balance Sheet - Detailed" sheetId="5" r:id="rId6"/>
  </sheets>
  <externalReferences>
    <externalReference r:id="rId7"/>
  </externalReferences>
  <definedNames>
    <definedName name="_xlnm._FilterDatabase" localSheetId="2" hidden="1">'Dalton Inc Stmt - Forecast '!$A$8:$O$103</definedName>
    <definedName name="_xlnm._FilterDatabase" localSheetId="3" hidden="1">'Glen Oaks Inc Stmt - Forecast'!$A$8:$K$102</definedName>
    <definedName name="_xlnm._FilterDatabase" localSheetId="1" hidden="1">'Lanier  Inc Stmt - Forecast'!$A$8:$K$103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[1]Dashboard!$G$62</definedName>
    <definedName name="ForecastNetIncome">[1]Dashboard!$G$60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0" i="8" l="1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E103" i="7"/>
  <c r="K29" i="7"/>
  <c r="G29" i="7"/>
  <c r="I29" i="7"/>
  <c r="H29" i="7"/>
  <c r="F29" i="7"/>
  <c r="E29" i="7"/>
  <c r="K28" i="7"/>
  <c r="I28" i="7"/>
  <c r="H28" i="7"/>
  <c r="G28" i="7"/>
  <c r="F28" i="7"/>
  <c r="E28" i="7"/>
  <c r="J101" i="8"/>
  <c r="I101" i="8"/>
  <c r="H101" i="8"/>
  <c r="F101" i="8"/>
  <c r="E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J85" i="8"/>
  <c r="I85" i="8"/>
  <c r="H85" i="8"/>
  <c r="F85" i="8"/>
  <c r="E85" i="8"/>
  <c r="K84" i="8"/>
  <c r="G84" i="8"/>
  <c r="K83" i="8"/>
  <c r="G83" i="8"/>
  <c r="K82" i="8"/>
  <c r="G82" i="8"/>
  <c r="K81" i="8"/>
  <c r="G81" i="8"/>
  <c r="K80" i="8"/>
  <c r="G80" i="8"/>
  <c r="K79" i="8"/>
  <c r="G79" i="8"/>
  <c r="K78" i="8"/>
  <c r="G78" i="8"/>
  <c r="K77" i="8"/>
  <c r="G77" i="8"/>
  <c r="K76" i="8"/>
  <c r="G76" i="8"/>
  <c r="K75" i="8"/>
  <c r="G75" i="8"/>
  <c r="K74" i="8"/>
  <c r="G74" i="8"/>
  <c r="J72" i="8"/>
  <c r="I72" i="8"/>
  <c r="H72" i="8"/>
  <c r="F72" i="8"/>
  <c r="E72" i="8"/>
  <c r="K71" i="8"/>
  <c r="G71" i="8"/>
  <c r="K70" i="8"/>
  <c r="G70" i="8"/>
  <c r="K69" i="8"/>
  <c r="G69" i="8"/>
  <c r="K68" i="8"/>
  <c r="G68" i="8"/>
  <c r="K67" i="8"/>
  <c r="G67" i="8"/>
  <c r="K66" i="8"/>
  <c r="G66" i="8"/>
  <c r="K65" i="8"/>
  <c r="G65" i="8"/>
  <c r="K64" i="8"/>
  <c r="G64" i="8"/>
  <c r="K63" i="8"/>
  <c r="G63" i="8"/>
  <c r="K62" i="8"/>
  <c r="G62" i="8"/>
  <c r="G72" i="8" s="1"/>
  <c r="J60" i="8"/>
  <c r="I60" i="8"/>
  <c r="H60" i="8"/>
  <c r="F60" i="8"/>
  <c r="E60" i="8"/>
  <c r="K59" i="8"/>
  <c r="G59" i="8"/>
  <c r="K58" i="8"/>
  <c r="G58" i="8"/>
  <c r="K57" i="8"/>
  <c r="G57" i="8"/>
  <c r="K56" i="8"/>
  <c r="G56" i="8"/>
  <c r="J54" i="8"/>
  <c r="I54" i="8"/>
  <c r="H54" i="8"/>
  <c r="F54" i="8"/>
  <c r="E54" i="8"/>
  <c r="K53" i="8"/>
  <c r="G53" i="8"/>
  <c r="K52" i="8"/>
  <c r="G52" i="8"/>
  <c r="K51" i="8"/>
  <c r="G51" i="8"/>
  <c r="K50" i="8"/>
  <c r="G50" i="8"/>
  <c r="K49" i="8"/>
  <c r="G49" i="8"/>
  <c r="K48" i="8"/>
  <c r="G48" i="8"/>
  <c r="K47" i="8"/>
  <c r="G47" i="8"/>
  <c r="J45" i="8"/>
  <c r="I45" i="8"/>
  <c r="H45" i="8"/>
  <c r="F45" i="8"/>
  <c r="E45" i="8"/>
  <c r="K44" i="8"/>
  <c r="G44" i="8"/>
  <c r="K43" i="8"/>
  <c r="G43" i="8"/>
  <c r="K42" i="8"/>
  <c r="G42" i="8"/>
  <c r="K41" i="8"/>
  <c r="G41" i="8"/>
  <c r="K40" i="8"/>
  <c r="G40" i="8"/>
  <c r="K39" i="8"/>
  <c r="G39" i="8"/>
  <c r="K38" i="8"/>
  <c r="G38" i="8"/>
  <c r="K37" i="8"/>
  <c r="G37" i="8"/>
  <c r="K36" i="8"/>
  <c r="G36" i="8"/>
  <c r="K35" i="8"/>
  <c r="G35" i="8"/>
  <c r="K34" i="8"/>
  <c r="G34" i="8"/>
  <c r="K33" i="8"/>
  <c r="G33" i="8"/>
  <c r="K32" i="8"/>
  <c r="K29" i="8"/>
  <c r="I29" i="8"/>
  <c r="H29" i="8"/>
  <c r="G29" i="8"/>
  <c r="F29" i="8"/>
  <c r="E29" i="8"/>
  <c r="I26" i="8"/>
  <c r="H26" i="8"/>
  <c r="F26" i="8"/>
  <c r="E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I14" i="8"/>
  <c r="H14" i="8"/>
  <c r="F14" i="8"/>
  <c r="E14" i="8"/>
  <c r="K13" i="8"/>
  <c r="G13" i="8"/>
  <c r="K12" i="8"/>
  <c r="G12" i="8"/>
  <c r="K11" i="8"/>
  <c r="G11" i="8"/>
  <c r="K10" i="8"/>
  <c r="G10" i="8"/>
  <c r="K9" i="8"/>
  <c r="G9" i="8"/>
  <c r="J101" i="7"/>
  <c r="I101" i="7"/>
  <c r="H101" i="7"/>
  <c r="F101" i="7"/>
  <c r="E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J85" i="7"/>
  <c r="I85" i="7"/>
  <c r="H85" i="7"/>
  <c r="F85" i="7"/>
  <c r="E85" i="7"/>
  <c r="K84" i="7"/>
  <c r="G84" i="7"/>
  <c r="K83" i="7"/>
  <c r="G83" i="7"/>
  <c r="K82" i="7"/>
  <c r="G82" i="7"/>
  <c r="K81" i="7"/>
  <c r="G81" i="7"/>
  <c r="K80" i="7"/>
  <c r="G80" i="7"/>
  <c r="K79" i="7"/>
  <c r="G79" i="7"/>
  <c r="K78" i="7"/>
  <c r="G78" i="7"/>
  <c r="K77" i="7"/>
  <c r="G77" i="7"/>
  <c r="K76" i="7"/>
  <c r="G76" i="7"/>
  <c r="K75" i="7"/>
  <c r="G75" i="7"/>
  <c r="K74" i="7"/>
  <c r="G74" i="7"/>
  <c r="K73" i="7"/>
  <c r="G73" i="7"/>
  <c r="J71" i="7"/>
  <c r="I71" i="7"/>
  <c r="H71" i="7"/>
  <c r="F71" i="7"/>
  <c r="E71" i="7"/>
  <c r="K70" i="7"/>
  <c r="G70" i="7"/>
  <c r="K69" i="7"/>
  <c r="G69" i="7"/>
  <c r="K68" i="7"/>
  <c r="G68" i="7"/>
  <c r="K67" i="7"/>
  <c r="G67" i="7"/>
  <c r="K66" i="7"/>
  <c r="G66" i="7"/>
  <c r="K65" i="7"/>
  <c r="G65" i="7"/>
  <c r="K64" i="7"/>
  <c r="G64" i="7"/>
  <c r="K63" i="7"/>
  <c r="G63" i="7"/>
  <c r="K62" i="7"/>
  <c r="G62" i="7"/>
  <c r="J60" i="7"/>
  <c r="I60" i="7"/>
  <c r="H60" i="7"/>
  <c r="F60" i="7"/>
  <c r="E60" i="7"/>
  <c r="K59" i="7"/>
  <c r="G59" i="7"/>
  <c r="K58" i="7"/>
  <c r="G58" i="7"/>
  <c r="K57" i="7"/>
  <c r="G57" i="7"/>
  <c r="J55" i="7"/>
  <c r="I55" i="7"/>
  <c r="H55" i="7"/>
  <c r="F55" i="7"/>
  <c r="E55" i="7"/>
  <c r="K54" i="7"/>
  <c r="G54" i="7"/>
  <c r="K53" i="7"/>
  <c r="G53" i="7"/>
  <c r="K52" i="7"/>
  <c r="G52" i="7"/>
  <c r="K51" i="7"/>
  <c r="G51" i="7"/>
  <c r="K50" i="7"/>
  <c r="G50" i="7"/>
  <c r="K49" i="7"/>
  <c r="G49" i="7"/>
  <c r="K48" i="7"/>
  <c r="G48" i="7"/>
  <c r="J46" i="7"/>
  <c r="I46" i="7"/>
  <c r="H46" i="7"/>
  <c r="F46" i="7"/>
  <c r="E46" i="7"/>
  <c r="K45" i="7"/>
  <c r="G45" i="7"/>
  <c r="K44" i="7"/>
  <c r="G44" i="7"/>
  <c r="K43" i="7"/>
  <c r="G43" i="7"/>
  <c r="K42" i="7"/>
  <c r="G42" i="7"/>
  <c r="K41" i="7"/>
  <c r="G41" i="7"/>
  <c r="K40" i="7"/>
  <c r="G40" i="7"/>
  <c r="K39" i="7"/>
  <c r="G39" i="7"/>
  <c r="K38" i="7"/>
  <c r="G38" i="7"/>
  <c r="K37" i="7"/>
  <c r="G37" i="7"/>
  <c r="K36" i="7"/>
  <c r="G36" i="7"/>
  <c r="K35" i="7"/>
  <c r="G35" i="7"/>
  <c r="K34" i="7"/>
  <c r="G34" i="7"/>
  <c r="K33" i="7"/>
  <c r="G33" i="7"/>
  <c r="K32" i="7"/>
  <c r="G32" i="7"/>
  <c r="K31" i="7"/>
  <c r="I26" i="7"/>
  <c r="H26" i="7"/>
  <c r="F26" i="7"/>
  <c r="E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I15" i="7"/>
  <c r="H15" i="7"/>
  <c r="F15" i="7"/>
  <c r="E15" i="7"/>
  <c r="K14" i="7"/>
  <c r="G14" i="7"/>
  <c r="K13" i="7"/>
  <c r="G13" i="7"/>
  <c r="K12" i="7"/>
  <c r="G12" i="7"/>
  <c r="K11" i="7"/>
  <c r="G11" i="7"/>
  <c r="K10" i="7"/>
  <c r="G10" i="7"/>
  <c r="K9" i="7"/>
  <c r="G9" i="7"/>
  <c r="J100" i="6"/>
  <c r="I100" i="6"/>
  <c r="H100" i="6"/>
  <c r="F100" i="6"/>
  <c r="E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J84" i="6"/>
  <c r="I84" i="6"/>
  <c r="H84" i="6"/>
  <c r="F84" i="6"/>
  <c r="E84" i="6"/>
  <c r="K83" i="6"/>
  <c r="G83" i="6"/>
  <c r="K82" i="6"/>
  <c r="G82" i="6"/>
  <c r="K81" i="6"/>
  <c r="G81" i="6"/>
  <c r="K80" i="6"/>
  <c r="G80" i="6"/>
  <c r="K79" i="6"/>
  <c r="G79" i="6"/>
  <c r="K78" i="6"/>
  <c r="G78" i="6"/>
  <c r="K77" i="6"/>
  <c r="G77" i="6"/>
  <c r="K76" i="6"/>
  <c r="G76" i="6"/>
  <c r="K75" i="6"/>
  <c r="G75" i="6"/>
  <c r="K74" i="6"/>
  <c r="G74" i="6"/>
  <c r="K73" i="6"/>
  <c r="G73" i="6"/>
  <c r="K72" i="6"/>
  <c r="G72" i="6"/>
  <c r="J70" i="6"/>
  <c r="I70" i="6"/>
  <c r="H70" i="6"/>
  <c r="F70" i="6"/>
  <c r="E70" i="6"/>
  <c r="K69" i="6"/>
  <c r="G69" i="6"/>
  <c r="K68" i="6"/>
  <c r="G68" i="6"/>
  <c r="K67" i="6"/>
  <c r="G67" i="6"/>
  <c r="K66" i="6"/>
  <c r="G66" i="6"/>
  <c r="K65" i="6"/>
  <c r="G65" i="6"/>
  <c r="K64" i="6"/>
  <c r="G64" i="6"/>
  <c r="K63" i="6"/>
  <c r="G63" i="6"/>
  <c r="K62" i="6"/>
  <c r="G62" i="6"/>
  <c r="K61" i="6"/>
  <c r="G61" i="6"/>
  <c r="K60" i="6"/>
  <c r="G60" i="6"/>
  <c r="K59" i="6"/>
  <c r="G59" i="6"/>
  <c r="J57" i="6"/>
  <c r="I57" i="6"/>
  <c r="H57" i="6"/>
  <c r="F57" i="6"/>
  <c r="E57" i="6"/>
  <c r="K56" i="6"/>
  <c r="G56" i="6"/>
  <c r="K55" i="6"/>
  <c r="G55" i="6"/>
  <c r="K54" i="6"/>
  <c r="G54" i="6"/>
  <c r="J52" i="6"/>
  <c r="I52" i="6"/>
  <c r="H52" i="6"/>
  <c r="F52" i="6"/>
  <c r="E52" i="6"/>
  <c r="K51" i="6"/>
  <c r="G51" i="6"/>
  <c r="K50" i="6"/>
  <c r="G50" i="6"/>
  <c r="K49" i="6"/>
  <c r="G49" i="6"/>
  <c r="K48" i="6"/>
  <c r="G48" i="6"/>
  <c r="K47" i="6"/>
  <c r="G47" i="6"/>
  <c r="K46" i="6"/>
  <c r="G46" i="6"/>
  <c r="K45" i="6"/>
  <c r="G45" i="6"/>
  <c r="K44" i="6"/>
  <c r="G44" i="6"/>
  <c r="J42" i="6"/>
  <c r="I42" i="6"/>
  <c r="H42" i="6"/>
  <c r="F42" i="6"/>
  <c r="E42" i="6"/>
  <c r="K41" i="6"/>
  <c r="G41" i="6"/>
  <c r="K40" i="6"/>
  <c r="G40" i="6"/>
  <c r="K39" i="6"/>
  <c r="G39" i="6"/>
  <c r="K38" i="6"/>
  <c r="G38" i="6"/>
  <c r="K37" i="6"/>
  <c r="G37" i="6"/>
  <c r="K36" i="6"/>
  <c r="G36" i="6"/>
  <c r="K35" i="6"/>
  <c r="G35" i="6"/>
  <c r="K34" i="6"/>
  <c r="G34" i="6"/>
  <c r="K33" i="6"/>
  <c r="G33" i="6"/>
  <c r="K32" i="6"/>
  <c r="G32" i="6"/>
  <c r="K31" i="6"/>
  <c r="G31" i="6"/>
  <c r="K30" i="6"/>
  <c r="K27" i="6"/>
  <c r="I27" i="6"/>
  <c r="H27" i="6"/>
  <c r="G27" i="6"/>
  <c r="F27" i="6"/>
  <c r="E27" i="6"/>
  <c r="I24" i="6"/>
  <c r="H24" i="6"/>
  <c r="F24" i="6"/>
  <c r="E24" i="6"/>
  <c r="K23" i="6"/>
  <c r="G23" i="6"/>
  <c r="K22" i="6"/>
  <c r="G22" i="6"/>
  <c r="K21" i="6"/>
  <c r="G21" i="6"/>
  <c r="K20" i="6"/>
  <c r="G20" i="6"/>
  <c r="K19" i="6"/>
  <c r="G19" i="6"/>
  <c r="K18" i="6"/>
  <c r="G18" i="6"/>
  <c r="K17" i="6"/>
  <c r="G17" i="6"/>
  <c r="K16" i="6"/>
  <c r="G16" i="6"/>
  <c r="K15" i="6"/>
  <c r="G15" i="6"/>
  <c r="I13" i="6"/>
  <c r="H13" i="6"/>
  <c r="F13" i="6"/>
  <c r="E13" i="6"/>
  <c r="K12" i="6"/>
  <c r="G12" i="6"/>
  <c r="K11" i="6"/>
  <c r="G11" i="6"/>
  <c r="K10" i="6"/>
  <c r="G10" i="6"/>
  <c r="K9" i="6"/>
  <c r="G9" i="6"/>
  <c r="G57" i="6" l="1"/>
  <c r="G100" i="6"/>
  <c r="F28" i="6"/>
  <c r="H28" i="6"/>
  <c r="K84" i="6"/>
  <c r="J101" i="6"/>
  <c r="K13" i="6"/>
  <c r="G70" i="6"/>
  <c r="G24" i="6"/>
  <c r="E28" i="6"/>
  <c r="G52" i="6"/>
  <c r="K57" i="6"/>
  <c r="E101" i="6"/>
  <c r="I28" i="6"/>
  <c r="G42" i="6"/>
  <c r="K52" i="6"/>
  <c r="K24" i="6"/>
  <c r="K42" i="6"/>
  <c r="H101" i="6"/>
  <c r="G13" i="6"/>
  <c r="K70" i="6"/>
  <c r="G84" i="6"/>
  <c r="I101" i="6"/>
  <c r="G101" i="8"/>
  <c r="K14" i="8"/>
  <c r="G54" i="8"/>
  <c r="G14" i="8"/>
  <c r="G85" i="8"/>
  <c r="I30" i="8"/>
  <c r="F102" i="8"/>
  <c r="H102" i="8"/>
  <c r="I102" i="8"/>
  <c r="G26" i="8"/>
  <c r="K26" i="8"/>
  <c r="K30" i="8" s="1"/>
  <c r="H30" i="8"/>
  <c r="K85" i="8"/>
  <c r="G45" i="8"/>
  <c r="K54" i="8"/>
  <c r="G60" i="8"/>
  <c r="J102" i="8"/>
  <c r="K72" i="8"/>
  <c r="E102" i="8"/>
  <c r="K45" i="8"/>
  <c r="K60" i="8"/>
  <c r="E30" i="8"/>
  <c r="E103" i="8" s="1"/>
  <c r="F30" i="8"/>
  <c r="F103" i="8" s="1"/>
  <c r="J102" i="7"/>
  <c r="G101" i="7"/>
  <c r="G71" i="7"/>
  <c r="K26" i="7"/>
  <c r="K46" i="7"/>
  <c r="K60" i="7"/>
  <c r="G15" i="7"/>
  <c r="G60" i="7"/>
  <c r="F102" i="7"/>
  <c r="H102" i="7"/>
  <c r="G46" i="7"/>
  <c r="K15" i="7"/>
  <c r="G55" i="7"/>
  <c r="G85" i="7"/>
  <c r="I102" i="7"/>
  <c r="G26" i="7"/>
  <c r="K85" i="7"/>
  <c r="K55" i="7"/>
  <c r="K71" i="7"/>
  <c r="E102" i="7"/>
  <c r="G30" i="8"/>
  <c r="K101" i="8"/>
  <c r="K101" i="7"/>
  <c r="K100" i="6"/>
  <c r="F101" i="6"/>
  <c r="G101" i="6" s="1"/>
  <c r="K28" i="6" l="1"/>
  <c r="G28" i="6"/>
  <c r="E102" i="6"/>
  <c r="K101" i="6"/>
  <c r="I102" i="6"/>
  <c r="H102" i="6"/>
  <c r="I103" i="8"/>
  <c r="H103" i="8"/>
  <c r="K103" i="8" s="1"/>
  <c r="G102" i="8"/>
  <c r="K102" i="8"/>
  <c r="G103" i="8"/>
  <c r="I103" i="7"/>
  <c r="F103" i="7"/>
  <c r="G103" i="7" s="1"/>
  <c r="K102" i="7"/>
  <c r="G102" i="7"/>
  <c r="H103" i="7"/>
  <c r="F102" i="6"/>
  <c r="K102" i="6" l="1"/>
  <c r="G102" i="6"/>
  <c r="K103" i="7"/>
</calcChain>
</file>

<file path=xl/sharedStrings.xml><?xml version="1.0" encoding="utf-8"?>
<sst xmlns="http://schemas.openxmlformats.org/spreadsheetml/2006/main" count="730" uniqueCount="334">
  <si>
    <t>Dashboard</t>
  </si>
  <si>
    <t>ReDesign Schools Louisiana</t>
  </si>
  <si>
    <t>July 2022 through March 2023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</si>
  <si>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</si>
  <si>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</si>
  <si>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</si>
  <si>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</si>
  <si>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</si>
  <si>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</si>
  <si>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</si>
  <si>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</si>
  <si>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</si>
  <si>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</si>
  <si>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</si>
  <si>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</si>
  <si>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</si>
  <si>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</si>
  <si>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</si>
  <si>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</si>
  <si>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</si>
  <si>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</si>
  <si>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</si>
  <si>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</si>
  <si>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</si>
  <si>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Direct Student Expense</t>
  </si>
  <si>
    <t>Office &amp; Business Expense</t>
  </si>
  <si>
    <t>Interest</t>
  </si>
  <si>
    <t>Total Ordinary Expenses</t>
  </si>
  <si>
    <t>Net Operating Income</t>
  </si>
  <si>
    <t>Extraordinary Expenses</t>
  </si>
  <si>
    <t>Capital Outlay</t>
  </si>
  <si>
    <t>Total Extraordinary Expenses</t>
  </si>
  <si>
    <t>Total Expenses</t>
  </si>
  <si>
    <t>Net Income</t>
  </si>
  <si>
    <t>Cash Flow Adjustments</t>
  </si>
  <si>
    <t>Change in Cash</t>
  </si>
  <si>
    <t>Current</t>
  </si>
  <si>
    <t>Income Statement</t>
  </si>
  <si>
    <t>Year-To-Date</t>
  </si>
  <si>
    <t>Annual</t>
  </si>
  <si>
    <t>1994000.1 · Local MFP</t>
  </si>
  <si>
    <t>1994000.2 · Local MFP</t>
  </si>
  <si>
    <t>1994000.3 · Local MFP</t>
  </si>
  <si>
    <t>1999000.1 · Other Misc Revenues-Other Miscellaneous Revenues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</si>
  <si>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</si>
  <si>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</si>
  <si>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</si>
  <si>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</si>
  <si>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</si>
  <si>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3220000.1 · Education Support Fund</t>
  </si>
  <si>
    <t>3240000.1 · LA4</t>
  </si>
  <si>
    <t>3240000.2 · LA4</t>
  </si>
  <si>
    <t>3290000.1 · Other Restricted Revenues</t>
  </si>
  <si>
    <t>3290000.2 · Other Restricted Revenues</t>
  </si>
  <si>
    <t>3290000.3 · Other Restricted Revenues</t>
  </si>
  <si>
    <t>Total State and Local Revenue</t>
  </si>
  <si>
    <t>4340000.2 · Headstart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</si>
  <si>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</si>
  <si>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</si>
  <si>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</si>
  <si>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</si>
  <si>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</si>
  <si>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</si>
  <si>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4541000.1 · Title I, Part A</t>
  </si>
  <si>
    <t>4541000.2 · Title I, Part A</t>
  </si>
  <si>
    <t>4541000.3 · Title I, Part A</t>
  </si>
  <si>
    <t>4544000.1 · Title IV</t>
  </si>
  <si>
    <t>4544000.2 · Title IV</t>
  </si>
  <si>
    <t>4544000.3 · Title IV</t>
  </si>
  <si>
    <t>4545000.1 · Title II, Part A</t>
  </si>
  <si>
    <t>4545000.2 · Title II, Part A</t>
  </si>
  <si>
    <t>4545000.3 · Title II, Part A</t>
  </si>
  <si>
    <t>4550000.1 · Title I, School Imp</t>
  </si>
  <si>
    <t>4550000.2 · Title I, School Imp</t>
  </si>
  <si>
    <t>4550000.3 · Title I, School Imp</t>
  </si>
  <si>
    <t>4552000.1 · Title I, DSS</t>
  </si>
  <si>
    <t>4552000.2 · Title I, DSS</t>
  </si>
  <si>
    <t>4552000.3 · Title I, DSS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</si>
  <si>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</si>
  <si>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</si>
  <si>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</si>
  <si>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</si>
  <si>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</si>
  <si>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4590000.3 · Other Federal Programs</t>
  </si>
  <si>
    <t>Total Federal Revenue</t>
  </si>
  <si>
    <t xml:space="preserve">1993000.2 · Prior Year </t>
  </si>
  <si>
    <t>Total Earned Fees</t>
  </si>
  <si>
    <t>1111110.1 · Salary Admini</t>
  </si>
  <si>
    <t>1111110.3 · Salary Admini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</si>
  <si>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</si>
  <si>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</si>
  <si>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</si>
  <si>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</si>
  <si>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</si>
  <si>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</si>
  <si>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</si>
  <si>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</si>
  <si>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</si>
  <si>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1112510.1 · Salaries-Business Mgr-Fiscal Svcs</t>
  </si>
  <si>
    <t>1112510.2 · Salaries-Business Mgr-Fiscal Svcs</t>
  </si>
  <si>
    <t>1112510.3 · Salaries-Business Mgr-Fiscal Svcs</t>
  </si>
  <si>
    <t>1121105.1 · Salaries-Kinder Teachers-Kindergarten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</si>
  <si>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</si>
  <si>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</si>
  <si>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</si>
  <si>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</si>
  <si>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</si>
  <si>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1121210.3 · Salaries-Teachers-Special Education</t>
  </si>
  <si>
    <t>1121590.1 · 1 Pre K Teacher</t>
  </si>
  <si>
    <t>1121590.2 · Salaries-Teachers-Special Education</t>
  </si>
  <si>
    <t>1132122.1 · Salaries-Social Workers-Counseling Svcs</t>
  </si>
  <si>
    <t>1132122.2 · Salaries-Social Workers-Counseling Svcs</t>
  </si>
  <si>
    <t>1132122.3 · Salaries-Social Workers-Counseling Svcs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</si>
  <si>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</si>
  <si>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</si>
  <si>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</si>
  <si>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</si>
  <si>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</si>
  <si>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</si>
  <si>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</si>
  <si>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</si>
  <si>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Salaries-Custodian</t>
  </si>
  <si>
    <t>1162620.2 · Salaries-Custodian</t>
  </si>
  <si>
    <t>1162620.3 · Salaries-Custodian</t>
  </si>
  <si>
    <t>Total Salaries</t>
  </si>
  <si>
    <t>2101100.3 · Benefits-Group Ins-Regular Programs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</si>
  <si>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</si>
  <si>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</si>
  <si>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</si>
  <si>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</si>
  <si>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</si>
  <si>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</si>
  <si>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</si>
  <si>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</si>
  <si>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</si>
  <si>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</si>
  <si>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</si>
  <si>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</si>
  <si>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</si>
  <si>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</si>
  <si>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</si>
  <si>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</si>
  <si>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</si>
  <si>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</si>
  <si>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</si>
  <si>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</si>
  <si>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Benefits-Other-Regular Programs</t>
  </si>
  <si>
    <t>Total Benefits and Taxes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</si>
  <si>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</si>
  <si>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</si>
  <si>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</si>
  <si>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</si>
  <si>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</si>
  <si>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</si>
  <si>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</si>
  <si>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</si>
  <si>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</si>
  <si>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3392830.2 · Purch Prof and Tech Svcs-Background Checks-Human Resource Svcs</t>
  </si>
  <si>
    <t>Total Staff-Related Costs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</si>
  <si>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</si>
  <si>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</si>
  <si>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</si>
  <si>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</si>
  <si>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</si>
  <si>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</si>
  <si>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</si>
  <si>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</si>
  <si>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</si>
  <si>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</si>
  <si>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</si>
  <si>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</si>
  <si>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</si>
  <si>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</si>
  <si>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</si>
  <si>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4232620.2 · Custodial Svcs-Operation and Maintenance of Buildings</t>
  </si>
  <si>
    <t>4232620.3 · Custodial Svcs-Operation and Maintenance of Buildings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</si>
  <si>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</si>
  <si>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</si>
  <si>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</si>
  <si>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4422400.1 · Rental of Equip-School Admin</t>
  </si>
  <si>
    <t>4422400.2 · Rental of Equip-School Admin</t>
  </si>
  <si>
    <t>4422400.3 · Rental of Equip-School Admin</t>
  </si>
  <si>
    <t>4422620.3 · Rental of Equip-Operation and Maintenance of Buildings</t>
  </si>
  <si>
    <t>6102620.1 · Operation and Maintenance of Buildings</t>
  </si>
  <si>
    <t>6102620.2 · Operation and Maintenance of Buildings</t>
  </si>
  <si>
    <t>6102620.3 · Operation and Maintenance of Buildings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</si>
  <si>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</si>
  <si>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</si>
  <si>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</si>
  <si>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Total Occupancy Service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</si>
  <si>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</si>
  <si>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</si>
  <si>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</si>
  <si>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</si>
  <si>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</si>
  <si>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</si>
  <si>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</si>
  <si>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</si>
  <si>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</si>
  <si>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</si>
  <si>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</si>
  <si>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</si>
  <si>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</si>
  <si>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</si>
  <si>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5002720.1 · Other-Regular Transportation</t>
  </si>
  <si>
    <t>5002720.2 · Other-Regular Transportation</t>
  </si>
  <si>
    <t>5002720.3 · Other-Regular Transportation</t>
  </si>
  <si>
    <t>5703100.1 · Food Svc Mgmt-Food Svcs Operations</t>
  </si>
  <si>
    <t>5703100.2 · Food Svc Mgmt-Food Svcs Operations</t>
  </si>
  <si>
    <t>5703100.3 · Food Svc Mgmt-Food Svcs Operations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</si>
  <si>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</si>
  <si>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</si>
  <si>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</si>
  <si>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</si>
  <si>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</si>
  <si>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</si>
  <si>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6151100.1 · Tech-Regular Programs</t>
  </si>
  <si>
    <t>6151100.2 · Tech-Regular Programs</t>
  </si>
  <si>
    <t>6151100.3 · Tech-Regular Programs</t>
  </si>
  <si>
    <t>6152400.1 · Tech-School Admin</t>
  </si>
  <si>
    <t>6152400.2 · Tech-School Admin</t>
  </si>
  <si>
    <t>6152400.3 · Tech-School Admin</t>
  </si>
  <si>
    <t>6421100.1 · Textbooks / Workbooks</t>
  </si>
  <si>
    <t>6421100.2 · Textbooks / Workbooks</t>
  </si>
  <si>
    <t>6421100.3 · Supplies-Electricity-Operation and Maintenance of Buildings</t>
  </si>
  <si>
    <t>Total Direct Student Expense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</si>
  <si>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</si>
  <si>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</si>
  <si>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</si>
  <si>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</si>
  <si>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</si>
  <si>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</si>
  <si>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</si>
  <si>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</si>
  <si>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</si>
  <si>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</si>
  <si>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</si>
  <si>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</si>
  <si>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</si>
  <si>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</si>
  <si>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</si>
  <si>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5001100.1 · Purch Prop Svcs-Rental of Equip-School Admin</t>
  </si>
  <si>
    <t>5001100.2 · Other Purch Svcs-Misc Purchase</t>
  </si>
  <si>
    <t>5001100.3 · Communication Instruction Online Services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</si>
  <si>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</si>
  <si>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</si>
  <si>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</si>
  <si>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</si>
  <si>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5302400.1 · Communications-School Admin</t>
  </si>
  <si>
    <t>5302400.2 · Communications-School Admin</t>
  </si>
  <si>
    <t>5302400.3 · Communications-School Admin</t>
  </si>
  <si>
    <t>5402310.1 · Other Purch Svcs-Advertising-Board of Education Svcs</t>
  </si>
  <si>
    <t>5402310.2 · Other Purch Svcs-Advertising-Board of Education Svcs</t>
  </si>
  <si>
    <t>5402310.3 · Other Purch Svcs-Advertising-Board of Education Svcs</t>
  </si>
  <si>
    <t>5821100.2 · Travel-Regular Programs</t>
  </si>
  <si>
    <t>5821100.3 · Travel-Regular Programs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</si>
  <si>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</si>
  <si>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</si>
  <si>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</si>
  <si>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</si>
  <si>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</si>
  <si>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</si>
  <si>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8002400.1 · Misc--School Admin</t>
  </si>
  <si>
    <t>8002400.2 · Misc--School Admin</t>
  </si>
  <si>
    <t>8002400.3 · Misc--School Admin</t>
  </si>
  <si>
    <t>8102400.1 · Misc-Dues and Fees-School Admin</t>
  </si>
  <si>
    <t>8102400.2 · Misc-Dues and Fees-School Admin</t>
  </si>
  <si>
    <t>8102400.3 · Misc-Dues and Fees-School Admin</t>
  </si>
  <si>
    <t>Total Office &amp; Business Expense</t>
  </si>
  <si>
    <t>Cash Flow Statement</t>
  </si>
  <si>
    <t>Other Operating Activities</t>
  </si>
  <si>
    <t>1530000 · Accounts Receivable</t>
  </si>
  <si>
    <t>1810000 · Prepaid Expenses</t>
  </si>
  <si>
    <t>4210000 · Accounts Payable</t>
  </si>
  <si>
    <t>4510000 · Loan Payable</t>
  </si>
  <si>
    <t>4610000 · Accrued Salaries and Benefits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</si>
  <si>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</si>
  <si>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</si>
  <si>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</si>
  <si>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</si>
  <si>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</si>
  <si>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Total Other Operating Activities</t>
  </si>
  <si>
    <t>Total Cash Flow Adjustments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</si>
  <si>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</si>
  <si>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</si>
  <si>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</si>
  <si>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</si>
  <si>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</si>
  <si>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</si>
  <si>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</si>
  <si>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</si>
  <si>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</si>
  <si>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</si>
  <si>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</si>
  <si>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</si>
  <si>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</si>
  <si>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</si>
  <si>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</si>
  <si>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</si>
  <si>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</si>
  <si>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</si>
  <si>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</si>
  <si>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</si>
  <si>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</si>
  <si>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Year End</t>
  </si>
  <si>
    <t>Current Assets</t>
  </si>
  <si>
    <t>Cash</t>
  </si>
  <si>
    <t>· Clearing</t>
  </si>
  <si>
    <t>1011000 · Chase Checking *5371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</si>
  <si>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</si>
  <si>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</si>
  <si>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</si>
  <si>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</si>
  <si>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</si>
  <si>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Accounts Receivable</t>
  </si>
  <si>
    <t>Total Accounts Receivable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</si>
  <si>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</si>
  <si>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</si>
  <si>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</si>
  <si>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</si>
  <si>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</si>
  <si>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</si>
  <si>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Accounts Payable</t>
  </si>
  <si>
    <t>Total Accounts Payable</t>
  </si>
  <si>
    <t>Total Current Liabilities</t>
  </si>
  <si>
    <t>Equity</t>
  </si>
  <si>
    <t>Unrestricted Net Assets</t>
  </si>
  <si>
    <t xml:space="preserve">7400000 · Unreserved Retained Earnings </t>
  </si>
  <si>
    <t>Total Unrestricted Net Assets</t>
  </si>
  <si>
    <t>Total Net Income</t>
  </si>
  <si>
    <t>Total Equity</t>
  </si>
  <si>
    <t>Total Liabilities and Equity</t>
  </si>
  <si>
    <t>As of March 31, 2023</t>
  </si>
  <si>
    <t xml:space="preserve">1993000.3 · Prior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</si>
</sst>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2" fillId="0" borderId="0" xfId="0" applyFont="1"/>
    <xf numFmtId="0" fontId="4" fillId="0" borderId="2" xfId="0" applyFont="1" applyBorder="1" applyAlignment="1">
      <alignment horizontal="right"/>
    </xf>
    <xf numFmtId="165" fontId="4" fillId="0" borderId="0" xfId="1" applyNumberFormat="1" applyFont="1"/>
    <xf numFmtId="165" fontId="7" fillId="0" borderId="0" xfId="1" applyNumberFormat="1" applyFont="1"/>
    <xf numFmtId="165" fontId="4" fillId="0" borderId="2" xfId="1" applyNumberFormat="1" applyFont="1" applyBorder="1"/>
    <xf numFmtId="0" fontId="4" fillId="0" borderId="3" xfId="0" applyFont="1" applyBorder="1"/>
    <xf numFmtId="165" fontId="4" fillId="0" borderId="3" xfId="1" applyNumberFormat="1" applyFont="1" applyBorder="1"/>
    <xf numFmtId="165" fontId="7" fillId="0" borderId="3" xfId="1" applyNumberFormat="1" applyFont="1" applyBorder="1"/>
    <xf numFmtId="165" fontId="4" fillId="0" borderId="4" xfId="1" applyNumberFormat="1" applyFont="1" applyBorder="1"/>
    <xf numFmtId="165" fontId="4" fillId="0" borderId="0" xfId="1" applyNumberFormat="1" applyFont="1" applyBorder="1"/>
    <xf numFmtId="165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5" fontId="4" fillId="0" borderId="5" xfId="1" applyNumberFormat="1" applyFont="1" applyBorder="1"/>
    <xf numFmtId="165" fontId="7" fillId="0" borderId="5" xfId="1" applyNumberFormat="1" applyFont="1" applyBorder="1"/>
    <xf numFmtId="165" fontId="4" fillId="0" borderId="6" xfId="1" applyNumberFormat="1" applyFont="1" applyBorder="1"/>
    <xf numFmtId="165" fontId="7" fillId="0" borderId="1" xfId="1" applyNumberFormat="1" applyFont="1" applyBorder="1"/>
    <xf numFmtId="0" fontId="4" fillId="0" borderId="7" xfId="0" applyFont="1" applyBorder="1"/>
    <xf numFmtId="165" fontId="4" fillId="0" borderId="7" xfId="1" applyNumberFormat="1" applyFont="1" applyBorder="1"/>
    <xf numFmtId="165" fontId="7" fillId="0" borderId="7" xfId="1" applyNumberFormat="1" applyFont="1" applyBorder="1"/>
    <xf numFmtId="165" fontId="4" fillId="0" borderId="8" xfId="1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165" fontId="4" fillId="0" borderId="9" xfId="1" applyNumberFormat="1" applyFont="1" applyBorder="1"/>
    <xf numFmtId="0" fontId="4" fillId="0" borderId="10" xfId="0" applyFont="1" applyBorder="1"/>
    <xf numFmtId="165" fontId="4" fillId="0" borderId="10" xfId="1" applyNumberFormat="1" applyFont="1" applyBorder="1"/>
    <xf numFmtId="165" fontId="4" fillId="0" borderId="11" xfId="1" applyNumberFormat="1" applyFont="1" applyBorder="1"/>
    <xf numFmtId="0" fontId="14" fillId="0" borderId="0" xfId="0" applyFont="1"/>
    <xf numFmtId="0" fontId="9" fillId="0" borderId="0" xfId="0" applyFont="1"/>
    <xf numFmtId="0" fontId="13" fillId="0" borderId="0" xfId="0" applyFont="1"/>
    <xf numFmtId="0" fontId="15" fillId="5" borderId="12" xfId="0" applyFont="1" applyFill="1" applyBorder="1"/>
    <xf numFmtId="0" fontId="15" fillId="5" borderId="13" xfId="0" applyFont="1" applyFill="1" applyBorder="1" applyAlignment="1">
      <alignment horizontal="center"/>
    </xf>
    <xf numFmtId="0" fontId="15" fillId="5" borderId="13" xfId="0" applyFont="1" applyFill="1" applyBorder="1"/>
    <xf numFmtId="0" fontId="13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37" fontId="8" fillId="6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7" fontId="4" fillId="0" borderId="15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7" xfId="0" applyNumberFormat="1" applyFont="1" applyBorder="1"/>
    <xf numFmtId="0" fontId="13" fillId="6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/>
    </xf>
    <xf numFmtId="38" fontId="6" fillId="2" borderId="19" xfId="0" applyNumberFormat="1" applyFont="1" applyFill="1" applyBorder="1" applyAlignment="1">
      <alignment vertical="center"/>
    </xf>
    <xf numFmtId="38" fontId="11" fillId="2" borderId="20" xfId="1" applyNumberFormat="1" applyFont="1" applyFill="1" applyBorder="1" applyAlignment="1">
      <alignment vertical="center"/>
    </xf>
    <xf numFmtId="38" fontId="11" fillId="2" borderId="19" xfId="1" applyNumberFormat="1" applyFont="1" applyFill="1" applyBorder="1" applyAlignment="1">
      <alignment vertical="center"/>
    </xf>
    <xf numFmtId="38" fontId="11" fillId="2" borderId="21" xfId="1" applyNumberFormat="1" applyFont="1" applyFill="1" applyBorder="1" applyAlignment="1">
      <alignment vertical="center"/>
    </xf>
    <xf numFmtId="38" fontId="11" fillId="2" borderId="22" xfId="1" applyNumberFormat="1" applyFont="1" applyFill="1" applyBorder="1" applyAlignment="1">
      <alignment vertical="center"/>
    </xf>
    <xf numFmtId="38" fontId="12" fillId="2" borderId="23" xfId="1" applyNumberFormat="1" applyFont="1" applyFill="1" applyBorder="1" applyAlignment="1">
      <alignment vertical="center"/>
    </xf>
    <xf numFmtId="38" fontId="16" fillId="4" borderId="11" xfId="1" applyNumberFormat="1" applyFont="1" applyFill="1" applyBorder="1" applyAlignment="1">
      <alignment horizontal="center" vertical="center"/>
    </xf>
    <xf numFmtId="38" fontId="16" fillId="4" borderId="1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NumberFormat="1" applyFont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38" fontId="16" fillId="4" borderId="10" xfId="0" applyNumberFormat="1" applyFont="1" applyFill="1" applyBorder="1" applyAlignment="1">
      <alignment horizontal="center" vertical="center"/>
    </xf>
    <xf numFmtId="38" fontId="16" fillId="7" borderId="24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18" fillId="0" borderId="0" xfId="0" applyNumberFormat="1" applyFont="1" applyAlignment="1">
      <alignment vertical="center"/>
    </xf>
    <xf numFmtId="38" fontId="18" fillId="0" borderId="2" xfId="1" applyNumberFormat="1" applyFont="1" applyBorder="1" applyAlignment="1">
      <alignment vertical="center"/>
    </xf>
    <xf numFmtId="38" fontId="18" fillId="0" borderId="0" xfId="1" applyNumberFormat="1" applyFont="1" applyAlignment="1">
      <alignment vertical="center"/>
    </xf>
    <xf numFmtId="38" fontId="16" fillId="0" borderId="16" xfId="1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38" fontId="18" fillId="0" borderId="1" xfId="0" applyNumberFormat="1" applyFont="1" applyBorder="1" applyAlignment="1">
      <alignment vertical="center"/>
    </xf>
    <xf numFmtId="38" fontId="18" fillId="0" borderId="9" xfId="1" applyNumberFormat="1" applyFont="1" applyBorder="1" applyAlignment="1">
      <alignment vertical="center"/>
    </xf>
    <xf numFmtId="38" fontId="18" fillId="0" borderId="1" xfId="1" applyNumberFormat="1" applyFont="1" applyBorder="1" applyAlignment="1">
      <alignment vertical="center"/>
    </xf>
    <xf numFmtId="38" fontId="16" fillId="0" borderId="18" xfId="1" applyNumberFormat="1" applyFont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38" fontId="16" fillId="8" borderId="1" xfId="0" applyNumberFormat="1" applyFont="1" applyFill="1" applyBorder="1" applyAlignment="1">
      <alignment horizontal="center" vertical="center"/>
    </xf>
    <xf numFmtId="38" fontId="16" fillId="8" borderId="9" xfId="1" applyNumberFormat="1" applyFont="1" applyFill="1" applyBorder="1" applyAlignment="1">
      <alignment horizontal="center" vertical="center"/>
    </xf>
    <xf numFmtId="38" fontId="16" fillId="8" borderId="1" xfId="1" applyNumberFormat="1" applyFont="1" applyFill="1" applyBorder="1" applyAlignment="1">
      <alignment horizontal="center" vertical="center"/>
    </xf>
    <xf numFmtId="38" fontId="16" fillId="8" borderId="18" xfId="1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38" fontId="16" fillId="7" borderId="5" xfId="0" applyNumberFormat="1" applyFont="1" applyFill="1" applyBorder="1" applyAlignment="1">
      <alignment horizontal="center" vertical="center"/>
    </xf>
    <xf numFmtId="38" fontId="16" fillId="7" borderId="6" xfId="1" applyNumberFormat="1" applyFont="1" applyFill="1" applyBorder="1" applyAlignment="1">
      <alignment horizontal="center" vertical="center"/>
    </xf>
    <xf numFmtId="38" fontId="16" fillId="7" borderId="5" xfId="1" applyNumberFormat="1" applyFont="1" applyFill="1" applyBorder="1" applyAlignment="1">
      <alignment horizontal="center" vertical="center"/>
    </xf>
    <xf numFmtId="38" fontId="16" fillId="7" borderId="25" xfId="1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38" fontId="18" fillId="0" borderId="5" xfId="0" applyNumberFormat="1" applyFont="1" applyBorder="1" applyAlignment="1">
      <alignment vertical="center"/>
    </xf>
    <xf numFmtId="38" fontId="18" fillId="0" borderId="6" xfId="1" applyNumberFormat="1" applyFont="1" applyBorder="1" applyAlignment="1">
      <alignment vertical="center"/>
    </xf>
    <xf numFmtId="38" fontId="18" fillId="0" borderId="5" xfId="1" applyNumberFormat="1" applyFont="1" applyBorder="1" applyAlignment="1">
      <alignment vertical="center"/>
    </xf>
    <xf numFmtId="38" fontId="16" fillId="0" borderId="25" xfId="1" applyNumberFormat="1" applyFont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17" fillId="5" borderId="0" xfId="0" applyNumberFormat="1" applyFont="1" applyFill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38" fontId="4" fillId="9" borderId="0" xfId="0" applyNumberFormat="1" applyFont="1" applyFill="1"/>
    <xf numFmtId="38" fontId="4" fillId="9" borderId="1" xfId="0" applyNumberFormat="1" applyFont="1" applyFill="1" applyBorder="1"/>
    <xf numFmtId="37" fontId="4" fillId="9" borderId="1" xfId="0" applyNumberFormat="1" applyFont="1" applyFill="1" applyBorder="1"/>
    <xf numFmtId="0" fontId="0" fillId="9" borderId="0" xfId="0" applyFill="1"/>
  </cellXfs>
  <cellStyles count="2">
    <cellStyle name="Comma" xfId="1" builtinId="3"/>
    <cellStyle name="Normal" xfId="0" builtinId="0"/>
  </cellStyles>
  <dxfs count="10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114300</xdr:rowOff>
    </xdr:from>
    <xdr:to>
      <xdr:col>8</xdr:col>
      <xdr:colOff>600075</xdr:colOff>
      <xdr:row>22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9D4DAF2-6566-3BD2-EBD2-BFE12477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28825"/>
          <a:ext cx="72961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FIN-LA\ReDesign%20Schools%20Louisiana\Monthly%20Financials\FY23\March%202023\RSL%20-%20FRT23%20LA%20-%20March%202023%20%20v2.xlsm" TargetMode="External"/><Relationship Id="rId1" Type="http://schemas.openxmlformats.org/officeDocument/2006/relationships/externalLinkPath" Target="RSL%20-%20FRT23%20LA%20-%20March%202023%20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Sheet1"/>
      <sheetName val="Rev"/>
      <sheetName val="PPF"/>
      <sheetName val="Payroll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0">
          <cell r="G60">
            <v>213636.62642963417</v>
          </cell>
        </row>
        <row r="62">
          <cell r="G62">
            <v>213636.6559621811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2022 through March 2023</v>
          </cell>
        </row>
        <row r="9">
          <cell r="X9" t="str">
            <v>As of March 31, 2023</v>
          </cell>
        </row>
        <row r="12">
          <cell r="X12">
            <v>45016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2080902.9600000002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F677-318A-4438-8B9B-F132D531379A}">
  <sheetPr>
    <tabColor theme="4" tint="0.39997558519241921"/>
    <pageSetUpPr fitToPage="1"/>
  </sheetPr>
  <dimension ref="A1:O54"/>
  <sheetViews>
    <sheetView showGridLines="0" workbookViewId="0">
      <selection activeCell="X2" sqref="X2:X3"/>
    </sheetView>
  </sheetViews>
  <sheetFormatPr defaultRowHeight="11.25" customHeight="1" x14ac:dyDescent="0.25"/>
  <cols>
    <col min="1" max="1" width="4" customWidth="1"/>
    <col min="2" max="2" width="12.5703125" customWidth="1"/>
    <col min="3" max="3" width="11.5703125" customWidth="1"/>
    <col min="4" max="4" width="12.140625" customWidth="1"/>
    <col min="5" max="5" width="23.7109375" customWidth="1"/>
    <col min="6" max="6" width="14" customWidth="1"/>
    <col min="7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8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1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5" t="s">
        <v>4</v>
      </c>
      <c r="B25" s="5"/>
      <c r="C25" s="5"/>
      <c r="D25" s="5"/>
      <c r="E25" s="8" t="s">
        <v>5</v>
      </c>
      <c r="F25" s="5"/>
      <c r="G25" s="5"/>
      <c r="H25" s="8" t="s">
        <v>6</v>
      </c>
      <c r="I25" s="5"/>
      <c r="J25" s="5"/>
      <c r="K25" s="2"/>
      <c r="L25" s="2"/>
      <c r="M25" s="2"/>
      <c r="N25" s="2"/>
      <c r="O25" s="2"/>
    </row>
    <row r="26" spans="1:15" ht="11.25" customHeight="1" x14ac:dyDescent="0.25">
      <c r="A26" s="9"/>
      <c r="B26" s="9"/>
      <c r="C26" s="9"/>
      <c r="D26" s="10" t="s">
        <v>7</v>
      </c>
      <c r="E26" s="10" t="s">
        <v>8</v>
      </c>
      <c r="F26" s="10" t="s">
        <v>9</v>
      </c>
      <c r="G26" s="11" t="s">
        <v>10</v>
      </c>
      <c r="H26" s="10" t="s">
        <v>8</v>
      </c>
      <c r="I26" s="10" t="s">
        <v>9</v>
      </c>
      <c r="J26" s="11" t="s">
        <v>11</v>
      </c>
      <c r="K26" s="2"/>
      <c r="L26" s="2"/>
      <c r="M26" s="2"/>
      <c r="N26" s="2"/>
      <c r="O26" s="2"/>
    </row>
    <row r="27" spans="1:15" ht="11.25" customHeight="1" x14ac:dyDescent="0.25">
      <c r="A27" s="12" t="s">
        <v>12</v>
      </c>
      <c r="B27" s="2"/>
      <c r="C27" s="2"/>
      <c r="D27" s="6"/>
      <c r="E27" s="6"/>
      <c r="F27" s="6"/>
      <c r="G27" s="13"/>
      <c r="H27" s="6"/>
      <c r="I27" s="6"/>
      <c r="J27" s="13"/>
      <c r="K27" s="2"/>
      <c r="L27" s="2"/>
      <c r="M27" s="2"/>
      <c r="N27" s="2"/>
      <c r="O27" s="2"/>
    </row>
    <row r="28" spans="1:15" ht="11.25" customHeight="1" x14ac:dyDescent="0.25">
      <c r="A28" s="2" t="s">
        <v>13</v>
      </c>
      <c r="B28" s="2"/>
      <c r="C28" s="2"/>
      <c r="D28" s="14">
        <v>4910341.01</v>
      </c>
      <c r="E28" s="14">
        <v>4448846.97</v>
      </c>
      <c r="F28" s="15">
        <v>461494.04000000004</v>
      </c>
      <c r="G28" s="16">
        <v>5756421.0016982649</v>
      </c>
      <c r="H28" s="14">
        <v>5931795.96</v>
      </c>
      <c r="I28" s="15">
        <v>-175374.95830173511</v>
      </c>
      <c r="J28" s="16">
        <v>846079.99169826508</v>
      </c>
      <c r="K28" s="2"/>
      <c r="L28" s="2"/>
      <c r="M28" s="2"/>
      <c r="N28" s="2"/>
      <c r="O28" s="2"/>
    </row>
    <row r="29" spans="1:15" ht="11.25" customHeight="1" x14ac:dyDescent="0.25">
      <c r="A29" s="2" t="s">
        <v>14</v>
      </c>
      <c r="B29" s="2"/>
      <c r="C29" s="2"/>
      <c r="D29" s="14">
        <v>2068652.64</v>
      </c>
      <c r="E29" s="14">
        <v>4632319.6199999992</v>
      </c>
      <c r="F29" s="15">
        <v>-2563666.9799999995</v>
      </c>
      <c r="G29" s="16">
        <v>4915066.9978491217</v>
      </c>
      <c r="H29" s="14">
        <v>6176426.1600000001</v>
      </c>
      <c r="I29" s="15">
        <v>-1261359.1621508785</v>
      </c>
      <c r="J29" s="16">
        <v>2846414.357849122</v>
      </c>
      <c r="K29" s="2"/>
      <c r="L29" s="2"/>
      <c r="M29" s="2"/>
      <c r="N29" s="2"/>
      <c r="O29" s="2"/>
    </row>
    <row r="30" spans="1:15" ht="11.25" customHeight="1" x14ac:dyDescent="0.25">
      <c r="A30" s="2" t="s">
        <v>15</v>
      </c>
      <c r="B30" s="2"/>
      <c r="C30" s="2"/>
      <c r="D30" s="14">
        <v>0</v>
      </c>
      <c r="E30" s="14">
        <v>0</v>
      </c>
      <c r="F30" s="15">
        <v>0</v>
      </c>
      <c r="G30" s="16">
        <v>0</v>
      </c>
      <c r="H30" s="14">
        <v>0</v>
      </c>
      <c r="I30" s="15">
        <v>0</v>
      </c>
      <c r="J30" s="16">
        <v>0</v>
      </c>
      <c r="K30" s="2"/>
      <c r="L30" s="2"/>
      <c r="M30" s="2"/>
      <c r="N30" s="2"/>
      <c r="O30" s="2"/>
    </row>
    <row r="31" spans="1:15" ht="11.25" customHeight="1" x14ac:dyDescent="0.25">
      <c r="A31" s="2" t="s">
        <v>16</v>
      </c>
      <c r="B31" s="2"/>
      <c r="C31" s="2"/>
      <c r="D31" s="14">
        <v>51.99</v>
      </c>
      <c r="E31" s="14">
        <v>0</v>
      </c>
      <c r="F31" s="15">
        <v>51.99</v>
      </c>
      <c r="G31" s="16">
        <v>2.2888183792701966E-7</v>
      </c>
      <c r="H31" s="14">
        <v>0</v>
      </c>
      <c r="I31" s="15">
        <v>2.2888183792701966E-7</v>
      </c>
      <c r="J31" s="16">
        <v>-51.989999771118164</v>
      </c>
      <c r="K31" s="2"/>
      <c r="L31" s="2"/>
      <c r="M31" s="2"/>
      <c r="N31" s="2"/>
      <c r="O31" s="2"/>
    </row>
    <row r="32" spans="1:15" ht="11.25" customHeight="1" x14ac:dyDescent="0.25">
      <c r="A32" s="17" t="s">
        <v>17</v>
      </c>
      <c r="B32" s="17"/>
      <c r="C32" s="17"/>
      <c r="D32" s="18">
        <v>6979045.6399999997</v>
      </c>
      <c r="E32" s="18">
        <v>9081166.5899999999</v>
      </c>
      <c r="F32" s="19">
        <v>-2102120.9500000002</v>
      </c>
      <c r="G32" s="20">
        <v>10671487.999547616</v>
      </c>
      <c r="H32" s="18">
        <v>12108222.120000001</v>
      </c>
      <c r="I32" s="19">
        <v>-1436734.1204523854</v>
      </c>
      <c r="J32" s="20">
        <v>3692442.359547616</v>
      </c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1"/>
      <c r="E33" s="21"/>
      <c r="F33" s="22"/>
      <c r="G33" s="16"/>
      <c r="H33" s="21"/>
      <c r="I33" s="22"/>
      <c r="J33" s="16"/>
      <c r="K33" s="2"/>
      <c r="L33" s="2"/>
      <c r="M33" s="2"/>
      <c r="N33" s="2"/>
      <c r="O33" s="2"/>
    </row>
    <row r="34" spans="1:15" ht="11.25" customHeight="1" x14ac:dyDescent="0.25">
      <c r="A34" s="12" t="s">
        <v>18</v>
      </c>
      <c r="B34" s="2"/>
      <c r="C34" s="2"/>
      <c r="D34" s="2"/>
      <c r="E34" s="2"/>
      <c r="F34" s="7"/>
      <c r="G34" s="23"/>
      <c r="H34" s="2"/>
      <c r="I34" s="7"/>
      <c r="J34" s="23"/>
      <c r="K34" s="2"/>
      <c r="L34" s="2"/>
      <c r="M34" s="2"/>
      <c r="N34" s="2"/>
      <c r="O34" s="2"/>
    </row>
    <row r="35" spans="1:15" ht="11.25" customHeight="1" x14ac:dyDescent="0.25">
      <c r="A35" s="2" t="s">
        <v>19</v>
      </c>
      <c r="B35" s="2"/>
      <c r="C35" s="2"/>
      <c r="D35" s="14">
        <v>3355402.2199999997</v>
      </c>
      <c r="E35" s="14">
        <v>4335799.3200000022</v>
      </c>
      <c r="F35" s="15">
        <v>980397.10000000242</v>
      </c>
      <c r="G35" s="16">
        <v>4656387.0071093757</v>
      </c>
      <c r="H35" s="14">
        <v>5781065.7599999998</v>
      </c>
      <c r="I35" s="15">
        <v>1124678.7528906241</v>
      </c>
      <c r="J35" s="16">
        <v>1300984.7871093759</v>
      </c>
      <c r="K35" s="2"/>
      <c r="L35" s="2"/>
      <c r="M35" s="2"/>
      <c r="N35" s="2"/>
      <c r="O35" s="2"/>
    </row>
    <row r="36" spans="1:15" ht="11.25" customHeight="1" x14ac:dyDescent="0.25">
      <c r="A36" s="2" t="s">
        <v>20</v>
      </c>
      <c r="B36" s="2"/>
      <c r="C36" s="2"/>
      <c r="D36" s="14">
        <v>601988.26</v>
      </c>
      <c r="E36" s="14">
        <v>915282.18000000017</v>
      </c>
      <c r="F36" s="15">
        <v>313293.92000000016</v>
      </c>
      <c r="G36" s="16">
        <v>1036364.1237237549</v>
      </c>
      <c r="H36" s="14">
        <v>1220376.2400000002</v>
      </c>
      <c r="I36" s="15">
        <v>184012.11627624533</v>
      </c>
      <c r="J36" s="16">
        <v>434375.86372375488</v>
      </c>
      <c r="K36" s="2"/>
      <c r="L36" s="2"/>
      <c r="M36" s="2"/>
      <c r="N36" s="2"/>
      <c r="O36" s="2"/>
    </row>
    <row r="37" spans="1:15" ht="11.25" customHeight="1" x14ac:dyDescent="0.25">
      <c r="A37" s="2" t="s">
        <v>21</v>
      </c>
      <c r="B37" s="2"/>
      <c r="C37" s="2"/>
      <c r="D37" s="14">
        <v>338742.5</v>
      </c>
      <c r="E37" s="14">
        <v>487972.16999999993</v>
      </c>
      <c r="F37" s="15">
        <v>149229.66999999993</v>
      </c>
      <c r="G37" s="16">
        <v>487154.00183105469</v>
      </c>
      <c r="H37" s="14">
        <v>650629.56000000006</v>
      </c>
      <c r="I37" s="15">
        <v>163475.55816894537</v>
      </c>
      <c r="J37" s="16">
        <v>148411.50183105469</v>
      </c>
      <c r="K37" s="2"/>
      <c r="L37" s="2"/>
      <c r="M37" s="2"/>
      <c r="N37" s="2"/>
      <c r="O37" s="2"/>
    </row>
    <row r="38" spans="1:15" ht="11.25" customHeight="1" x14ac:dyDescent="0.25">
      <c r="A38" s="2" t="s">
        <v>22</v>
      </c>
      <c r="B38" s="2"/>
      <c r="C38" s="2"/>
      <c r="D38" s="14">
        <v>0</v>
      </c>
      <c r="E38" s="14">
        <v>0</v>
      </c>
      <c r="F38" s="15">
        <v>0</v>
      </c>
      <c r="G38" s="16">
        <v>0</v>
      </c>
      <c r="H38" s="14">
        <v>0</v>
      </c>
      <c r="I38" s="15">
        <v>0</v>
      </c>
      <c r="J38" s="16">
        <v>0</v>
      </c>
      <c r="K38" s="2"/>
      <c r="L38" s="2"/>
      <c r="M38" s="2"/>
      <c r="N38" s="2"/>
      <c r="O38" s="2"/>
    </row>
    <row r="39" spans="1:15" ht="11.25" customHeight="1" x14ac:dyDescent="0.25">
      <c r="A39" s="2" t="s">
        <v>23</v>
      </c>
      <c r="B39" s="2"/>
      <c r="C39" s="2"/>
      <c r="D39" s="14">
        <v>466508.57</v>
      </c>
      <c r="E39" s="14">
        <v>592136.64</v>
      </c>
      <c r="F39" s="15">
        <v>125628.07</v>
      </c>
      <c r="G39" s="16">
        <v>769259.92394287116</v>
      </c>
      <c r="H39" s="14">
        <v>789515.52</v>
      </c>
      <c r="I39" s="15">
        <v>20255.59605712886</v>
      </c>
      <c r="J39" s="16">
        <v>302751.35394287115</v>
      </c>
      <c r="K39" s="2"/>
      <c r="L39" s="2"/>
      <c r="M39" s="2"/>
      <c r="N39" s="2"/>
      <c r="O39" s="2"/>
    </row>
    <row r="40" spans="1:15" ht="11.25" customHeight="1" x14ac:dyDescent="0.25">
      <c r="A40" s="2" t="s">
        <v>24</v>
      </c>
      <c r="B40" s="2"/>
      <c r="C40" s="2"/>
      <c r="D40" s="14">
        <v>1089047.8399999999</v>
      </c>
      <c r="E40" s="14">
        <v>1517097.2399999995</v>
      </c>
      <c r="F40" s="15">
        <v>428049.39999999967</v>
      </c>
      <c r="G40" s="16">
        <v>1988010.8886679073</v>
      </c>
      <c r="H40" s="14">
        <v>2022796.3199999996</v>
      </c>
      <c r="I40" s="15">
        <v>34785.431332092267</v>
      </c>
      <c r="J40" s="16">
        <v>898963.04866790748</v>
      </c>
      <c r="K40" s="2"/>
      <c r="L40" s="2"/>
      <c r="M40" s="2"/>
      <c r="N40" s="2"/>
      <c r="O40" s="2"/>
    </row>
    <row r="41" spans="1:15" ht="11.25" customHeight="1" x14ac:dyDescent="0.25">
      <c r="A41" s="2" t="s">
        <v>25</v>
      </c>
      <c r="B41" s="2"/>
      <c r="C41" s="2"/>
      <c r="D41" s="14">
        <v>898075.92</v>
      </c>
      <c r="E41" s="14">
        <v>952321.58999999939</v>
      </c>
      <c r="F41" s="15">
        <v>54245.669999999343</v>
      </c>
      <c r="G41" s="16">
        <v>1520675.4278430175</v>
      </c>
      <c r="H41" s="14">
        <v>1269762.1199999996</v>
      </c>
      <c r="I41" s="15">
        <v>-250913.30784301786</v>
      </c>
      <c r="J41" s="16">
        <v>622599.50784301746</v>
      </c>
      <c r="K41" s="2"/>
      <c r="L41" s="2"/>
      <c r="M41" s="2"/>
      <c r="N41" s="2"/>
      <c r="O41" s="2"/>
    </row>
    <row r="42" spans="1:15" ht="11.25" customHeight="1" x14ac:dyDescent="0.25">
      <c r="A42" s="2" t="s">
        <v>26</v>
      </c>
      <c r="B42" s="2"/>
      <c r="C42" s="2"/>
      <c r="D42" s="14">
        <v>0</v>
      </c>
      <c r="E42" s="14">
        <v>0</v>
      </c>
      <c r="F42" s="15">
        <v>0</v>
      </c>
      <c r="G42" s="16">
        <v>0</v>
      </c>
      <c r="H42" s="14">
        <v>0</v>
      </c>
      <c r="I42" s="15">
        <v>0</v>
      </c>
      <c r="J42" s="16">
        <v>0</v>
      </c>
      <c r="K42" s="2"/>
      <c r="L42" s="2"/>
      <c r="M42" s="2"/>
      <c r="N42" s="2"/>
      <c r="O42" s="2"/>
    </row>
    <row r="43" spans="1:15" ht="11.25" customHeight="1" x14ac:dyDescent="0.25">
      <c r="A43" s="24" t="s">
        <v>27</v>
      </c>
      <c r="B43" s="24"/>
      <c r="C43" s="24"/>
      <c r="D43" s="25">
        <v>6749765.3099999996</v>
      </c>
      <c r="E43" s="25">
        <v>8800609.1400000006</v>
      </c>
      <c r="F43" s="26">
        <v>2050843.830000001</v>
      </c>
      <c r="G43" s="27">
        <v>10457851.373117981</v>
      </c>
      <c r="H43" s="25">
        <v>11734145.52</v>
      </c>
      <c r="I43" s="26">
        <v>1276294.1468820181</v>
      </c>
      <c r="J43" s="27">
        <v>3708086.0631179819</v>
      </c>
      <c r="K43" s="2"/>
      <c r="L43" s="2"/>
      <c r="M43" s="2"/>
      <c r="N43" s="2"/>
      <c r="O43" s="2"/>
    </row>
    <row r="44" spans="1:15" ht="11.25" customHeight="1" x14ac:dyDescent="0.25">
      <c r="A44" s="2" t="s">
        <v>28</v>
      </c>
      <c r="B44" s="2"/>
      <c r="C44" s="2"/>
      <c r="D44" s="14">
        <v>229280.33000000007</v>
      </c>
      <c r="E44" s="14">
        <v>280557.44999999925</v>
      </c>
      <c r="F44" s="28">
        <v>-51277.11999999918</v>
      </c>
      <c r="G44" s="16">
        <v>213636.62642963417</v>
      </c>
      <c r="H44" s="14">
        <v>374076.60000000149</v>
      </c>
      <c r="I44" s="28">
        <v>-160439.97357036732</v>
      </c>
      <c r="J44" s="16">
        <v>-15643.703570365906</v>
      </c>
      <c r="K44" s="2"/>
      <c r="L44" s="2"/>
      <c r="M44" s="2"/>
      <c r="N44" s="2"/>
      <c r="O44" s="2"/>
    </row>
    <row r="45" spans="1:15" ht="11.25" customHeight="1" x14ac:dyDescent="0.25">
      <c r="A45" s="2"/>
      <c r="B45" s="2"/>
      <c r="C45" s="2"/>
      <c r="D45" s="14"/>
      <c r="E45" s="14"/>
      <c r="F45" s="15"/>
      <c r="G45" s="16"/>
      <c r="H45" s="14"/>
      <c r="I45" s="15"/>
      <c r="J45" s="16"/>
      <c r="K45" s="2"/>
      <c r="L45" s="2"/>
      <c r="M45" s="2"/>
      <c r="N45" s="2"/>
      <c r="O45" s="2"/>
    </row>
    <row r="46" spans="1:15" ht="11.25" customHeight="1" x14ac:dyDescent="0.25">
      <c r="A46" s="12" t="s">
        <v>29</v>
      </c>
      <c r="B46" s="2"/>
      <c r="C46" s="2"/>
      <c r="D46" s="14"/>
      <c r="E46" s="14"/>
      <c r="F46" s="15"/>
      <c r="G46" s="16"/>
      <c r="H46" s="14"/>
      <c r="I46" s="15"/>
      <c r="J46" s="16"/>
      <c r="K46" s="2"/>
      <c r="L46" s="2"/>
      <c r="M46" s="2"/>
      <c r="N46" s="2"/>
      <c r="O46" s="2"/>
    </row>
    <row r="47" spans="1:15" ht="11.25" customHeight="1" x14ac:dyDescent="0.25">
      <c r="A47" s="2" t="s">
        <v>30</v>
      </c>
      <c r="B47" s="2"/>
      <c r="C47" s="2"/>
      <c r="D47" s="14">
        <v>0</v>
      </c>
      <c r="E47" s="14">
        <v>0</v>
      </c>
      <c r="F47" s="15">
        <v>0</v>
      </c>
      <c r="G47" s="16">
        <v>0</v>
      </c>
      <c r="H47" s="14">
        <v>0</v>
      </c>
      <c r="I47" s="15">
        <v>0</v>
      </c>
      <c r="J47" s="16">
        <v>0</v>
      </c>
      <c r="K47" s="2"/>
      <c r="L47" s="2"/>
      <c r="M47" s="2"/>
      <c r="N47" s="2"/>
      <c r="O47" s="2"/>
    </row>
    <row r="48" spans="1:15" ht="11.25" customHeight="1" x14ac:dyDescent="0.25">
      <c r="A48" s="29" t="s">
        <v>31</v>
      </c>
      <c r="B48" s="29"/>
      <c r="C48" s="29"/>
      <c r="D48" s="30">
        <v>0</v>
      </c>
      <c r="E48" s="30">
        <v>0</v>
      </c>
      <c r="F48" s="31">
        <v>0</v>
      </c>
      <c r="G48" s="32">
        <v>0</v>
      </c>
      <c r="H48" s="30">
        <v>0</v>
      </c>
      <c r="I48" s="31">
        <v>0</v>
      </c>
      <c r="J48" s="32">
        <v>0</v>
      </c>
      <c r="K48" s="2"/>
      <c r="L48" s="2"/>
      <c r="M48" s="2"/>
      <c r="N48" s="2"/>
      <c r="O48" s="2"/>
    </row>
    <row r="49" spans="1:15" ht="11.25" customHeight="1" x14ac:dyDescent="0.25">
      <c r="A49" s="29" t="s">
        <v>32</v>
      </c>
      <c r="B49" s="29"/>
      <c r="C49" s="29"/>
      <c r="D49" s="30">
        <v>6749765.3099999996</v>
      </c>
      <c r="E49" s="30">
        <v>8800609.1400000006</v>
      </c>
      <c r="F49" s="30">
        <v>2050843.830000001</v>
      </c>
      <c r="G49" s="32">
        <v>10457851.373117981</v>
      </c>
      <c r="H49" s="30">
        <v>11734145.52</v>
      </c>
      <c r="I49" s="30">
        <v>1276294.1468820181</v>
      </c>
      <c r="J49" s="32">
        <v>3708086.0631179819</v>
      </c>
      <c r="K49" s="2"/>
      <c r="L49" s="2"/>
      <c r="M49" s="2"/>
      <c r="N49" s="2"/>
      <c r="O49" s="2"/>
    </row>
    <row r="50" spans="1:15" ht="11.25" customHeight="1" x14ac:dyDescent="0.25">
      <c r="A50" s="33" t="s">
        <v>33</v>
      </c>
      <c r="B50" s="33"/>
      <c r="C50" s="33"/>
      <c r="D50" s="34">
        <v>229280.33000000007</v>
      </c>
      <c r="E50" s="34">
        <v>280557.44999999925</v>
      </c>
      <c r="F50" s="28">
        <v>-51277.11999999918</v>
      </c>
      <c r="G50" s="35">
        <v>213636.62642963417</v>
      </c>
      <c r="H50" s="34">
        <v>374076.60000000149</v>
      </c>
      <c r="I50" s="28">
        <v>-160439.97357036732</v>
      </c>
      <c r="J50" s="35">
        <v>-15643.703570365906</v>
      </c>
      <c r="K50" s="2"/>
      <c r="L50" s="2"/>
      <c r="M50" s="2"/>
      <c r="N50" s="2"/>
      <c r="O50" s="2"/>
    </row>
    <row r="51" spans="1:15" ht="11.25" customHeight="1" x14ac:dyDescent="0.25">
      <c r="A51" s="2" t="s">
        <v>34</v>
      </c>
      <c r="B51" s="2"/>
      <c r="C51" s="2"/>
      <c r="D51" s="14">
        <v>-275351.63000000012</v>
      </c>
      <c r="E51" s="14">
        <v>0</v>
      </c>
      <c r="F51" s="15">
        <v>-275351.63000000012</v>
      </c>
      <c r="G51" s="16">
        <v>2.9532546941481996E-2</v>
      </c>
      <c r="H51" s="14">
        <v>0</v>
      </c>
      <c r="I51" s="15">
        <v>2.9532546941481996E-2</v>
      </c>
      <c r="J51" s="16">
        <v>275351.65953254706</v>
      </c>
      <c r="K51" s="2"/>
      <c r="L51" s="2"/>
      <c r="M51" s="2"/>
      <c r="N51" s="2"/>
      <c r="O51" s="2"/>
    </row>
    <row r="52" spans="1:15" ht="11.25" customHeight="1" x14ac:dyDescent="0.25">
      <c r="A52" s="36" t="s">
        <v>35</v>
      </c>
      <c r="B52" s="36"/>
      <c r="C52" s="36"/>
      <c r="D52" s="37">
        <v>-46071.300000000047</v>
      </c>
      <c r="E52" s="37">
        <v>280557.44999999925</v>
      </c>
      <c r="F52" s="37">
        <v>-326628.7499999993</v>
      </c>
      <c r="G52" s="38">
        <v>213636.6559621811</v>
      </c>
      <c r="H52" s="37">
        <v>374076.60000000149</v>
      </c>
      <c r="I52" s="37">
        <v>-160439.94403782039</v>
      </c>
      <c r="J52" s="38">
        <v>259707.95596218115</v>
      </c>
      <c r="K52" s="2"/>
      <c r="L52" s="2"/>
      <c r="M52" s="2"/>
      <c r="N52" s="2"/>
      <c r="O52" s="2"/>
    </row>
    <row r="53" spans="1:15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conditionalFormatting sqref="F26:F52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{0F45DD79-D3B5-4155-90C3-D6E2E02602B1}</x14:id>
        </ext>
      </extLst>
    </cfRule>
  </conditionalFormatting>
  <conditionalFormatting sqref="I26:I5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{1C3C8BC6-A531-4114-B726-6DBF9FDB582E}</x14:id>
        </ext>
      </extLst>
    </cfRule>
  </conditionalFormatting>
  <pageMargins left="0.7" right="0.7" top="0.75" bottom="0.75" header="0.3" footer="0.3"/>
  <pageSetup fitToHeight="0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45DD79-D3B5-4155-90C3-D6E2E02602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F26:F52</xm:sqref>
        </x14:conditionalFormatting>
        <x14:conditionalFormatting xmlns:xm="http://schemas.microsoft.com/office/excel/2006/main">
          <x14:cfRule type="dataBar" id="{1C3C8BC6-A531-4114-B726-6DBF9FDB58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I26:I52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F97C-34A2-4E70-9926-ED07A564F6A7}">
  <sheetPr>
    <tabColor theme="5" tint="0.39997558519241921"/>
    <pageSetUpPr fitToPage="1"/>
  </sheetPr>
  <dimension ref="A1:K118"/>
  <sheetViews>
    <sheetView showGridLines="0" topLeftCell="A60" workbookViewId="0">
      <selection activeCell="V87" sqref="V87"/>
    </sheetView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7" customWidth="1"/>
  </cols>
  <sheetData>
    <row r="1" spans="1:11" ht="20.25" customHeight="1" x14ac:dyDescent="0.4">
      <c r="A1" s="1" t="s">
        <v>37</v>
      </c>
      <c r="B1" s="39"/>
      <c r="C1" s="39"/>
    </row>
    <row r="2" spans="1:11" ht="15" customHeight="1" x14ac:dyDescent="0.25">
      <c r="A2" s="3" t="s">
        <v>1</v>
      </c>
      <c r="B2" s="40"/>
      <c r="C2" s="40"/>
    </row>
    <row r="3" spans="1:11" ht="15" customHeight="1" x14ac:dyDescent="0.25">
      <c r="A3" s="4" t="s">
        <v>2</v>
      </c>
      <c r="B3" s="41"/>
      <c r="C3" s="41"/>
    </row>
    <row r="4" spans="1:11" ht="12.75" customHeight="1" x14ac:dyDescent="0.25">
      <c r="A4" s="40"/>
      <c r="B4" s="40"/>
      <c r="C4" s="40"/>
    </row>
    <row r="5" spans="1:11" ht="12.75" customHeight="1" x14ac:dyDescent="0.25">
      <c r="A5" s="42"/>
      <c r="B5" s="42"/>
      <c r="C5" s="42"/>
      <c r="D5" s="42"/>
      <c r="E5" s="117" t="s">
        <v>38</v>
      </c>
      <c r="F5" s="117"/>
      <c r="G5" s="118"/>
      <c r="H5" s="44"/>
      <c r="I5" s="43" t="s">
        <v>39</v>
      </c>
      <c r="J5" s="44"/>
      <c r="K5" s="44"/>
    </row>
    <row r="6" spans="1:11" ht="11.25" customHeight="1" x14ac:dyDescent="0.25">
      <c r="A6" s="57" t="s">
        <v>37</v>
      </c>
      <c r="B6" s="45"/>
      <c r="C6" s="45"/>
      <c r="D6" s="45"/>
      <c r="E6" s="46" t="s">
        <v>7</v>
      </c>
      <c r="F6" s="46" t="s">
        <v>8</v>
      </c>
      <c r="G6" s="49" t="s">
        <v>9</v>
      </c>
      <c r="H6" s="46" t="s">
        <v>10</v>
      </c>
      <c r="I6" s="46" t="s">
        <v>8</v>
      </c>
      <c r="J6" s="46" t="s">
        <v>11</v>
      </c>
      <c r="K6" s="47" t="s">
        <v>9</v>
      </c>
    </row>
    <row r="7" spans="1:11" ht="11.25" customHeight="1" x14ac:dyDescent="0.25">
      <c r="A7" s="2" t="s">
        <v>12</v>
      </c>
      <c r="B7" s="2"/>
      <c r="C7" s="2"/>
      <c r="D7" s="2"/>
      <c r="E7" s="51"/>
      <c r="F7" s="51"/>
      <c r="G7" s="53"/>
      <c r="H7" s="51"/>
      <c r="I7" s="51"/>
      <c r="J7" s="51"/>
      <c r="K7" s="52"/>
    </row>
    <row r="8" spans="1:11" ht="9.75" customHeight="1" x14ac:dyDescent="0.25">
      <c r="A8" s="2"/>
      <c r="B8" s="2" t="s">
        <v>13</v>
      </c>
      <c r="C8" s="2"/>
      <c r="D8" s="2"/>
      <c r="E8" s="51"/>
      <c r="F8" s="51"/>
      <c r="G8" s="53"/>
      <c r="H8" s="51"/>
      <c r="I8" s="51"/>
      <c r="J8" s="51"/>
      <c r="K8" s="52"/>
    </row>
    <row r="9" spans="1:11" ht="11.25" customHeight="1" x14ac:dyDescent="0.25">
      <c r="A9" s="2"/>
      <c r="B9" s="2"/>
      <c r="C9" s="2" t="s">
        <v>40</v>
      </c>
      <c r="D9" s="2"/>
      <c r="E9" s="51">
        <v>1184101</v>
      </c>
      <c r="F9" s="51">
        <v>952081.47</v>
      </c>
      <c r="G9" s="53">
        <f>E9-F9</f>
        <v>232019.53000000003</v>
      </c>
      <c r="H9" s="51">
        <v>1341004</v>
      </c>
      <c r="I9" s="51">
        <v>1269441.96</v>
      </c>
      <c r="J9" s="51">
        <v>156903</v>
      </c>
      <c r="K9" s="52">
        <f>H9-I9</f>
        <v>71562.040000000037</v>
      </c>
    </row>
    <row r="10" spans="1:11" ht="0.75" customHeight="1" x14ac:dyDescent="0.25">
      <c r="A10" s="2"/>
      <c r="B10" s="2"/>
      <c r="C10" s="2" t="s">
        <v>43</v>
      </c>
      <c r="D10" s="2"/>
      <c r="E10" s="51">
        <v>6892.31</v>
      </c>
      <c r="F10" s="51">
        <v>21428.28</v>
      </c>
      <c r="G10" s="53">
        <f t="shared" ref="G10:G14" si="0">E10-F10</f>
        <v>-14535.969999999998</v>
      </c>
      <c r="H10" s="51">
        <v>28571.038027343751</v>
      </c>
      <c r="I10" s="51">
        <v>28571.040000000001</v>
      </c>
      <c r="J10" s="51">
        <v>21678.72802734375</v>
      </c>
      <c r="K10" s="52">
        <f t="shared" ref="K10:K14" si="1">H10-I10</f>
        <v>-1.9726562495634425E-3</v>
      </c>
    </row>
    <row r="11" spans="1:11" ht="11.25" customHeight="1" x14ac:dyDescent="0.25">
      <c r="A11" s="2"/>
      <c r="B11" s="2"/>
      <c r="C11" s="2" t="s">
        <v>46</v>
      </c>
      <c r="D11" s="2"/>
      <c r="E11" s="51">
        <v>793808</v>
      </c>
      <c r="F11" s="51">
        <v>605243.97</v>
      </c>
      <c r="G11" s="53">
        <f t="shared" si="0"/>
        <v>188564.03000000003</v>
      </c>
      <c r="H11" s="51">
        <v>893215.00390625</v>
      </c>
      <c r="I11" s="51">
        <v>806991.96</v>
      </c>
      <c r="J11" s="51">
        <v>99407.00390625</v>
      </c>
      <c r="K11" s="52">
        <f t="shared" si="1"/>
        <v>86223.043906250037</v>
      </c>
    </row>
    <row r="12" spans="1:11" ht="11.25" customHeight="1" x14ac:dyDescent="0.25">
      <c r="A12" s="2"/>
      <c r="B12" s="2"/>
      <c r="C12" s="2" t="s">
        <v>49</v>
      </c>
      <c r="D12" s="2"/>
      <c r="E12" s="51">
        <v>8950</v>
      </c>
      <c r="F12" s="51">
        <v>0</v>
      </c>
      <c r="G12" s="53">
        <f t="shared" si="0"/>
        <v>8950</v>
      </c>
      <c r="H12" s="51">
        <v>8999.9999980926514</v>
      </c>
      <c r="I12" s="51">
        <v>0</v>
      </c>
      <c r="J12" s="51">
        <v>49.999998092651367</v>
      </c>
      <c r="K12" s="52">
        <f t="shared" si="1"/>
        <v>8999.9999980926514</v>
      </c>
    </row>
    <row r="13" spans="1:11" ht="11.25" customHeight="1" x14ac:dyDescent="0.25">
      <c r="A13" s="2"/>
      <c r="B13" s="2"/>
      <c r="C13" s="2" t="s">
        <v>50</v>
      </c>
      <c r="D13" s="2"/>
      <c r="E13" s="51">
        <v>77562</v>
      </c>
      <c r="F13" s="51">
        <v>68699.97</v>
      </c>
      <c r="G13" s="53">
        <f t="shared" si="0"/>
        <v>8862.0299999999988</v>
      </c>
      <c r="H13" s="51">
        <v>91599.9609375</v>
      </c>
      <c r="I13" s="51">
        <v>91599.96</v>
      </c>
      <c r="J13" s="51">
        <v>14037.9609375</v>
      </c>
      <c r="K13" s="52">
        <f t="shared" si="1"/>
        <v>9.374999935971573E-4</v>
      </c>
    </row>
    <row r="14" spans="1:11" ht="11.25" customHeight="1" x14ac:dyDescent="0.25">
      <c r="A14" s="2"/>
      <c r="B14" s="2"/>
      <c r="C14" s="2" t="s">
        <v>52</v>
      </c>
      <c r="D14" s="2"/>
      <c r="E14" s="51">
        <v>0</v>
      </c>
      <c r="F14" s="51">
        <v>2497.5</v>
      </c>
      <c r="G14" s="53">
        <f t="shared" si="0"/>
        <v>-2497.5</v>
      </c>
      <c r="H14" s="51">
        <v>3330</v>
      </c>
      <c r="I14" s="51">
        <v>3330</v>
      </c>
      <c r="J14" s="51">
        <v>3330</v>
      </c>
      <c r="K14" s="52">
        <f t="shared" si="1"/>
        <v>0</v>
      </c>
    </row>
    <row r="15" spans="1:11" ht="11.25" customHeight="1" x14ac:dyDescent="0.25">
      <c r="A15" s="2"/>
      <c r="B15" s="2"/>
      <c r="C15" s="33" t="s">
        <v>55</v>
      </c>
      <c r="D15" s="33"/>
      <c r="E15" s="54">
        <f>SUM(E9:E14)</f>
        <v>2071313.31</v>
      </c>
      <c r="F15" s="54">
        <f>SUM(F9:F14)</f>
        <v>1649951.19</v>
      </c>
      <c r="G15" s="54">
        <f>SUM(G9:G14)</f>
        <v>421362.12000000011</v>
      </c>
      <c r="H15" s="54">
        <f>SUM(H9:H14)</f>
        <v>2366720.0028691865</v>
      </c>
      <c r="I15" s="54">
        <f>SUM(I9:I14)</f>
        <v>2199934.92</v>
      </c>
      <c r="J15" s="54">
        <v>846079.99169826508</v>
      </c>
      <c r="K15" s="54">
        <f>SUM(K9:K14)</f>
        <v>166785.08286918647</v>
      </c>
    </row>
    <row r="16" spans="1:11" ht="11.25" customHeight="1" x14ac:dyDescent="0.25">
      <c r="A16" s="2"/>
      <c r="B16" s="2" t="s">
        <v>14</v>
      </c>
      <c r="C16" s="2"/>
      <c r="D16" s="2"/>
      <c r="E16" s="51"/>
      <c r="F16" s="51"/>
      <c r="G16" s="53"/>
      <c r="H16" s="51"/>
      <c r="I16" s="51"/>
      <c r="J16" s="51"/>
      <c r="K16" s="52"/>
    </row>
    <row r="17" spans="1:11" ht="11.25" customHeight="1" x14ac:dyDescent="0.25">
      <c r="A17" s="2"/>
      <c r="B17" s="2"/>
      <c r="C17" s="2" t="s">
        <v>57</v>
      </c>
      <c r="D17" s="2"/>
      <c r="E17" s="51">
        <v>141877.21</v>
      </c>
      <c r="F17" s="51">
        <v>114711.03</v>
      </c>
      <c r="G17" s="53">
        <f t="shared" ref="G17:G25" si="2">E17-F17</f>
        <v>27166.179999999993</v>
      </c>
      <c r="H17" s="51">
        <v>152948.00687499999</v>
      </c>
      <c r="I17" s="51">
        <v>152948.04</v>
      </c>
      <c r="J17" s="51">
        <v>11070.796875</v>
      </c>
      <c r="K17" s="52">
        <f t="shared" ref="K17:K25" si="3">H17-I17</f>
        <v>-3.3125000016298145E-2</v>
      </c>
    </row>
    <row r="18" spans="1:11" ht="11.25" customHeight="1" x14ac:dyDescent="0.25">
      <c r="A18" s="2"/>
      <c r="B18" s="2"/>
      <c r="C18" s="2" t="s">
        <v>60</v>
      </c>
      <c r="D18" s="2"/>
      <c r="E18" s="51">
        <v>42151</v>
      </c>
      <c r="F18" s="51">
        <v>43041.06</v>
      </c>
      <c r="G18" s="53">
        <f t="shared" si="2"/>
        <v>-890.05999999999767</v>
      </c>
      <c r="H18" s="51">
        <v>57388</v>
      </c>
      <c r="I18" s="51">
        <v>57388.08</v>
      </c>
      <c r="J18" s="51">
        <v>15237</v>
      </c>
      <c r="K18" s="52">
        <f t="shared" si="3"/>
        <v>-8.000000000174623E-2</v>
      </c>
    </row>
    <row r="19" spans="1:11" ht="11.25" customHeight="1" x14ac:dyDescent="0.25">
      <c r="A19" s="2"/>
      <c r="B19" s="2"/>
      <c r="C19" s="2" t="s">
        <v>63</v>
      </c>
      <c r="D19" s="2"/>
      <c r="E19" s="51">
        <v>175000</v>
      </c>
      <c r="F19" s="51">
        <v>12662.28</v>
      </c>
      <c r="G19" s="53">
        <f t="shared" si="2"/>
        <v>162337.72</v>
      </c>
      <c r="H19" s="51">
        <v>274999.99609375</v>
      </c>
      <c r="I19" s="51">
        <v>16883.04</v>
      </c>
      <c r="J19" s="51">
        <v>99999.99609375</v>
      </c>
      <c r="K19" s="52">
        <f t="shared" si="3"/>
        <v>258116.95609374999</v>
      </c>
    </row>
    <row r="20" spans="1:11" ht="11.25" customHeight="1" x14ac:dyDescent="0.25">
      <c r="A20" s="2"/>
      <c r="B20" s="2"/>
      <c r="C20" s="2" t="s">
        <v>66</v>
      </c>
      <c r="D20" s="2"/>
      <c r="E20" s="51">
        <v>0</v>
      </c>
      <c r="F20" s="51">
        <v>0</v>
      </c>
      <c r="G20" s="53">
        <f t="shared" si="2"/>
        <v>0</v>
      </c>
      <c r="H20" s="51">
        <v>39999.9990234375</v>
      </c>
      <c r="I20" s="51">
        <v>0</v>
      </c>
      <c r="J20" s="51">
        <v>39999.9990234375</v>
      </c>
      <c r="K20" s="52">
        <f t="shared" si="3"/>
        <v>39999.9990234375</v>
      </c>
    </row>
    <row r="21" spans="1:11" ht="11.25" customHeight="1" x14ac:dyDescent="0.25">
      <c r="A21" s="2"/>
      <c r="B21" s="2"/>
      <c r="C21" s="2" t="s">
        <v>69</v>
      </c>
      <c r="D21" s="2"/>
      <c r="E21" s="51">
        <v>5702</v>
      </c>
      <c r="F21" s="51">
        <v>0</v>
      </c>
      <c r="G21" s="53">
        <f t="shared" si="2"/>
        <v>5702</v>
      </c>
      <c r="H21" s="51">
        <v>21999.99951171875</v>
      </c>
      <c r="I21" s="51">
        <v>0</v>
      </c>
      <c r="J21" s="51">
        <v>16297.99951171875</v>
      </c>
      <c r="K21" s="52">
        <f t="shared" si="3"/>
        <v>21999.99951171875</v>
      </c>
    </row>
    <row r="22" spans="1:11" ht="11.25" customHeight="1" x14ac:dyDescent="0.25">
      <c r="A22" s="2"/>
      <c r="B22" s="2"/>
      <c r="C22" s="2" t="s">
        <v>72</v>
      </c>
      <c r="D22" s="2"/>
      <c r="E22" s="51">
        <v>0</v>
      </c>
      <c r="F22" s="51">
        <v>398264.31</v>
      </c>
      <c r="G22" s="53">
        <f t="shared" si="2"/>
        <v>-398264.31</v>
      </c>
      <c r="H22" s="51">
        <v>0</v>
      </c>
      <c r="I22" s="51">
        <v>531019.07999999996</v>
      </c>
      <c r="J22" s="51">
        <v>0</v>
      </c>
      <c r="K22" s="52">
        <f t="shared" si="3"/>
        <v>-531019.07999999996</v>
      </c>
    </row>
    <row r="23" spans="1:11" ht="11.25" customHeight="1" x14ac:dyDescent="0.25">
      <c r="A23" s="2"/>
      <c r="B23" s="2"/>
      <c r="C23" s="2" t="s">
        <v>75</v>
      </c>
      <c r="D23" s="2"/>
      <c r="E23" s="51">
        <v>8150</v>
      </c>
      <c r="F23" s="51">
        <v>23192.28</v>
      </c>
      <c r="G23" s="53">
        <f t="shared" si="2"/>
        <v>-15042.279999999999</v>
      </c>
      <c r="H23" s="51">
        <v>21000.00048828125</v>
      </c>
      <c r="I23" s="51">
        <v>30923.040000000001</v>
      </c>
      <c r="J23" s="51">
        <v>12850.00048828125</v>
      </c>
      <c r="K23" s="52">
        <f t="shared" si="3"/>
        <v>-9923.0395117187509</v>
      </c>
    </row>
    <row r="24" spans="1:11" ht="11.25" customHeight="1" x14ac:dyDescent="0.25">
      <c r="A24" s="2"/>
      <c r="B24" s="2"/>
      <c r="C24" s="2" t="s">
        <v>78</v>
      </c>
      <c r="D24" s="2"/>
      <c r="E24" s="51">
        <v>0</v>
      </c>
      <c r="F24" s="51">
        <v>648749.97</v>
      </c>
      <c r="G24" s="53">
        <f t="shared" si="2"/>
        <v>-648749.97</v>
      </c>
      <c r="H24" s="51">
        <v>99999.99609375</v>
      </c>
      <c r="I24" s="51">
        <v>864999.96</v>
      </c>
      <c r="J24" s="51">
        <v>99999.99609375</v>
      </c>
      <c r="K24" s="52">
        <f t="shared" si="3"/>
        <v>-764999.96390624996</v>
      </c>
    </row>
    <row r="25" spans="1:11" ht="11.25" customHeight="1" x14ac:dyDescent="0.25">
      <c r="A25" s="2"/>
      <c r="B25" s="2"/>
      <c r="C25" s="2" t="s">
        <v>81</v>
      </c>
      <c r="D25" s="2"/>
      <c r="E25" s="51">
        <v>346808</v>
      </c>
      <c r="F25" s="51">
        <v>358506</v>
      </c>
      <c r="G25" s="53">
        <f t="shared" si="2"/>
        <v>-11698</v>
      </c>
      <c r="H25" s="51">
        <v>1200000.03125</v>
      </c>
      <c r="I25" s="51">
        <v>478008</v>
      </c>
      <c r="J25" s="51">
        <v>853192.03125</v>
      </c>
      <c r="K25" s="52">
        <f t="shared" si="3"/>
        <v>721992.03125</v>
      </c>
    </row>
    <row r="26" spans="1:11" ht="11.25" customHeight="1" x14ac:dyDescent="0.25">
      <c r="A26" s="2"/>
      <c r="B26" s="2"/>
      <c r="C26" s="33" t="s">
        <v>84</v>
      </c>
      <c r="D26" s="33"/>
      <c r="E26" s="54">
        <f>SUM(E17:E25)</f>
        <v>719688.21</v>
      </c>
      <c r="F26" s="54">
        <f>SUM(F17:F25)</f>
        <v>1599126.93</v>
      </c>
      <c r="G26" s="54">
        <f>SUM(G17:G25)</f>
        <v>-879438.72</v>
      </c>
      <c r="H26" s="54">
        <f>SUM(H17:H25)</f>
        <v>1868336.0293359375</v>
      </c>
      <c r="I26" s="54">
        <f>SUM(I17:I25)</f>
        <v>2132169.2400000002</v>
      </c>
      <c r="J26" s="54">
        <v>2846414.357849122</v>
      </c>
      <c r="K26" s="54">
        <f>SUM(K17:K25)</f>
        <v>-263833.21066406241</v>
      </c>
    </row>
    <row r="27" spans="1:11" ht="11.25" customHeight="1" x14ac:dyDescent="0.25">
      <c r="A27" s="2"/>
      <c r="B27" s="2" t="s">
        <v>16</v>
      </c>
      <c r="C27" s="2"/>
      <c r="D27" s="2"/>
      <c r="E27" s="51">
        <v>51.99</v>
      </c>
      <c r="F27" s="51">
        <v>0</v>
      </c>
      <c r="G27" s="53">
        <v>51.99</v>
      </c>
      <c r="H27" s="51">
        <v>2.2888183792701966E-7</v>
      </c>
      <c r="I27" s="51">
        <v>0</v>
      </c>
      <c r="J27" s="51">
        <v>-51.989999771118164</v>
      </c>
      <c r="K27" s="52">
        <v>2.2888183792701966E-7</v>
      </c>
    </row>
    <row r="28" spans="1:11" ht="11.25" customHeight="1" x14ac:dyDescent="0.25">
      <c r="A28" s="2"/>
      <c r="B28" s="2"/>
      <c r="C28" s="33" t="s">
        <v>86</v>
      </c>
      <c r="D28" s="33"/>
      <c r="E28" s="55">
        <f t="shared" ref="E28:I28" si="4">E27</f>
        <v>51.99</v>
      </c>
      <c r="F28" s="55">
        <f t="shared" si="4"/>
        <v>0</v>
      </c>
      <c r="G28" s="55">
        <f t="shared" si="4"/>
        <v>51.99</v>
      </c>
      <c r="H28" s="55">
        <f t="shared" si="4"/>
        <v>2.2888183792701966E-7</v>
      </c>
      <c r="I28" s="55">
        <f t="shared" si="4"/>
        <v>0</v>
      </c>
      <c r="J28" s="54">
        <v>-51.989999771118164</v>
      </c>
      <c r="K28" s="55">
        <f>K27</f>
        <v>2.2888183792701966E-7</v>
      </c>
    </row>
    <row r="29" spans="1:11" ht="11.25" customHeight="1" x14ac:dyDescent="0.25">
      <c r="A29" s="2"/>
      <c r="B29" s="33" t="s">
        <v>17</v>
      </c>
      <c r="C29" s="33"/>
      <c r="D29" s="33"/>
      <c r="E29" s="54">
        <f>E15+E26+E28</f>
        <v>2791053.5100000002</v>
      </c>
      <c r="F29" s="54">
        <f>F15+F26+F28</f>
        <v>3249078.12</v>
      </c>
      <c r="G29" s="54">
        <f>E29-F29</f>
        <v>-458024.60999999987</v>
      </c>
      <c r="H29" s="54">
        <f t="shared" ref="H29:I29" si="5">H15+H26+H28</f>
        <v>4235056.0322053526</v>
      </c>
      <c r="I29" s="54">
        <f t="shared" si="5"/>
        <v>4332104.16</v>
      </c>
      <c r="J29" s="54">
        <v>3692442.359547616</v>
      </c>
      <c r="K29" s="54">
        <f>H29-I29</f>
        <v>-97048.127794647589</v>
      </c>
    </row>
    <row r="30" spans="1:11" ht="11.25" customHeight="1" x14ac:dyDescent="0.25">
      <c r="A30" s="2" t="s">
        <v>18</v>
      </c>
      <c r="B30" s="2"/>
      <c r="C30" s="2"/>
      <c r="D30" s="2"/>
      <c r="E30" s="51"/>
      <c r="F30" s="51"/>
      <c r="G30" s="53"/>
      <c r="H30" s="51"/>
      <c r="I30" s="51"/>
      <c r="J30" s="51"/>
      <c r="K30" s="52"/>
    </row>
    <row r="31" spans="1:11" ht="11.25" customHeight="1" x14ac:dyDescent="0.25">
      <c r="A31" s="2"/>
      <c r="B31" s="2" t="s">
        <v>19</v>
      </c>
      <c r="C31" s="2"/>
      <c r="D31" s="2"/>
      <c r="E31" s="51"/>
      <c r="F31" s="51"/>
      <c r="G31" s="53"/>
      <c r="H31" s="51"/>
      <c r="I31" s="51"/>
      <c r="J31" s="51"/>
      <c r="K31" s="52">
        <f>I32-H32</f>
        <v>-4.5474735088646412E-13</v>
      </c>
    </row>
    <row r="32" spans="1:11" ht="11.25" customHeight="1" x14ac:dyDescent="0.25">
      <c r="A32" s="2"/>
      <c r="B32" s="2"/>
      <c r="C32" s="2" t="s">
        <v>87</v>
      </c>
      <c r="D32" s="2"/>
      <c r="E32" s="51">
        <v>0</v>
      </c>
      <c r="F32" s="51">
        <v>0</v>
      </c>
      <c r="G32" s="53">
        <f>F32-E32</f>
        <v>0</v>
      </c>
      <c r="H32" s="51">
        <v>4.5474735088646412E-13</v>
      </c>
      <c r="I32" s="51">
        <v>0</v>
      </c>
      <c r="J32" s="51">
        <v>4.5474735088646412E-13</v>
      </c>
      <c r="K32" s="52">
        <f t="shared" ref="K32" si="6">I32-H32</f>
        <v>-4.5474735088646412E-13</v>
      </c>
    </row>
    <row r="33" spans="1:11" ht="11.25" customHeight="1" x14ac:dyDescent="0.25">
      <c r="A33" s="2"/>
      <c r="B33" s="2"/>
      <c r="C33" s="2" t="s">
        <v>89</v>
      </c>
      <c r="D33" s="2"/>
      <c r="E33" s="51">
        <v>170685.06</v>
      </c>
      <c r="F33" s="51">
        <v>310255.46999999997</v>
      </c>
      <c r="G33" s="53">
        <f t="shared" ref="G33:G45" si="7">F33-E33</f>
        <v>139570.40999999997</v>
      </c>
      <c r="H33" s="51">
        <v>238393.99945312497</v>
      </c>
      <c r="I33" s="51">
        <v>413673.96</v>
      </c>
      <c r="J33" s="51">
        <v>67708.939453124971</v>
      </c>
      <c r="K33" s="52">
        <f>I33-H33</f>
        <v>175279.96054687505</v>
      </c>
    </row>
    <row r="34" spans="1:11" ht="11.25" customHeight="1" x14ac:dyDescent="0.25">
      <c r="A34" s="2"/>
      <c r="B34" s="2"/>
      <c r="C34" s="2" t="s">
        <v>92</v>
      </c>
      <c r="D34" s="2"/>
      <c r="E34" s="51">
        <v>57000.01</v>
      </c>
      <c r="F34" s="51">
        <v>68400</v>
      </c>
      <c r="G34" s="53">
        <f t="shared" si="7"/>
        <v>11399.989999999998</v>
      </c>
      <c r="H34" s="51">
        <v>91199.998281250009</v>
      </c>
      <c r="I34" s="51">
        <v>91200</v>
      </c>
      <c r="J34" s="51">
        <v>34199.988281250007</v>
      </c>
      <c r="K34" s="52">
        <f t="shared" ref="K34:K45" si="8">I34-H34</f>
        <v>1.7187499906867743E-3</v>
      </c>
    </row>
    <row r="35" spans="1:11" ht="11.25" customHeight="1" x14ac:dyDescent="0.25">
      <c r="A35" s="2"/>
      <c r="B35" s="2"/>
      <c r="C35" s="2" t="s">
        <v>95</v>
      </c>
      <c r="D35" s="2"/>
      <c r="E35" s="51">
        <v>43880.21</v>
      </c>
      <c r="F35" s="51">
        <v>48081.78</v>
      </c>
      <c r="G35" s="53">
        <f t="shared" si="7"/>
        <v>4201.57</v>
      </c>
      <c r="H35" s="51">
        <v>58514.999550781256</v>
      </c>
      <c r="I35" s="51">
        <v>64109.04</v>
      </c>
      <c r="J35" s="51">
        <v>14634.789550781257</v>
      </c>
      <c r="K35" s="52">
        <f t="shared" si="8"/>
        <v>5594.0404492187445</v>
      </c>
    </row>
    <row r="36" spans="1:11" ht="11.25" customHeight="1" x14ac:dyDescent="0.25">
      <c r="A36" s="2"/>
      <c r="B36" s="2"/>
      <c r="C36" s="2" t="s">
        <v>98</v>
      </c>
      <c r="D36" s="2"/>
      <c r="E36" s="51">
        <v>0</v>
      </c>
      <c r="F36" s="51">
        <v>0</v>
      </c>
      <c r="G36" s="53">
        <f t="shared" si="7"/>
        <v>0</v>
      </c>
      <c r="H36" s="51">
        <v>-1.8189894035458565E-12</v>
      </c>
      <c r="I36" s="51">
        <v>0</v>
      </c>
      <c r="J36" s="51">
        <v>-1.8189894035458565E-12</v>
      </c>
      <c r="K36" s="52">
        <f t="shared" si="8"/>
        <v>1.8189894035458565E-12</v>
      </c>
    </row>
    <row r="37" spans="1:11" ht="11.25" customHeight="1" x14ac:dyDescent="0.25">
      <c r="A37" s="2"/>
      <c r="B37" s="2"/>
      <c r="C37" s="2" t="s">
        <v>101</v>
      </c>
      <c r="D37" s="2"/>
      <c r="E37" s="51">
        <v>0</v>
      </c>
      <c r="F37" s="51">
        <v>0</v>
      </c>
      <c r="G37" s="53">
        <f t="shared" si="7"/>
        <v>0</v>
      </c>
      <c r="H37" s="51">
        <v>0</v>
      </c>
      <c r="I37" s="51">
        <v>0</v>
      </c>
      <c r="J37" s="51">
        <v>0</v>
      </c>
      <c r="K37" s="52">
        <f t="shared" si="8"/>
        <v>0</v>
      </c>
    </row>
    <row r="38" spans="1:11" ht="11.25" customHeight="1" x14ac:dyDescent="0.25">
      <c r="A38" s="2"/>
      <c r="B38" s="2"/>
      <c r="C38" s="2" t="s">
        <v>102</v>
      </c>
      <c r="D38" s="2"/>
      <c r="E38" s="51">
        <v>706038.4</v>
      </c>
      <c r="F38" s="51">
        <v>843624.72</v>
      </c>
      <c r="G38" s="53">
        <f t="shared" si="7"/>
        <v>137586.31999999995</v>
      </c>
      <c r="H38" s="51">
        <v>1000000.0328125</v>
      </c>
      <c r="I38" s="51">
        <v>1124832.96</v>
      </c>
      <c r="J38" s="51">
        <v>293961.6328125</v>
      </c>
      <c r="K38" s="52">
        <f t="shared" si="8"/>
        <v>124832.92718749994</v>
      </c>
    </row>
    <row r="39" spans="1:11" ht="11.25" customHeight="1" x14ac:dyDescent="0.25">
      <c r="A39" s="2"/>
      <c r="B39" s="2"/>
      <c r="C39" s="2" t="s">
        <v>105</v>
      </c>
      <c r="D39" s="2"/>
      <c r="E39" s="51">
        <v>35848.28</v>
      </c>
      <c r="F39" s="51">
        <v>78954.03</v>
      </c>
      <c r="G39" s="53">
        <f t="shared" si="7"/>
        <v>43105.75</v>
      </c>
      <c r="H39" s="51">
        <v>53511.998749999999</v>
      </c>
      <c r="I39" s="51">
        <v>105272.04</v>
      </c>
      <c r="J39" s="51">
        <v>17663.71875</v>
      </c>
      <c r="K39" s="52">
        <f t="shared" si="8"/>
        <v>51760.041249999995</v>
      </c>
    </row>
    <row r="40" spans="1:11" ht="11.25" customHeight="1" x14ac:dyDescent="0.25">
      <c r="A40" s="2"/>
      <c r="B40" s="2"/>
      <c r="C40" s="2" t="s">
        <v>108</v>
      </c>
      <c r="D40" s="2"/>
      <c r="E40" s="51">
        <v>53712.91</v>
      </c>
      <c r="F40" s="51">
        <v>40687.47</v>
      </c>
      <c r="G40" s="53">
        <f t="shared" si="7"/>
        <v>-13025.440000000002</v>
      </c>
      <c r="H40" s="51">
        <v>72000.000332031253</v>
      </c>
      <c r="I40" s="51">
        <v>54249.96</v>
      </c>
      <c r="J40" s="51">
        <v>18287.09033203125</v>
      </c>
      <c r="K40" s="52">
        <f t="shared" si="8"/>
        <v>-17750.040332031254</v>
      </c>
    </row>
    <row r="41" spans="1:11" ht="11.25" customHeight="1" x14ac:dyDescent="0.25">
      <c r="A41" s="2"/>
      <c r="B41" s="2"/>
      <c r="C41" s="2" t="s">
        <v>110</v>
      </c>
      <c r="D41" s="2"/>
      <c r="E41" s="51">
        <v>37170.629999999997</v>
      </c>
      <c r="F41" s="51">
        <v>39127.5</v>
      </c>
      <c r="G41" s="53">
        <f t="shared" si="7"/>
        <v>1956.8700000000026</v>
      </c>
      <c r="H41" s="51">
        <v>52170.001582031255</v>
      </c>
      <c r="I41" s="51">
        <v>52170</v>
      </c>
      <c r="J41" s="51">
        <v>14999.371582031257</v>
      </c>
      <c r="K41" s="52">
        <f t="shared" si="8"/>
        <v>-1.5820312546566129E-3</v>
      </c>
    </row>
    <row r="42" spans="1:11" ht="11.25" customHeight="1" x14ac:dyDescent="0.25">
      <c r="A42" s="2"/>
      <c r="B42" s="2"/>
      <c r="C42" s="2" t="s">
        <v>113</v>
      </c>
      <c r="D42" s="2"/>
      <c r="E42" s="51">
        <v>54353.96</v>
      </c>
      <c r="F42" s="51">
        <v>59295.06</v>
      </c>
      <c r="G42" s="53">
        <f t="shared" si="7"/>
        <v>4941.0999999999985</v>
      </c>
      <c r="H42" s="51">
        <v>79060.000039062492</v>
      </c>
      <c r="I42" s="51">
        <v>79060.08</v>
      </c>
      <c r="J42" s="51">
        <v>24706.040039062493</v>
      </c>
      <c r="K42" s="52">
        <f t="shared" si="8"/>
        <v>7.9960937509895302E-2</v>
      </c>
    </row>
    <row r="43" spans="1:11" ht="11.25" customHeight="1" x14ac:dyDescent="0.25">
      <c r="A43" s="2"/>
      <c r="B43" s="2"/>
      <c r="C43" s="2" t="s">
        <v>116</v>
      </c>
      <c r="D43" s="2"/>
      <c r="E43" s="51">
        <v>30759.16</v>
      </c>
      <c r="F43" s="51">
        <v>19132.47</v>
      </c>
      <c r="G43" s="53">
        <f t="shared" si="7"/>
        <v>-11626.689999999999</v>
      </c>
      <c r="H43" s="51">
        <v>45000.000332031246</v>
      </c>
      <c r="I43" s="51">
        <v>25509.96</v>
      </c>
      <c r="J43" s="51">
        <v>14240.840332031246</v>
      </c>
      <c r="K43" s="52">
        <f t="shared" si="8"/>
        <v>-19490.040332031247</v>
      </c>
    </row>
    <row r="44" spans="1:11" ht="11.25" customHeight="1" x14ac:dyDescent="0.25">
      <c r="A44" s="2"/>
      <c r="B44" s="2"/>
      <c r="C44" s="2" t="s">
        <v>118</v>
      </c>
      <c r="D44" s="2"/>
      <c r="E44" s="51">
        <v>53885.48</v>
      </c>
      <c r="F44" s="51">
        <v>38823.75</v>
      </c>
      <c r="G44" s="53">
        <f t="shared" si="7"/>
        <v>-15061.730000000003</v>
      </c>
      <c r="H44" s="51">
        <v>75000.000019531246</v>
      </c>
      <c r="I44" s="51">
        <v>51765</v>
      </c>
      <c r="J44" s="51">
        <v>21114.520019531243</v>
      </c>
      <c r="K44" s="52">
        <f t="shared" si="8"/>
        <v>-23235.000019531246</v>
      </c>
    </row>
    <row r="45" spans="1:11" ht="11.25" customHeight="1" x14ac:dyDescent="0.25">
      <c r="A45" s="2"/>
      <c r="B45" s="2"/>
      <c r="C45" s="2" t="s">
        <v>121</v>
      </c>
      <c r="D45" s="2"/>
      <c r="E45" s="51">
        <v>65732.490000000005</v>
      </c>
      <c r="F45" s="51">
        <v>75097.53</v>
      </c>
      <c r="G45" s="53">
        <f t="shared" si="7"/>
        <v>9365.0399999999936</v>
      </c>
      <c r="H45" s="51">
        <v>100129.99781249999</v>
      </c>
      <c r="I45" s="51">
        <v>100130.04</v>
      </c>
      <c r="J45" s="51">
        <v>34397.507812499985</v>
      </c>
      <c r="K45" s="52">
        <f t="shared" si="8"/>
        <v>4.2187500002910383E-2</v>
      </c>
    </row>
    <row r="46" spans="1:11" ht="11.25" customHeight="1" x14ac:dyDescent="0.25">
      <c r="A46" s="2"/>
      <c r="B46" s="2"/>
      <c r="C46" s="33" t="s">
        <v>124</v>
      </c>
      <c r="D46" s="33"/>
      <c r="E46" s="54">
        <f>SUM(E32:E45)</f>
        <v>1309066.5899999999</v>
      </c>
      <c r="F46" s="54">
        <f>SUM(F32:F45)</f>
        <v>1621479.78</v>
      </c>
      <c r="G46" s="54">
        <f>SUM(G32:G45)</f>
        <v>312413.18999999989</v>
      </c>
      <c r="H46" s="54">
        <f>SUM(H32:H45)</f>
        <v>1864981.0289648436</v>
      </c>
      <c r="I46" s="54">
        <f>SUM(I32:I45)</f>
        <v>2161973.04</v>
      </c>
      <c r="J46" s="54">
        <f>SUM(J32:J45)</f>
        <v>555914.43896484375</v>
      </c>
      <c r="K46" s="54">
        <f>SUM(K32:K45)</f>
        <v>296992.0110351562</v>
      </c>
    </row>
    <row r="47" spans="1:11" ht="11.25" customHeight="1" x14ac:dyDescent="0.25">
      <c r="A47" s="2"/>
      <c r="B47" s="2" t="s">
        <v>20</v>
      </c>
      <c r="C47" s="2"/>
      <c r="D47" s="2"/>
      <c r="E47" s="51"/>
      <c r="F47" s="51"/>
      <c r="G47" s="53"/>
      <c r="H47" s="51"/>
      <c r="I47" s="51"/>
      <c r="J47" s="51"/>
      <c r="K47" s="52"/>
    </row>
    <row r="48" spans="1:11" ht="11.25" customHeight="1" x14ac:dyDescent="0.25">
      <c r="A48" s="2"/>
      <c r="B48" s="2"/>
      <c r="C48" s="2" t="s">
        <v>126</v>
      </c>
      <c r="D48" s="2"/>
      <c r="E48" s="51">
        <v>93823.51</v>
      </c>
      <c r="F48" s="51">
        <v>116229.78</v>
      </c>
      <c r="G48" s="53">
        <f t="shared" ref="G48:G54" si="9">F48-E48</f>
        <v>22406.270000000004</v>
      </c>
      <c r="H48" s="51">
        <v>135000.00121093751</v>
      </c>
      <c r="I48" s="51">
        <v>154973.04</v>
      </c>
      <c r="J48" s="51">
        <v>41176.491210937515</v>
      </c>
      <c r="K48" s="52">
        <f t="shared" ref="K48:K54" si="10">I48-H48</f>
        <v>19973.038789062499</v>
      </c>
    </row>
    <row r="49" spans="1:11" ht="11.25" customHeight="1" x14ac:dyDescent="0.25">
      <c r="A49" s="2"/>
      <c r="B49" s="2"/>
      <c r="C49" s="2" t="s">
        <v>129</v>
      </c>
      <c r="D49" s="2"/>
      <c r="E49" s="51">
        <v>96259.46</v>
      </c>
      <c r="F49" s="51">
        <v>101749.5</v>
      </c>
      <c r="G49" s="53">
        <f t="shared" si="9"/>
        <v>5490.0399999999936</v>
      </c>
      <c r="H49" s="51">
        <v>135665.99808593752</v>
      </c>
      <c r="I49" s="51">
        <v>135666</v>
      </c>
      <c r="J49" s="51">
        <v>39406.538085937515</v>
      </c>
      <c r="K49" s="52">
        <f t="shared" si="10"/>
        <v>1.9140624790452421E-3</v>
      </c>
    </row>
    <row r="50" spans="1:11" ht="11.25" customHeight="1" x14ac:dyDescent="0.25">
      <c r="A50" s="2"/>
      <c r="B50" s="2"/>
      <c r="C50" s="2" t="s">
        <v>132</v>
      </c>
      <c r="D50" s="2"/>
      <c r="E50" s="51">
        <v>22715.42</v>
      </c>
      <c r="F50" s="51">
        <v>22263.75</v>
      </c>
      <c r="G50" s="53">
        <f t="shared" si="9"/>
        <v>-451.66999999999825</v>
      </c>
      <c r="H50" s="51">
        <v>29685.000078124998</v>
      </c>
      <c r="I50" s="51">
        <v>29685</v>
      </c>
      <c r="J50" s="51">
        <v>6969.580078125</v>
      </c>
      <c r="K50" s="52">
        <f t="shared" si="10"/>
        <v>-7.8124998253770173E-5</v>
      </c>
    </row>
    <row r="51" spans="1:11" ht="11.25" customHeight="1" x14ac:dyDescent="0.25">
      <c r="A51" s="2"/>
      <c r="B51" s="2"/>
      <c r="C51" s="2" t="s">
        <v>135</v>
      </c>
      <c r="D51" s="2"/>
      <c r="E51" s="51">
        <v>12104.44</v>
      </c>
      <c r="F51" s="51">
        <v>48298.5</v>
      </c>
      <c r="G51" s="53">
        <f t="shared" si="9"/>
        <v>36194.06</v>
      </c>
      <c r="H51" s="51">
        <v>64397.996640625002</v>
      </c>
      <c r="I51" s="51">
        <v>64398</v>
      </c>
      <c r="J51" s="51">
        <v>52293.556640625</v>
      </c>
      <c r="K51" s="52">
        <f t="shared" si="10"/>
        <v>3.3593749976716936E-3</v>
      </c>
    </row>
    <row r="52" spans="1:11" ht="11.25" customHeight="1" x14ac:dyDescent="0.25">
      <c r="A52" s="2"/>
      <c r="B52" s="2"/>
      <c r="C52" s="2" t="s">
        <v>138</v>
      </c>
      <c r="D52" s="2"/>
      <c r="E52" s="51">
        <v>8467.86</v>
      </c>
      <c r="F52" s="51">
        <v>8335.5300000000007</v>
      </c>
      <c r="G52" s="53">
        <f t="shared" si="9"/>
        <v>-132.32999999999993</v>
      </c>
      <c r="H52" s="51">
        <v>11114.039626464844</v>
      </c>
      <c r="I52" s="51">
        <v>11114.04</v>
      </c>
      <c r="J52" s="51">
        <v>2646.1796264648438</v>
      </c>
      <c r="K52" s="52">
        <f t="shared" si="10"/>
        <v>3.735351565410383E-4</v>
      </c>
    </row>
    <row r="53" spans="1:11" ht="11.25" customHeight="1" x14ac:dyDescent="0.25">
      <c r="A53" s="2"/>
      <c r="B53" s="2"/>
      <c r="C53" s="2" t="s">
        <v>141</v>
      </c>
      <c r="D53" s="2"/>
      <c r="E53" s="51">
        <v>12278.89</v>
      </c>
      <c r="F53" s="51">
        <v>7607.25</v>
      </c>
      <c r="G53" s="53">
        <f t="shared" si="9"/>
        <v>-4671.6399999999994</v>
      </c>
      <c r="H53" s="51">
        <v>16000.000351562499</v>
      </c>
      <c r="I53" s="51">
        <v>10143</v>
      </c>
      <c r="J53" s="51">
        <v>3721.1103515625</v>
      </c>
      <c r="K53" s="52">
        <f t="shared" si="10"/>
        <v>-5857.0003515624994</v>
      </c>
    </row>
    <row r="54" spans="1:11" ht="11.25" customHeight="1" x14ac:dyDescent="0.25">
      <c r="A54" s="2"/>
      <c r="B54" s="2"/>
      <c r="C54" s="2" t="s">
        <v>144</v>
      </c>
      <c r="D54" s="2"/>
      <c r="E54" s="51">
        <v>12094.22</v>
      </c>
      <c r="F54" s="51">
        <v>19648.53</v>
      </c>
      <c r="G54" s="53">
        <f t="shared" si="9"/>
        <v>7554.3099999999995</v>
      </c>
      <c r="H54" s="51">
        <v>26198.038847656251</v>
      </c>
      <c r="I54" s="51">
        <v>26198.04</v>
      </c>
      <c r="J54" s="51">
        <v>14103.818847656252</v>
      </c>
      <c r="K54" s="52">
        <f t="shared" si="10"/>
        <v>1.1523437497089617E-3</v>
      </c>
    </row>
    <row r="55" spans="1:11" ht="11.25" customHeight="1" x14ac:dyDescent="0.25">
      <c r="A55" s="2"/>
      <c r="B55" s="2"/>
      <c r="C55" s="33" t="s">
        <v>147</v>
      </c>
      <c r="D55" s="33"/>
      <c r="E55" s="54">
        <f>SUM(E48:E54)</f>
        <v>257743.80000000002</v>
      </c>
      <c r="F55" s="54">
        <f>SUM(F48:F54)</f>
        <v>324132.84000000008</v>
      </c>
      <c r="G55" s="54">
        <f>SUM(G48:G54)</f>
        <v>66389.039999999994</v>
      </c>
      <c r="H55" s="54">
        <f>SUM(H48:H54)</f>
        <v>418061.07484130864</v>
      </c>
      <c r="I55" s="54">
        <f>SUM(I48:I54)</f>
        <v>432177.12</v>
      </c>
      <c r="J55" s="54">
        <f>SUM(J48:J54)</f>
        <v>160317.27484130862</v>
      </c>
      <c r="K55" s="54">
        <f>SUM(K48:K54)</f>
        <v>14116.045158691384</v>
      </c>
    </row>
    <row r="56" spans="1:11" ht="11.25" customHeight="1" x14ac:dyDescent="0.25">
      <c r="A56" s="2"/>
      <c r="B56" s="2" t="s">
        <v>21</v>
      </c>
      <c r="C56" s="2"/>
      <c r="D56" s="2"/>
      <c r="E56" s="51"/>
      <c r="F56" s="51"/>
      <c r="G56" s="53"/>
      <c r="H56" s="51"/>
      <c r="I56" s="51"/>
      <c r="J56" s="51"/>
      <c r="K56" s="52"/>
    </row>
    <row r="57" spans="1:11" ht="11.25" customHeight="1" x14ac:dyDescent="0.25">
      <c r="A57" s="2"/>
      <c r="B57" s="2"/>
      <c r="C57" s="2" t="s">
        <v>148</v>
      </c>
      <c r="D57" s="2"/>
      <c r="E57" s="51">
        <v>118555.91</v>
      </c>
      <c r="F57" s="51">
        <v>111561.84</v>
      </c>
      <c r="G57" s="53">
        <f t="shared" ref="G57:G59" si="11">F57-E57</f>
        <v>-6994.070000000007</v>
      </c>
      <c r="H57" s="51">
        <v>148749.0027734375</v>
      </c>
      <c r="I57" s="51">
        <v>148749.12</v>
      </c>
      <c r="J57" s="51">
        <v>30193.0927734375</v>
      </c>
      <c r="K57" s="52">
        <f t="shared" ref="K57:K59" si="12">I57-H57</f>
        <v>0.11722656249185093</v>
      </c>
    </row>
    <row r="58" spans="1:11" ht="11.25" customHeight="1" x14ac:dyDescent="0.25">
      <c r="A58" s="2"/>
      <c r="B58" s="2"/>
      <c r="C58" s="2" t="s">
        <v>151</v>
      </c>
      <c r="D58" s="2"/>
      <c r="E58" s="51">
        <v>11655</v>
      </c>
      <c r="F58" s="51">
        <v>48787.83</v>
      </c>
      <c r="G58" s="53">
        <f t="shared" si="11"/>
        <v>37132.83</v>
      </c>
      <c r="H58" s="51">
        <v>25000.00048828125</v>
      </c>
      <c r="I58" s="51">
        <v>65050.44</v>
      </c>
      <c r="J58" s="51">
        <v>13345.00048828125</v>
      </c>
      <c r="K58" s="52">
        <f t="shared" si="12"/>
        <v>40050.439511718752</v>
      </c>
    </row>
    <row r="59" spans="1:11" ht="11.25" customHeight="1" x14ac:dyDescent="0.25">
      <c r="A59" s="2"/>
      <c r="B59" s="2"/>
      <c r="C59" s="2" t="s">
        <v>154</v>
      </c>
      <c r="D59" s="2"/>
      <c r="E59" s="51">
        <v>5800.47</v>
      </c>
      <c r="F59" s="51">
        <v>8325</v>
      </c>
      <c r="G59" s="53">
        <f t="shared" si="11"/>
        <v>2524.5299999999997</v>
      </c>
      <c r="H59" s="51">
        <v>11099.999663085939</v>
      </c>
      <c r="I59" s="51">
        <v>11100</v>
      </c>
      <c r="J59" s="51">
        <v>5299.5296630859384</v>
      </c>
      <c r="K59" s="52">
        <f t="shared" si="12"/>
        <v>3.3691406133584678E-4</v>
      </c>
    </row>
    <row r="60" spans="1:11" ht="11.25" customHeight="1" x14ac:dyDescent="0.25">
      <c r="A60" s="2"/>
      <c r="B60" s="2"/>
      <c r="C60" s="33" t="s">
        <v>158</v>
      </c>
      <c r="D60" s="33"/>
      <c r="E60" s="54">
        <f>SUM(E57:E59)</f>
        <v>136011.38</v>
      </c>
      <c r="F60" s="54">
        <f>SUM(F57:F59)</f>
        <v>168674.66999999998</v>
      </c>
      <c r="G60" s="54">
        <f>SUM(G57:G59)</f>
        <v>32663.289999999994</v>
      </c>
      <c r="H60" s="54">
        <f>SUM(H57:H59)</f>
        <v>184849.00292480469</v>
      </c>
      <c r="I60" s="54">
        <f>SUM(I57:I59)</f>
        <v>224899.56</v>
      </c>
      <c r="J60" s="54">
        <f>SUM(J57:J59)</f>
        <v>48837.622924804688</v>
      </c>
      <c r="K60" s="54">
        <f>SUM(K57:K59)</f>
        <v>40050.557075195306</v>
      </c>
    </row>
    <row r="61" spans="1:11" ht="11.25" customHeight="1" x14ac:dyDescent="0.25">
      <c r="A61" s="2"/>
      <c r="B61" s="2" t="s">
        <v>23</v>
      </c>
      <c r="C61" s="2"/>
      <c r="D61" s="2"/>
      <c r="E61" s="51"/>
      <c r="F61" s="51"/>
      <c r="G61" s="53"/>
      <c r="H61" s="51"/>
      <c r="I61" s="51"/>
      <c r="J61" s="51"/>
      <c r="K61" s="52"/>
    </row>
    <row r="62" spans="1:11" ht="11.25" customHeight="1" x14ac:dyDescent="0.25">
      <c r="A62" s="2"/>
      <c r="B62" s="2"/>
      <c r="C62" s="2" t="s">
        <v>159</v>
      </c>
      <c r="D62" s="2"/>
      <c r="E62" s="51">
        <v>6648</v>
      </c>
      <c r="F62" s="51">
        <v>6594.03</v>
      </c>
      <c r="G62" s="53">
        <f t="shared" ref="G62:G70" si="13">F62-E62</f>
        <v>-53.970000000000255</v>
      </c>
      <c r="H62" s="51">
        <v>9500.0000610351563</v>
      </c>
      <c r="I62" s="51">
        <v>8792.0400000000009</v>
      </c>
      <c r="J62" s="51">
        <v>2852.0000610351563</v>
      </c>
      <c r="K62" s="52">
        <f t="shared" ref="K62:K70" si="14">I62-H62</f>
        <v>-707.96006103515538</v>
      </c>
    </row>
    <row r="63" spans="1:11" ht="11.25" customHeight="1" x14ac:dyDescent="0.25">
      <c r="A63" s="2"/>
      <c r="B63" s="2"/>
      <c r="C63" s="2" t="s">
        <v>162</v>
      </c>
      <c r="D63" s="2"/>
      <c r="E63" s="51">
        <v>23965.31</v>
      </c>
      <c r="F63" s="51">
        <v>0</v>
      </c>
      <c r="G63" s="53">
        <f t="shared" si="13"/>
        <v>-23965.31</v>
      </c>
      <c r="H63" s="51">
        <v>34999.999208984373</v>
      </c>
      <c r="I63" s="51">
        <v>0</v>
      </c>
      <c r="J63" s="51">
        <v>11034.689208984371</v>
      </c>
      <c r="K63" s="52">
        <f t="shared" si="14"/>
        <v>-34999.999208984373</v>
      </c>
    </row>
    <row r="64" spans="1:11" ht="11.25" customHeight="1" x14ac:dyDescent="0.25">
      <c r="A64" s="2"/>
      <c r="B64" s="2"/>
      <c r="C64" s="2" t="s">
        <v>165</v>
      </c>
      <c r="D64" s="2"/>
      <c r="E64" s="51">
        <v>16645.09</v>
      </c>
      <c r="F64" s="51">
        <v>11407.5</v>
      </c>
      <c r="G64" s="53">
        <f t="shared" si="13"/>
        <v>-5237.59</v>
      </c>
      <c r="H64" s="51">
        <v>24999.999912109375</v>
      </c>
      <c r="I64" s="51">
        <v>15210</v>
      </c>
      <c r="J64" s="51">
        <v>8354.909912109375</v>
      </c>
      <c r="K64" s="52">
        <f t="shared" si="14"/>
        <v>-9789.9999121093751</v>
      </c>
    </row>
    <row r="65" spans="1:11" ht="11.25" customHeight="1" x14ac:dyDescent="0.25">
      <c r="A65" s="2"/>
      <c r="B65" s="2"/>
      <c r="C65" s="2" t="s">
        <v>168</v>
      </c>
      <c r="D65" s="2"/>
      <c r="E65" s="51">
        <v>5820.2</v>
      </c>
      <c r="F65" s="51">
        <v>18000</v>
      </c>
      <c r="G65" s="53">
        <f t="shared" si="13"/>
        <v>12179.8</v>
      </c>
      <c r="H65" s="51">
        <v>24000.000781250001</v>
      </c>
      <c r="I65" s="51">
        <v>24000</v>
      </c>
      <c r="J65" s="51">
        <v>18179.80078125</v>
      </c>
      <c r="K65" s="52">
        <f t="shared" si="14"/>
        <v>-7.8125000072759576E-4</v>
      </c>
    </row>
    <row r="66" spans="1:11" ht="11.25" customHeight="1" x14ac:dyDescent="0.25">
      <c r="A66" s="2"/>
      <c r="B66" s="2"/>
      <c r="C66" s="2" t="s">
        <v>171</v>
      </c>
      <c r="D66" s="2"/>
      <c r="E66" s="51">
        <v>8975.14</v>
      </c>
      <c r="F66" s="51">
        <v>6824.97</v>
      </c>
      <c r="G66" s="53">
        <f t="shared" si="13"/>
        <v>-2150.1699999999992</v>
      </c>
      <c r="H66" s="51">
        <v>15000.000229492187</v>
      </c>
      <c r="I66" s="51">
        <v>9099.9599999999991</v>
      </c>
      <c r="J66" s="51">
        <v>6024.8602294921875</v>
      </c>
      <c r="K66" s="52">
        <f t="shared" si="14"/>
        <v>-5900.0402294921878</v>
      </c>
    </row>
    <row r="67" spans="1:11" ht="11.25" customHeight="1" x14ac:dyDescent="0.25">
      <c r="A67" s="2"/>
      <c r="B67" s="2"/>
      <c r="C67" s="2" t="s">
        <v>176</v>
      </c>
      <c r="D67" s="2"/>
      <c r="E67" s="51">
        <v>36975.08</v>
      </c>
      <c r="F67" s="51">
        <v>50896.08</v>
      </c>
      <c r="G67" s="53">
        <f t="shared" si="13"/>
        <v>13921</v>
      </c>
      <c r="H67" s="51">
        <v>50000.001875000002</v>
      </c>
      <c r="I67" s="51">
        <v>67861.440000000002</v>
      </c>
      <c r="J67" s="51">
        <v>13024.921875</v>
      </c>
      <c r="K67" s="52">
        <f t="shared" si="14"/>
        <v>17861.438125000001</v>
      </c>
    </row>
    <row r="68" spans="1:11" ht="11.25" customHeight="1" x14ac:dyDescent="0.25">
      <c r="A68" s="2"/>
      <c r="B68" s="2"/>
      <c r="C68" s="2" t="s">
        <v>179</v>
      </c>
      <c r="D68" s="2"/>
      <c r="E68" s="51">
        <v>15549.63</v>
      </c>
      <c r="F68" s="51">
        <v>13500</v>
      </c>
      <c r="G68" s="53">
        <f t="shared" si="13"/>
        <v>-2049.6299999999992</v>
      </c>
      <c r="H68" s="51">
        <v>18000.000117187497</v>
      </c>
      <c r="I68" s="51">
        <v>18000</v>
      </c>
      <c r="J68" s="51">
        <v>2450.3701171874982</v>
      </c>
      <c r="K68" s="52">
        <f t="shared" si="14"/>
        <v>-1.1718749738065526E-4</v>
      </c>
    </row>
    <row r="69" spans="1:11" ht="11.25" customHeight="1" x14ac:dyDescent="0.25">
      <c r="A69" s="2"/>
      <c r="B69" s="2"/>
      <c r="C69" s="2" t="s">
        <v>183</v>
      </c>
      <c r="D69" s="2"/>
      <c r="E69" s="51">
        <v>6570.68</v>
      </c>
      <c r="F69" s="51">
        <v>13500</v>
      </c>
      <c r="G69" s="53">
        <f t="shared" si="13"/>
        <v>6929.32</v>
      </c>
      <c r="H69" s="51">
        <v>18000.0003125</v>
      </c>
      <c r="I69" s="51">
        <v>18000</v>
      </c>
      <c r="J69" s="51">
        <v>11429.3203125</v>
      </c>
      <c r="K69" s="52">
        <f t="shared" si="14"/>
        <v>-3.125000002910383E-4</v>
      </c>
    </row>
    <row r="70" spans="1:11" ht="11.25" customHeight="1" x14ac:dyDescent="0.25">
      <c r="A70" s="2"/>
      <c r="B70" s="2"/>
      <c r="C70" s="2" t="s">
        <v>186</v>
      </c>
      <c r="D70" s="2"/>
      <c r="E70" s="51">
        <v>66659.320000000007</v>
      </c>
      <c r="F70" s="51">
        <v>67725</v>
      </c>
      <c r="G70" s="53">
        <f t="shared" si="13"/>
        <v>1065.679999999993</v>
      </c>
      <c r="H70" s="51">
        <v>90299.999687500007</v>
      </c>
      <c r="I70" s="51">
        <v>90300</v>
      </c>
      <c r="J70" s="51">
        <v>23640.6796875</v>
      </c>
      <c r="K70" s="52">
        <f t="shared" si="14"/>
        <v>3.1249999301508069E-4</v>
      </c>
    </row>
    <row r="71" spans="1:11" ht="11.25" customHeight="1" x14ac:dyDescent="0.25">
      <c r="A71" s="2"/>
      <c r="B71" s="2"/>
      <c r="C71" s="33" t="s">
        <v>189</v>
      </c>
      <c r="D71" s="33"/>
      <c r="E71" s="54">
        <f>SUM(E62:E70)</f>
        <v>187808.45</v>
      </c>
      <c r="F71" s="54">
        <f>SUM(F62:F70)</f>
        <v>188447.58000000002</v>
      </c>
      <c r="G71" s="54">
        <f>SUM(G62:G70)</f>
        <v>639.12999999999192</v>
      </c>
      <c r="H71" s="54">
        <f>SUM(H62:H70)</f>
        <v>284800.00218505861</v>
      </c>
      <c r="I71" s="54">
        <f>SUM(I62:I70)</f>
        <v>251263.44</v>
      </c>
      <c r="J71" s="54">
        <f>SUM(J62:J70)</f>
        <v>96991.552185058594</v>
      </c>
      <c r="K71" s="54">
        <f>SUM(K62:K70)</f>
        <v>-33536.562185058596</v>
      </c>
    </row>
    <row r="72" spans="1:11" ht="11.25" customHeight="1" x14ac:dyDescent="0.25">
      <c r="A72" s="2"/>
      <c r="B72" s="2" t="s">
        <v>24</v>
      </c>
      <c r="C72" s="2"/>
      <c r="D72" s="2"/>
      <c r="E72" s="51"/>
      <c r="F72" s="51"/>
      <c r="G72" s="53"/>
      <c r="H72" s="51"/>
      <c r="I72" s="51"/>
      <c r="J72" s="51"/>
      <c r="K72" s="52"/>
    </row>
    <row r="73" spans="1:11" ht="11.25" customHeight="1" x14ac:dyDescent="0.25">
      <c r="A73" s="2"/>
      <c r="B73" s="2"/>
      <c r="C73" s="2" t="s">
        <v>190</v>
      </c>
      <c r="D73" s="2"/>
      <c r="E73" s="51">
        <v>6742.96</v>
      </c>
      <c r="F73" s="51">
        <v>412.11</v>
      </c>
      <c r="G73" s="53">
        <f t="shared" ref="G73:G84" si="15">F73-E73</f>
        <v>-6330.85</v>
      </c>
      <c r="H73" s="51">
        <v>15000.000039062499</v>
      </c>
      <c r="I73" s="51">
        <v>549.48</v>
      </c>
      <c r="J73" s="51">
        <v>8257.0400390625</v>
      </c>
      <c r="K73" s="52">
        <f t="shared" ref="K73:K84" si="16">I73-H73</f>
        <v>-14450.5200390625</v>
      </c>
    </row>
    <row r="74" spans="1:11" ht="11.25" customHeight="1" x14ac:dyDescent="0.25">
      <c r="A74" s="2"/>
      <c r="B74" s="2"/>
      <c r="C74" s="2" t="s">
        <v>193</v>
      </c>
      <c r="D74" s="2"/>
      <c r="E74" s="51">
        <v>6992.5</v>
      </c>
      <c r="F74" s="51">
        <v>6075</v>
      </c>
      <c r="G74" s="53">
        <f t="shared" si="15"/>
        <v>-917.5</v>
      </c>
      <c r="H74" s="51">
        <v>8099.9999694824219</v>
      </c>
      <c r="I74" s="51">
        <v>8100</v>
      </c>
      <c r="J74" s="51">
        <v>1107.4999694824219</v>
      </c>
      <c r="K74" s="52">
        <f t="shared" si="16"/>
        <v>3.0517578125E-5</v>
      </c>
    </row>
    <row r="75" spans="1:11" ht="11.25" customHeight="1" x14ac:dyDescent="0.25">
      <c r="A75" s="2"/>
      <c r="B75" s="2"/>
      <c r="C75" s="2" t="s">
        <v>196</v>
      </c>
      <c r="D75" s="2"/>
      <c r="E75" s="51">
        <v>1009.93</v>
      </c>
      <c r="F75" s="51">
        <v>8029.08</v>
      </c>
      <c r="G75" s="53">
        <f t="shared" si="15"/>
        <v>7019.15</v>
      </c>
      <c r="H75" s="51">
        <v>10705.000556640625</v>
      </c>
      <c r="I75" s="51">
        <v>10705.44</v>
      </c>
      <c r="J75" s="51">
        <v>9695.070556640625</v>
      </c>
      <c r="K75" s="52">
        <f t="shared" si="16"/>
        <v>0.43944335937521828</v>
      </c>
    </row>
    <row r="76" spans="1:11" ht="11.25" customHeight="1" x14ac:dyDescent="0.25">
      <c r="A76" s="2"/>
      <c r="B76" s="2"/>
      <c r="C76" s="2" t="s">
        <v>199</v>
      </c>
      <c r="D76" s="2"/>
      <c r="E76" s="51">
        <v>35864.25</v>
      </c>
      <c r="F76" s="51">
        <v>55800</v>
      </c>
      <c r="G76" s="53">
        <f t="shared" si="15"/>
        <v>19935.75</v>
      </c>
      <c r="H76" s="51">
        <v>74400</v>
      </c>
      <c r="I76" s="51">
        <v>74400</v>
      </c>
      <c r="J76" s="51">
        <v>38535.75</v>
      </c>
      <c r="K76" s="52">
        <f t="shared" si="16"/>
        <v>0</v>
      </c>
    </row>
    <row r="77" spans="1:11" ht="11.25" customHeight="1" x14ac:dyDescent="0.25">
      <c r="A77" s="2"/>
      <c r="B77" s="2"/>
      <c r="C77" s="2" t="s">
        <v>201</v>
      </c>
      <c r="D77" s="2"/>
      <c r="E77" s="51">
        <v>9450</v>
      </c>
      <c r="F77" s="51">
        <v>4590</v>
      </c>
      <c r="G77" s="53">
        <f t="shared" si="15"/>
        <v>-4860</v>
      </c>
      <c r="H77" s="51">
        <v>15000</v>
      </c>
      <c r="I77" s="51">
        <v>6120</v>
      </c>
      <c r="J77" s="51">
        <v>5550</v>
      </c>
      <c r="K77" s="52">
        <f t="shared" si="16"/>
        <v>-8880</v>
      </c>
    </row>
    <row r="78" spans="1:11" ht="11.25" customHeight="1" x14ac:dyDescent="0.25">
      <c r="A78" s="2"/>
      <c r="B78" s="2"/>
      <c r="C78" s="2" t="s">
        <v>204</v>
      </c>
      <c r="D78" s="2"/>
      <c r="E78" s="51">
        <v>202217.97</v>
      </c>
      <c r="F78" s="51">
        <v>211410.54</v>
      </c>
      <c r="G78" s="53">
        <f t="shared" si="15"/>
        <v>9192.570000000007</v>
      </c>
      <c r="H78" s="51">
        <v>281881.00125000003</v>
      </c>
      <c r="I78" s="51">
        <v>281880.71999999997</v>
      </c>
      <c r="J78" s="51">
        <v>79663.031250000029</v>
      </c>
      <c r="K78" s="52">
        <f t="shared" si="16"/>
        <v>-0.28125000005820766</v>
      </c>
    </row>
    <row r="79" spans="1:11" ht="11.25" customHeight="1" x14ac:dyDescent="0.25">
      <c r="A79" s="2"/>
      <c r="B79" s="2"/>
      <c r="C79" s="2" t="s">
        <v>207</v>
      </c>
      <c r="D79" s="2"/>
      <c r="E79" s="51">
        <v>113661.69</v>
      </c>
      <c r="F79" s="51">
        <v>150662.60999999999</v>
      </c>
      <c r="G79" s="53">
        <f t="shared" si="15"/>
        <v>37000.919999999984</v>
      </c>
      <c r="H79" s="51">
        <v>200883.004453125</v>
      </c>
      <c r="I79" s="51">
        <v>200883.48</v>
      </c>
      <c r="J79" s="51">
        <v>87221.314453125</v>
      </c>
      <c r="K79" s="52">
        <f t="shared" si="16"/>
        <v>0.47554687500814907</v>
      </c>
    </row>
    <row r="80" spans="1:11" ht="11.25" customHeight="1" x14ac:dyDescent="0.25">
      <c r="A80" s="2"/>
      <c r="B80" s="2"/>
      <c r="C80" s="2" t="s">
        <v>210</v>
      </c>
      <c r="D80" s="2"/>
      <c r="E80" s="51">
        <v>39535.85</v>
      </c>
      <c r="F80" s="51">
        <v>46275.48</v>
      </c>
      <c r="G80" s="53">
        <f t="shared" si="15"/>
        <v>6739.6300000000047</v>
      </c>
      <c r="H80" s="51">
        <v>61700.998437499999</v>
      </c>
      <c r="I80" s="51">
        <v>61700.639999999999</v>
      </c>
      <c r="J80" s="51">
        <v>22165.1484375</v>
      </c>
      <c r="K80" s="52">
        <f t="shared" si="16"/>
        <v>-0.35843749999912689</v>
      </c>
    </row>
    <row r="81" spans="1:11" ht="11.25" customHeight="1" x14ac:dyDescent="0.25">
      <c r="A81" s="2"/>
      <c r="B81" s="2"/>
      <c r="C81" s="2" t="s">
        <v>213</v>
      </c>
      <c r="D81" s="2"/>
      <c r="E81" s="51">
        <v>0</v>
      </c>
      <c r="F81" s="51">
        <v>749.97</v>
      </c>
      <c r="G81" s="53">
        <f t="shared" si="15"/>
        <v>749.97</v>
      </c>
      <c r="H81" s="51">
        <v>999.96002197265625</v>
      </c>
      <c r="I81" s="51">
        <v>999.96</v>
      </c>
      <c r="J81" s="51">
        <v>999.96002197265625</v>
      </c>
      <c r="K81" s="52">
        <f t="shared" si="16"/>
        <v>-2.1972656213620212E-5</v>
      </c>
    </row>
    <row r="82" spans="1:11" ht="11.25" customHeight="1" x14ac:dyDescent="0.25">
      <c r="A82" s="2"/>
      <c r="B82" s="2"/>
      <c r="C82" s="2" t="s">
        <v>216</v>
      </c>
      <c r="D82" s="2"/>
      <c r="E82" s="51">
        <v>0</v>
      </c>
      <c r="F82" s="51">
        <v>34875</v>
      </c>
      <c r="G82" s="53">
        <f t="shared" si="15"/>
        <v>34875</v>
      </c>
      <c r="H82" s="51">
        <v>46500</v>
      </c>
      <c r="I82" s="51">
        <v>46500</v>
      </c>
      <c r="J82" s="51">
        <v>46500</v>
      </c>
      <c r="K82" s="52">
        <f t="shared" si="16"/>
        <v>0</v>
      </c>
    </row>
    <row r="83" spans="1:11" ht="11.25" customHeight="1" x14ac:dyDescent="0.25">
      <c r="A83" s="2"/>
      <c r="B83" s="2"/>
      <c r="C83" s="2" t="s">
        <v>219</v>
      </c>
      <c r="D83" s="2"/>
      <c r="E83" s="51">
        <v>4544.97</v>
      </c>
      <c r="F83" s="51">
        <v>0</v>
      </c>
      <c r="G83" s="53">
        <f t="shared" si="15"/>
        <v>-4544.97</v>
      </c>
      <c r="H83" s="51">
        <v>9999.9997851562512</v>
      </c>
      <c r="I83" s="51">
        <v>0</v>
      </c>
      <c r="J83" s="51">
        <v>5455.0297851562509</v>
      </c>
      <c r="K83" s="52">
        <f t="shared" si="16"/>
        <v>-9999.9997851562512</v>
      </c>
    </row>
    <row r="84" spans="1:11" ht="11.25" customHeight="1" x14ac:dyDescent="0.25">
      <c r="A84" s="2"/>
      <c r="B84" s="2"/>
      <c r="C84" s="2" t="s">
        <v>222</v>
      </c>
      <c r="D84" s="2"/>
      <c r="E84" s="51">
        <v>5016.8599999999997</v>
      </c>
      <c r="F84" s="51">
        <v>33201</v>
      </c>
      <c r="G84" s="53">
        <f t="shared" si="15"/>
        <v>28184.14</v>
      </c>
      <c r="H84" s="51">
        <v>44268.001601562501</v>
      </c>
      <c r="I84" s="51">
        <v>44268</v>
      </c>
      <c r="J84" s="51">
        <v>39251.1416015625</v>
      </c>
      <c r="K84" s="52">
        <f t="shared" si="16"/>
        <v>-1.6015625005820766E-3</v>
      </c>
    </row>
    <row r="85" spans="1:11" ht="11.25" customHeight="1" x14ac:dyDescent="0.25">
      <c r="A85" s="2"/>
      <c r="B85" s="2"/>
      <c r="C85" s="33" t="s">
        <v>225</v>
      </c>
      <c r="D85" s="33"/>
      <c r="E85" s="54">
        <f>SUM(E73:E84)</f>
        <v>425036.97999999992</v>
      </c>
      <c r="F85" s="54">
        <f>SUM(F73:F84)</f>
        <v>552080.78999999992</v>
      </c>
      <c r="G85" s="54">
        <f>SUM(G73:G84)</f>
        <v>127043.81</v>
      </c>
      <c r="H85" s="54">
        <f>SUM(H73:H84)</f>
        <v>769437.96611450193</v>
      </c>
      <c r="I85" s="54">
        <f>SUM(I73:I84)</f>
        <v>736107.72</v>
      </c>
      <c r="J85" s="54">
        <f>SUM(J73:J84)</f>
        <v>344400.98611450195</v>
      </c>
      <c r="K85" s="54">
        <f>SUM(K73:K84)</f>
        <v>-33330.246114502006</v>
      </c>
    </row>
    <row r="86" spans="1:11" ht="11.25" customHeight="1" x14ac:dyDescent="0.25">
      <c r="A86" s="2"/>
      <c r="B86" s="2" t="s">
        <v>25</v>
      </c>
      <c r="C86" s="2"/>
      <c r="D86" s="2"/>
      <c r="E86" s="51"/>
      <c r="F86" s="51"/>
      <c r="G86" s="53"/>
      <c r="H86" s="51"/>
      <c r="I86" s="51"/>
      <c r="J86" s="51"/>
      <c r="K86" s="52"/>
    </row>
    <row r="87" spans="1:11" ht="11.25" customHeight="1" x14ac:dyDescent="0.25">
      <c r="A87" s="2"/>
      <c r="B87" s="2"/>
      <c r="C87" s="2" t="s">
        <v>226</v>
      </c>
      <c r="D87" s="2"/>
      <c r="E87" s="51">
        <v>64798.25</v>
      </c>
      <c r="F87" s="51">
        <v>1305.0899999999999</v>
      </c>
      <c r="G87" s="53">
        <f t="shared" ref="G87:G100" si="17">F87-E87</f>
        <v>-63493.16</v>
      </c>
      <c r="H87" s="51">
        <v>74999.999755859375</v>
      </c>
      <c r="I87" s="51">
        <v>1740.12</v>
      </c>
      <c r="J87" s="51">
        <v>10201.749755859375</v>
      </c>
      <c r="K87" s="52">
        <f>I87-H87</f>
        <v>-73259.87975585938</v>
      </c>
    </row>
    <row r="88" spans="1:11" ht="11.25" customHeight="1" x14ac:dyDescent="0.25">
      <c r="A88" s="2"/>
      <c r="B88" s="2"/>
      <c r="C88" s="2" t="s">
        <v>229</v>
      </c>
      <c r="D88" s="2"/>
      <c r="E88" s="51">
        <v>52221.02</v>
      </c>
      <c r="F88" s="51">
        <v>55664.73</v>
      </c>
      <c r="G88" s="53">
        <f t="shared" si="17"/>
        <v>3443.7100000000064</v>
      </c>
      <c r="H88" s="51">
        <v>74220.000957031254</v>
      </c>
      <c r="I88" s="51">
        <v>74219.64</v>
      </c>
      <c r="J88" s="51">
        <v>21998.980957031257</v>
      </c>
      <c r="K88" s="52">
        <f t="shared" ref="K88:K100" si="18">I88-H88</f>
        <v>-0.36095703125465661</v>
      </c>
    </row>
    <row r="89" spans="1:11" ht="11.25" customHeight="1" x14ac:dyDescent="0.25">
      <c r="A89" s="2"/>
      <c r="B89" s="2"/>
      <c r="C89" s="2" t="s">
        <v>232</v>
      </c>
      <c r="D89" s="2"/>
      <c r="E89" s="51">
        <v>8006.5</v>
      </c>
      <c r="F89" s="51">
        <v>5495.04</v>
      </c>
      <c r="G89" s="53">
        <f t="shared" si="17"/>
        <v>-2511.46</v>
      </c>
      <c r="H89" s="51">
        <v>16000</v>
      </c>
      <c r="I89" s="51">
        <v>7326.72</v>
      </c>
      <c r="J89" s="51">
        <v>7993.5</v>
      </c>
      <c r="K89" s="52">
        <f t="shared" si="18"/>
        <v>-8673.2799999999988</v>
      </c>
    </row>
    <row r="90" spans="1:11" ht="11.25" customHeight="1" x14ac:dyDescent="0.25">
      <c r="A90" s="2"/>
      <c r="B90" s="2"/>
      <c r="C90" s="2" t="s">
        <v>235</v>
      </c>
      <c r="D90" s="2"/>
      <c r="E90" s="51">
        <v>12765</v>
      </c>
      <c r="F90" s="51">
        <v>10990.08</v>
      </c>
      <c r="G90" s="53">
        <f t="shared" si="17"/>
        <v>-1774.92</v>
      </c>
      <c r="H90" s="51">
        <v>14653.440490722656</v>
      </c>
      <c r="I90" s="51">
        <v>14653.44</v>
      </c>
      <c r="J90" s="51">
        <v>1888.4404907226563</v>
      </c>
      <c r="K90" s="52">
        <f t="shared" si="18"/>
        <v>-4.9072265574068297E-4</v>
      </c>
    </row>
    <row r="91" spans="1:11" ht="11.25" customHeight="1" x14ac:dyDescent="0.25">
      <c r="A91" s="2"/>
      <c r="B91" s="2"/>
      <c r="C91" s="2" t="s">
        <v>238</v>
      </c>
      <c r="D91" s="2"/>
      <c r="E91" s="51">
        <v>102034.37</v>
      </c>
      <c r="F91" s="51">
        <v>67589.100000000006</v>
      </c>
      <c r="G91" s="53">
        <f t="shared" si="17"/>
        <v>-34445.26999999999</v>
      </c>
      <c r="H91" s="51">
        <v>125000.0028125</v>
      </c>
      <c r="I91" s="51">
        <v>90118.8</v>
      </c>
      <c r="J91" s="51">
        <v>22965.6328125</v>
      </c>
      <c r="K91" s="52">
        <f t="shared" si="18"/>
        <v>-34881.202812499992</v>
      </c>
    </row>
    <row r="92" spans="1:11" ht="11.25" customHeight="1" x14ac:dyDescent="0.25">
      <c r="A92" s="2"/>
      <c r="B92" s="2"/>
      <c r="C92" s="2" t="s">
        <v>241</v>
      </c>
      <c r="D92" s="2"/>
      <c r="E92" s="51">
        <v>17050.96</v>
      </c>
      <c r="F92" s="51">
        <v>19934.099999999999</v>
      </c>
      <c r="G92" s="53">
        <f t="shared" si="17"/>
        <v>2883.1399999999994</v>
      </c>
      <c r="H92" s="51">
        <v>26578.998818359374</v>
      </c>
      <c r="I92" s="51">
        <v>26578.799999999999</v>
      </c>
      <c r="J92" s="51">
        <v>9528.038818359375</v>
      </c>
      <c r="K92" s="52">
        <f t="shared" si="18"/>
        <v>-0.19881835937485448</v>
      </c>
    </row>
    <row r="93" spans="1:11" ht="11.25" customHeight="1" x14ac:dyDescent="0.25">
      <c r="A93" s="2"/>
      <c r="B93" s="2"/>
      <c r="C93" s="2" t="s">
        <v>244</v>
      </c>
      <c r="D93" s="2"/>
      <c r="E93" s="51">
        <v>19489.11</v>
      </c>
      <c r="F93" s="51">
        <v>58155.57</v>
      </c>
      <c r="G93" s="53">
        <f t="shared" si="17"/>
        <v>38666.46</v>
      </c>
      <c r="H93" s="51">
        <v>77541.002578125001</v>
      </c>
      <c r="I93" s="51">
        <v>77540.759999999995</v>
      </c>
      <c r="J93" s="51">
        <v>58051.892578125</v>
      </c>
      <c r="K93" s="52">
        <f t="shared" si="18"/>
        <v>-0.24257812500582077</v>
      </c>
    </row>
    <row r="94" spans="1:11" ht="11.25" customHeight="1" x14ac:dyDescent="0.25">
      <c r="A94" s="2"/>
      <c r="B94" s="2"/>
      <c r="C94" s="2" t="s">
        <v>247</v>
      </c>
      <c r="D94" s="2"/>
      <c r="E94" s="51">
        <v>0</v>
      </c>
      <c r="F94" s="51">
        <v>0</v>
      </c>
      <c r="G94" s="53">
        <f t="shared" si="17"/>
        <v>0</v>
      </c>
      <c r="H94" s="51">
        <v>0</v>
      </c>
      <c r="I94" s="51">
        <v>0</v>
      </c>
      <c r="J94" s="51">
        <v>0</v>
      </c>
      <c r="K94" s="52">
        <f t="shared" si="18"/>
        <v>0</v>
      </c>
    </row>
    <row r="95" spans="1:11" ht="11.25" customHeight="1" x14ac:dyDescent="0.25">
      <c r="A95" s="2"/>
      <c r="B95" s="2"/>
      <c r="C95" s="2" t="s">
        <v>248</v>
      </c>
      <c r="D95" s="2"/>
      <c r="E95" s="51">
        <v>11631.32</v>
      </c>
      <c r="F95" s="51">
        <v>46316.79</v>
      </c>
      <c r="G95" s="53">
        <f t="shared" si="17"/>
        <v>34685.47</v>
      </c>
      <c r="H95" s="51">
        <v>61755.9996875</v>
      </c>
      <c r="I95" s="51">
        <v>61755.72</v>
      </c>
      <c r="J95" s="51">
        <v>50124.6796875</v>
      </c>
      <c r="K95" s="52">
        <f t="shared" si="18"/>
        <v>-0.27968749999854481</v>
      </c>
    </row>
    <row r="96" spans="1:11" ht="11.25" customHeight="1" x14ac:dyDescent="0.25">
      <c r="A96" s="2"/>
      <c r="B96" s="2"/>
      <c r="C96" s="2" t="s">
        <v>251</v>
      </c>
      <c r="D96" s="2"/>
      <c r="E96" s="51">
        <v>930.33</v>
      </c>
      <c r="F96" s="51">
        <v>0</v>
      </c>
      <c r="G96" s="53">
        <f t="shared" si="17"/>
        <v>-930.33</v>
      </c>
      <c r="H96" s="51">
        <v>4999.9999218749999</v>
      </c>
      <c r="I96" s="51">
        <v>0</v>
      </c>
      <c r="J96" s="51">
        <v>4069.669921875</v>
      </c>
      <c r="K96" s="52">
        <f t="shared" si="18"/>
        <v>-4999.9999218749999</v>
      </c>
    </row>
    <row r="97" spans="1:11" ht="11.25" customHeight="1" x14ac:dyDescent="0.25">
      <c r="A97" s="2"/>
      <c r="B97" s="2"/>
      <c r="C97" s="2" t="s">
        <v>256</v>
      </c>
      <c r="D97" s="2"/>
      <c r="E97" s="51">
        <v>10703.54</v>
      </c>
      <c r="F97" s="51">
        <v>6868.8</v>
      </c>
      <c r="G97" s="53">
        <f t="shared" si="17"/>
        <v>-3834.7400000000007</v>
      </c>
      <c r="H97" s="51">
        <v>20000.000205078126</v>
      </c>
      <c r="I97" s="51">
        <v>9158.4</v>
      </c>
      <c r="J97" s="51">
        <v>9296.460205078125</v>
      </c>
      <c r="K97" s="52">
        <f t="shared" si="18"/>
        <v>-10841.600205078126</v>
      </c>
    </row>
    <row r="98" spans="1:11" ht="11.25" customHeight="1" x14ac:dyDescent="0.25">
      <c r="A98" s="2"/>
      <c r="B98" s="2"/>
      <c r="C98" s="2" t="s">
        <v>259</v>
      </c>
      <c r="D98" s="2"/>
      <c r="E98" s="51">
        <v>8889.7999999999993</v>
      </c>
      <c r="F98" s="51">
        <v>22847.13</v>
      </c>
      <c r="G98" s="53">
        <f t="shared" si="17"/>
        <v>13957.330000000002</v>
      </c>
      <c r="H98" s="51">
        <v>30462.999218749999</v>
      </c>
      <c r="I98" s="51">
        <v>30462.84</v>
      </c>
      <c r="J98" s="51">
        <v>21573.19921875</v>
      </c>
      <c r="K98" s="52">
        <f t="shared" si="18"/>
        <v>-0.15921874999912689</v>
      </c>
    </row>
    <row r="99" spans="1:11" ht="11.25" customHeight="1" x14ac:dyDescent="0.25">
      <c r="A99" s="2"/>
      <c r="B99" s="2"/>
      <c r="C99" s="2" t="s">
        <v>262</v>
      </c>
      <c r="D99" s="2"/>
      <c r="E99" s="51">
        <v>0</v>
      </c>
      <c r="F99" s="51">
        <v>0</v>
      </c>
      <c r="G99" s="53">
        <f t="shared" si="17"/>
        <v>0</v>
      </c>
      <c r="H99" s="51">
        <v>0</v>
      </c>
      <c r="I99" s="51">
        <v>0</v>
      </c>
      <c r="J99" s="51">
        <v>0</v>
      </c>
      <c r="K99" s="52">
        <f t="shared" si="18"/>
        <v>0</v>
      </c>
    </row>
    <row r="100" spans="1:11" ht="11.25" customHeight="1" x14ac:dyDescent="0.25">
      <c r="A100" s="2"/>
      <c r="B100" s="2"/>
      <c r="C100" s="2" t="s">
        <v>265</v>
      </c>
      <c r="D100" s="2"/>
      <c r="E100" s="51">
        <v>1193.1199999999999</v>
      </c>
      <c r="F100" s="51">
        <v>31999.5</v>
      </c>
      <c r="G100" s="53">
        <f t="shared" si="17"/>
        <v>30806.38</v>
      </c>
      <c r="H100" s="51">
        <v>42665.998906249995</v>
      </c>
      <c r="I100" s="51">
        <v>42666</v>
      </c>
      <c r="J100" s="51">
        <v>41472.878906249993</v>
      </c>
      <c r="K100" s="52">
        <f t="shared" si="18"/>
        <v>1.0937500046566129E-3</v>
      </c>
    </row>
    <row r="101" spans="1:11" ht="11.25" customHeight="1" x14ac:dyDescent="0.25">
      <c r="A101" s="2"/>
      <c r="B101" s="2"/>
      <c r="C101" s="33" t="s">
        <v>268</v>
      </c>
      <c r="D101" s="33"/>
      <c r="E101" s="54">
        <f>SUM(E87:E100)</f>
        <v>309713.31999999995</v>
      </c>
      <c r="F101" s="54">
        <f>SUM(F87:F100)</f>
        <v>327165.93</v>
      </c>
      <c r="G101" s="54">
        <f>F101-E101</f>
        <v>17452.610000000044</v>
      </c>
      <c r="H101" s="54">
        <f>SUM(H87:H100)</f>
        <v>568878.44335205085</v>
      </c>
      <c r="I101" s="54">
        <f>SUM(I87:I100)</f>
        <v>436221.24000000005</v>
      </c>
      <c r="J101" s="54">
        <f>SUM(J87:J100)</f>
        <v>259165.12335205078</v>
      </c>
      <c r="K101" s="54">
        <f>I101-H101</f>
        <v>-132657.2033520508</v>
      </c>
    </row>
    <row r="102" spans="1:11" ht="11.25" customHeight="1" x14ac:dyDescent="0.25">
      <c r="A102" s="2"/>
      <c r="B102" s="33" t="s">
        <v>32</v>
      </c>
      <c r="C102" s="33"/>
      <c r="D102" s="33"/>
      <c r="E102" s="54">
        <f>E101+E85+E71+E60+E55+E46</f>
        <v>2625380.5199999996</v>
      </c>
      <c r="F102" s="54">
        <f>F101+F85+F71+F60+F55+F46</f>
        <v>3181981.59</v>
      </c>
      <c r="G102" s="54">
        <f>F102-E102</f>
        <v>556601.0700000003</v>
      </c>
      <c r="H102" s="54">
        <f>H101+H85+H71+H60+H55+H46</f>
        <v>4091007.5183825679</v>
      </c>
      <c r="I102" s="54">
        <f>I101+I85+I71+I60+I55+I46</f>
        <v>4242642.12</v>
      </c>
      <c r="J102" s="54">
        <f>J101+J85+J71+J60+J55+J46</f>
        <v>1465626.9983825684</v>
      </c>
      <c r="K102" s="54">
        <f>H102-I102</f>
        <v>-151634.6016174322</v>
      </c>
    </row>
    <row r="103" spans="1:11" ht="11.25" customHeight="1" x14ac:dyDescent="0.25">
      <c r="A103" s="33" t="s">
        <v>33</v>
      </c>
      <c r="B103" s="33"/>
      <c r="C103" s="33"/>
      <c r="D103" s="33"/>
      <c r="E103" s="54">
        <f>E29-E102</f>
        <v>165672.99000000069</v>
      </c>
      <c r="F103" s="54">
        <f>F29-F102</f>
        <v>67096.530000000261</v>
      </c>
      <c r="G103" s="56">
        <f>F103-E103</f>
        <v>-98576.460000000428</v>
      </c>
      <c r="H103" s="54">
        <f>H29-H102</f>
        <v>144048.51382278465</v>
      </c>
      <c r="I103" s="54">
        <f>I29-I102</f>
        <v>89462.040000000037</v>
      </c>
      <c r="J103" s="54">
        <v>-15643.703570364974</v>
      </c>
      <c r="K103" s="55">
        <f>H103-I103</f>
        <v>54586.47382278461</v>
      </c>
    </row>
    <row r="104" spans="1:11" ht="11.25" customHeight="1" x14ac:dyDescent="0.25">
      <c r="A104" s="2"/>
    </row>
    <row r="105" spans="1:11" ht="11.25" customHeight="1" x14ac:dyDescent="0.25">
      <c r="A105" s="2"/>
    </row>
    <row r="106" spans="1:11" ht="11.25" customHeight="1" x14ac:dyDescent="0.25">
      <c r="A106" s="2"/>
    </row>
    <row r="107" spans="1:11" ht="11.25" customHeight="1" x14ac:dyDescent="0.25">
      <c r="A107" s="2"/>
    </row>
    <row r="108" spans="1:11" ht="11.25" customHeight="1" x14ac:dyDescent="0.25">
      <c r="A108" s="2"/>
    </row>
    <row r="109" spans="1:11" ht="11.25" customHeight="1" x14ac:dyDescent="0.25">
      <c r="A109" s="2"/>
    </row>
    <row r="110" spans="1:11" ht="11.25" customHeight="1" x14ac:dyDescent="0.25">
      <c r="A110" s="2"/>
    </row>
    <row r="111" spans="1:11" ht="11.25" customHeight="1" x14ac:dyDescent="0.25">
      <c r="A111" s="2"/>
    </row>
    <row r="112" spans="1:11" ht="11.25" customHeight="1" x14ac:dyDescent="0.25">
      <c r="A112" s="2"/>
    </row>
    <row r="113" spans="1:1" ht="11.25" customHeight="1" x14ac:dyDescent="0.25">
      <c r="A113" s="2"/>
    </row>
    <row r="114" spans="1:1" ht="11.25" customHeight="1" x14ac:dyDescent="0.25">
      <c r="A114" s="2"/>
    </row>
    <row r="115" spans="1:1" ht="11.25" customHeight="1" x14ac:dyDescent="0.25">
      <c r="A115" s="2"/>
    </row>
    <row r="116" spans="1:1" ht="11.25" customHeight="1" x14ac:dyDescent="0.25">
      <c r="A116" s="33"/>
    </row>
    <row r="117" spans="1:1" x14ac:dyDescent="0.25">
      <c r="A117" s="2"/>
    </row>
    <row r="118" spans="1:1" x14ac:dyDescent="0.25">
      <c r="A118" s="2"/>
    </row>
  </sheetData>
  <mergeCells count="1">
    <mergeCell ref="E5:G5"/>
  </mergeCells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{DFAB8614-A82D-4444-851B-E670DDFA3D82}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{3771B53A-5FF3-4BFD-8D75-15DD10422B32}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{EC870E28-7E3B-4540-9C25-EB23ECEB8A4C}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{4913FA4C-DB08-4D7D-BF9D-BD37264EE606}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{901C41B4-0389-4F52-9B2B-532FBE6C8790}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{623EFD00-4A9B-4212-A315-12AD9BEEBEC9}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{A631666D-5062-4F87-B362-9671E50277D2}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{20419EC0-8AC5-4428-91AD-F9DADA70F383}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{E70FBC27-968C-4D9A-8E40-FC6E5FE5B975}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{C469A5E4-4F10-4A6A-8B6C-7F8C11C5D042}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{F5C036DC-CB68-42AE-B897-7C600E39D04F}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{4A1A53EA-3284-4C90-874C-DC91711D5D57}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{36692317-F65C-440F-915F-56F219E0CE9C}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{625F6FE4-54A8-4DAB-8E01-AF28606EEACD}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{A28128DE-363A-4172-BA36-652E948B352C}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{1F055458-ED34-4CF7-A7C6-C0C6170BA2DB}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{69DDA4B2-7F48-46C8-B5F5-507131EAF5CF}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{C01939E8-6B04-4EC4-A130-3B5B0C0C5EEC}</x14:id>
        </ext>
      </extLst>
    </cfRule>
  </conditionalFormatting>
  <conditionalFormatting sqref="K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{7DB4F580-69E1-40B6-974B-589F0A9093C1}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{8E41EDEC-4EAE-4A09-94CC-18D823242EF1}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{ED463B1A-6AA6-41AE-A0D1-D27934E2969E}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{47909749-DA49-466A-B008-82CB126BF390}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{70416FD6-C5BD-4797-AB77-FA793C4DA2AC}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{3BA26099-A450-4091-BED0-1B3BA9EEA5FD}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{DF4062FB-F9C2-4084-B864-9D64668C62A8}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{5A7ADC6D-449A-4EB8-BA23-87BCCDD4E79B}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{CA67377A-D228-4A7F-B96D-A60CA383A287}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{5CBFE190-9039-4B32-A4C2-BD113BD97740}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{43DA0E02-5356-48EB-B4DE-9341B90C95C1}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{AD2D6EB5-F346-4AD9-AE1E-E6A208B4E5A4}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{E821F63E-EC48-416A-895D-5381A709AD9B}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{61C85C22-3A74-4FFE-90E5-054CA66B9031}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{DCBD5BB0-87DB-4E08-BFF9-8761F1A4243C}</x14:id>
        </ext>
      </extLst>
    </cfRule>
  </conditionalFormatting>
  <conditionalFormatting sqref="K6:K14 K103 K16:K25 K30:K45 K47:K54 K56:K59 K61:K70 K72:K84 K86:K100">
    <cfRule type="dataBar" priority="4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{3B6D8F20-40B0-475A-ADA7-79D809A69A3D}</x14:id>
        </ext>
      </extLst>
    </cfRule>
  </conditionalFormatting>
  <conditionalFormatting sqref="E28:I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{1E46D188-09D8-42B2-B50B-4B5912620E26}</x14:id>
        </ext>
      </extLst>
    </cfRule>
  </conditionalFormatting>
  <conditionalFormatting sqref="K27:K2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{16873113-F5B8-433D-9552-D972094C9244}</x14:id>
        </ext>
      </extLst>
    </cfRule>
  </conditionalFormatting>
  <pageMargins left="0.7" right="0.7" top="0.75" bottom="0.75" header="0.3" footer="0.3"/>
  <pageSetup fitToHeight="0" orientation="portrait" horizontalDpi="0" verticalDpi="0" r:id="rId1"/>
  <ignoredErrors>
    <ignoredError sqref="G10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8614-A82D-4444-851B-E670DDFA3D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771B53A-5FF3-4BFD-8D75-15DD10422B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C870E28-7E3B-4540-9C25-EB23ECEB8A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913FA4C-DB08-4D7D-BF9D-BD37264EE6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01C41B4-0389-4F52-9B2B-532FBE6C87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23EFD00-4A9B-4212-A315-12AD9BEEBE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631666D-5062-4F87-B362-9671E50277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0419EC0-8AC5-4428-91AD-F9DADA70F3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70FBC27-968C-4D9A-8E40-FC6E5FE5B9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469A5E4-4F10-4A6A-8B6C-7F8C11C5D0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5C036DC-CB68-42AE-B897-7C600E39D0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A1A53EA-3284-4C90-874C-DC91711D5D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692317-F65C-440F-915F-56F219E0CE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25F6FE4-54A8-4DAB-8E01-AF28606EEA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28128DE-363A-4172-BA36-652E948B35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F055458-ED34-4CF7-A7C6-C0C6170BA2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9DDA4B2-7F48-46C8-B5F5-507131EAF5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01939E8-6B04-4EC4-A130-3B5B0C0C5E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DB4F580-69E1-40B6-974B-589F0A9093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E41EDEC-4EAE-4A09-94CC-18D823242E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D463B1A-6AA6-41AE-A0D1-D27934E296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7909749-DA49-466A-B008-82CB126BF3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0416FD6-C5BD-4797-AB77-FA793C4DA2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BA26099-A450-4091-BED0-1B3BA9EEA5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F4062FB-F9C2-4084-B864-9D64668C62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A7ADC6D-449A-4EB8-BA23-87BCCDD4E7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A67377A-D228-4A7F-B96D-A60CA383A2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CBFE190-9039-4B32-A4C2-BD113BD97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3DA0E02-5356-48EB-B4DE-9341B90C95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D2D6EB5-F346-4AD9-AE1E-E6A208B4E5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821F63E-EC48-416A-895D-5381A709AD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1C85C22-3A74-4FFE-90E5-054CA66B90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CBD5BB0-87DB-4E08-BFF9-8761F1A424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B6D8F20-40B0-475A-ADA7-79D809A69A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K6:K14 K103 K16:K25 K30:K45 K47:K54 K56:K59 K61:K70 K72:K84 K86:K100</xm:sqref>
        </x14:conditionalFormatting>
        <x14:conditionalFormatting xmlns:xm="http://schemas.microsoft.com/office/excel/2006/main">
          <x14:cfRule type="dataBar" id="{1E46D188-09D8-42B2-B50B-4B5912620E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E28:I28</xm:sqref>
        </x14:conditionalFormatting>
        <x14:conditionalFormatting xmlns:xm="http://schemas.microsoft.com/office/excel/2006/main">
          <x14:cfRule type="dataBar" id="{16873113-F5B8-433D-9552-D972094C92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9A41-18E6-474A-8AF8-2208A4358F83}">
  <sheetPr>
    <tabColor theme="9" tint="0.39997558519241921"/>
    <pageSetUpPr fitToPage="1"/>
  </sheetPr>
  <dimension ref="A1:K118"/>
  <sheetViews>
    <sheetView showGridLines="0" topLeftCell="A3" workbookViewId="0">
      <selection activeCell="M31" sqref="M31"/>
    </sheetView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7" customWidth="1"/>
  </cols>
  <sheetData>
    <row r="1" spans="1:11" ht="20.25" customHeight="1" x14ac:dyDescent="0.4">
      <c r="A1" s="1" t="s">
        <v>37</v>
      </c>
      <c r="B1" s="39"/>
      <c r="C1" s="39"/>
    </row>
    <row r="2" spans="1:11" ht="15" customHeight="1" x14ac:dyDescent="0.25">
      <c r="A2" s="3" t="s">
        <v>1</v>
      </c>
      <c r="B2" s="40"/>
      <c r="C2" s="40"/>
    </row>
    <row r="3" spans="1:11" ht="15" customHeight="1" x14ac:dyDescent="0.25">
      <c r="A3" s="4" t="s">
        <v>2</v>
      </c>
      <c r="B3" s="41"/>
      <c r="C3" s="41"/>
    </row>
    <row r="4" spans="1:11" ht="12.75" customHeight="1" x14ac:dyDescent="0.25">
      <c r="A4" s="40"/>
      <c r="B4" s="40"/>
      <c r="C4" s="40"/>
    </row>
    <row r="5" spans="1:11" ht="12.75" customHeight="1" x14ac:dyDescent="0.25">
      <c r="A5" s="42"/>
      <c r="B5" s="42"/>
      <c r="C5" s="42"/>
      <c r="D5" s="42"/>
      <c r="E5" s="117" t="s">
        <v>38</v>
      </c>
      <c r="F5" s="117"/>
      <c r="G5" s="118"/>
      <c r="H5" s="44"/>
      <c r="I5" s="43" t="s">
        <v>39</v>
      </c>
      <c r="J5" s="44"/>
      <c r="K5" s="44"/>
    </row>
    <row r="6" spans="1:11" ht="11.25" customHeight="1" x14ac:dyDescent="0.25">
      <c r="A6" s="57" t="s">
        <v>37</v>
      </c>
      <c r="B6" s="45"/>
      <c r="C6" s="45"/>
      <c r="D6" s="45"/>
      <c r="E6" s="46" t="s">
        <v>7</v>
      </c>
      <c r="F6" s="46" t="s">
        <v>8</v>
      </c>
      <c r="G6" s="49" t="s">
        <v>9</v>
      </c>
      <c r="H6" s="46" t="s">
        <v>10</v>
      </c>
      <c r="I6" s="46" t="s">
        <v>8</v>
      </c>
      <c r="J6" s="46" t="s">
        <v>11</v>
      </c>
      <c r="K6" s="47" t="s">
        <v>9</v>
      </c>
    </row>
    <row r="7" spans="1:11" ht="11.25" customHeight="1" x14ac:dyDescent="0.25">
      <c r="A7" s="2" t="s">
        <v>12</v>
      </c>
      <c r="B7" s="2"/>
      <c r="C7" s="2"/>
      <c r="D7" s="2"/>
      <c r="E7" s="51"/>
      <c r="F7" s="51"/>
      <c r="G7" s="53"/>
      <c r="H7" s="51"/>
      <c r="I7" s="51"/>
      <c r="J7" s="51"/>
      <c r="K7" s="52"/>
    </row>
    <row r="8" spans="1:11" ht="11.25" customHeight="1" x14ac:dyDescent="0.25">
      <c r="A8" s="2"/>
      <c r="B8" s="2" t="s">
        <v>13</v>
      </c>
      <c r="C8" s="2"/>
      <c r="D8" s="2"/>
      <c r="E8" s="51"/>
      <c r="F8" s="51"/>
      <c r="G8" s="53"/>
      <c r="H8" s="51"/>
      <c r="I8" s="51"/>
      <c r="J8" s="51"/>
      <c r="K8" s="52"/>
    </row>
    <row r="9" spans="1:11" ht="11.25" customHeight="1" x14ac:dyDescent="0.25">
      <c r="A9" s="2"/>
      <c r="B9" s="2"/>
      <c r="C9" s="2" t="s">
        <v>41</v>
      </c>
      <c r="D9" s="2"/>
      <c r="E9" s="51">
        <v>1059003</v>
      </c>
      <c r="F9" s="51">
        <v>926349.75</v>
      </c>
      <c r="G9" s="53">
        <f t="shared" ref="G9:G13" si="0">E9-F9</f>
        <v>132653.25</v>
      </c>
      <c r="H9" s="51">
        <v>1344828</v>
      </c>
      <c r="I9" s="51">
        <v>1235133</v>
      </c>
      <c r="J9" s="51">
        <v>285825</v>
      </c>
      <c r="K9" s="52">
        <f t="shared" ref="K9:K13" si="1">H9-I9</f>
        <v>109695</v>
      </c>
    </row>
    <row r="10" spans="1:11" ht="11.25" customHeight="1" x14ac:dyDescent="0.25">
      <c r="A10" s="2"/>
      <c r="B10" s="2"/>
      <c r="C10" s="2" t="s">
        <v>44</v>
      </c>
      <c r="D10" s="2"/>
      <c r="E10" s="51">
        <v>26144.639999999999</v>
      </c>
      <c r="F10" s="51">
        <v>19642.5</v>
      </c>
      <c r="G10" s="53">
        <f t="shared" si="0"/>
        <v>6502.1399999999994</v>
      </c>
      <c r="H10" s="51">
        <v>26189.999375953674</v>
      </c>
      <c r="I10" s="51">
        <v>26190</v>
      </c>
      <c r="J10" s="51">
        <v>45.359375953674316</v>
      </c>
      <c r="K10" s="52">
        <f t="shared" si="1"/>
        <v>-6.2404632626567036E-4</v>
      </c>
    </row>
    <row r="11" spans="1:11" ht="11.25" customHeight="1" x14ac:dyDescent="0.25">
      <c r="A11" s="2"/>
      <c r="B11" s="2"/>
      <c r="C11" s="2" t="s">
        <v>47</v>
      </c>
      <c r="D11" s="2"/>
      <c r="E11" s="51">
        <v>720684</v>
      </c>
      <c r="F11" s="51">
        <v>587639.25</v>
      </c>
      <c r="G11" s="53">
        <f t="shared" si="0"/>
        <v>133044.75</v>
      </c>
      <c r="H11" s="51">
        <v>868560</v>
      </c>
      <c r="I11" s="51">
        <v>783519</v>
      </c>
      <c r="J11" s="51">
        <v>147876</v>
      </c>
      <c r="K11" s="52">
        <f t="shared" si="1"/>
        <v>85041</v>
      </c>
    </row>
    <row r="12" spans="1:11" ht="11.25" customHeight="1" x14ac:dyDescent="0.25">
      <c r="A12" s="2"/>
      <c r="B12" s="2"/>
      <c r="C12" s="2" t="s">
        <v>51</v>
      </c>
      <c r="D12" s="2"/>
      <c r="E12" s="51">
        <v>0</v>
      </c>
      <c r="F12" s="51">
        <v>68699.97</v>
      </c>
      <c r="G12" s="53">
        <f t="shared" si="0"/>
        <v>-68699.97</v>
      </c>
      <c r="H12" s="51">
        <v>91599.9609375</v>
      </c>
      <c r="I12" s="51">
        <v>91599.96</v>
      </c>
      <c r="J12" s="51">
        <v>91599.9609375</v>
      </c>
      <c r="K12" s="52">
        <f t="shared" si="1"/>
        <v>9.374999935971573E-4</v>
      </c>
    </row>
    <row r="13" spans="1:11" ht="11.25" customHeight="1" x14ac:dyDescent="0.25">
      <c r="A13" s="2"/>
      <c r="B13" s="2"/>
      <c r="C13" s="2" t="s">
        <v>53</v>
      </c>
      <c r="D13" s="2"/>
      <c r="E13" s="51">
        <v>0</v>
      </c>
      <c r="F13" s="51">
        <v>2497.5</v>
      </c>
      <c r="G13" s="53">
        <f t="shared" si="0"/>
        <v>-2497.5</v>
      </c>
      <c r="H13" s="51">
        <v>3330</v>
      </c>
      <c r="I13" s="51">
        <v>3330</v>
      </c>
      <c r="J13" s="51">
        <v>3330</v>
      </c>
      <c r="K13" s="52">
        <f t="shared" si="1"/>
        <v>0</v>
      </c>
    </row>
    <row r="14" spans="1:11" ht="11.25" customHeight="1" x14ac:dyDescent="0.25">
      <c r="A14" s="2"/>
      <c r="B14" s="2"/>
      <c r="C14" s="33" t="s">
        <v>55</v>
      </c>
      <c r="D14" s="33"/>
      <c r="E14" s="54">
        <f>SUM(E9:E13)</f>
        <v>1805831.64</v>
      </c>
      <c r="F14" s="54">
        <f>SUM(F9:F13)</f>
        <v>1604828.97</v>
      </c>
      <c r="G14" s="54">
        <f>SUM(G9:G13)</f>
        <v>201002.67</v>
      </c>
      <c r="H14" s="54">
        <f>SUM(H9:H13)</f>
        <v>2334507.9603134533</v>
      </c>
      <c r="I14" s="54">
        <f>SUM(I9:I13)</f>
        <v>2139771.96</v>
      </c>
      <c r="J14" s="54">
        <v>846079.99169826508</v>
      </c>
      <c r="K14" s="54">
        <f>SUM(K9:K13)</f>
        <v>194736.00031345367</v>
      </c>
    </row>
    <row r="15" spans="1:11" ht="11.25" customHeight="1" x14ac:dyDescent="0.25">
      <c r="A15" s="2"/>
      <c r="B15" s="2" t="s">
        <v>14</v>
      </c>
      <c r="C15" s="2"/>
      <c r="D15" s="2"/>
      <c r="E15" s="51"/>
      <c r="F15" s="51"/>
      <c r="G15" s="53"/>
      <c r="H15" s="51"/>
      <c r="I15" s="51"/>
      <c r="J15" s="51"/>
      <c r="K15" s="52"/>
    </row>
    <row r="16" spans="1:11" ht="11.25" customHeight="1" x14ac:dyDescent="0.25">
      <c r="A16" s="2"/>
      <c r="B16" s="2"/>
      <c r="C16" s="2" t="s">
        <v>56</v>
      </c>
      <c r="D16" s="2"/>
      <c r="E16" s="51">
        <v>14908</v>
      </c>
      <c r="F16" s="51">
        <v>32062.5</v>
      </c>
      <c r="G16" s="53">
        <f t="shared" ref="G16:G25" si="2">E16-F16</f>
        <v>-17154.5</v>
      </c>
      <c r="H16" s="51">
        <v>42750.0009765625</v>
      </c>
      <c r="I16" s="51">
        <v>42750</v>
      </c>
      <c r="J16" s="51">
        <v>27842.0009765625</v>
      </c>
      <c r="K16" s="52">
        <f t="shared" ref="K16:K25" si="3">H16-I16</f>
        <v>9.765625E-4</v>
      </c>
    </row>
    <row r="17" spans="1:11" ht="11.25" customHeight="1" x14ac:dyDescent="0.25">
      <c r="A17" s="2"/>
      <c r="B17" s="2"/>
      <c r="C17" s="2" t="s">
        <v>58</v>
      </c>
      <c r="D17" s="2"/>
      <c r="E17" s="51">
        <v>124233.45</v>
      </c>
      <c r="F17" s="51">
        <v>115718.22</v>
      </c>
      <c r="G17" s="53">
        <f t="shared" si="2"/>
        <v>8515.2299999999959</v>
      </c>
      <c r="H17" s="51">
        <v>154290.99785156251</v>
      </c>
      <c r="I17" s="51">
        <v>154290.96</v>
      </c>
      <c r="J17" s="51">
        <v>30057.547851562515</v>
      </c>
      <c r="K17" s="52">
        <f t="shared" si="3"/>
        <v>3.7851562519790605E-2</v>
      </c>
    </row>
    <row r="18" spans="1:11" ht="11.25" customHeight="1" x14ac:dyDescent="0.25">
      <c r="A18" s="2"/>
      <c r="B18" s="2"/>
      <c r="C18" s="2" t="s">
        <v>61</v>
      </c>
      <c r="D18" s="2"/>
      <c r="E18" s="51">
        <v>0</v>
      </c>
      <c r="F18" s="51">
        <v>55152</v>
      </c>
      <c r="G18" s="53">
        <f t="shared" si="2"/>
        <v>-55152</v>
      </c>
      <c r="H18" s="51">
        <v>60000</v>
      </c>
      <c r="I18" s="51">
        <v>73536</v>
      </c>
      <c r="J18" s="51">
        <v>60000</v>
      </c>
      <c r="K18" s="52">
        <f t="shared" si="3"/>
        <v>-13536</v>
      </c>
    </row>
    <row r="19" spans="1:11" ht="11.25" customHeight="1" x14ac:dyDescent="0.25">
      <c r="A19" s="2"/>
      <c r="B19" s="2"/>
      <c r="C19" s="2" t="s">
        <v>64</v>
      </c>
      <c r="D19" s="2"/>
      <c r="E19" s="51">
        <v>125000</v>
      </c>
      <c r="F19" s="51">
        <v>15413.22</v>
      </c>
      <c r="G19" s="53">
        <f t="shared" si="2"/>
        <v>109586.78</v>
      </c>
      <c r="H19" s="51">
        <v>280000.00390625</v>
      </c>
      <c r="I19" s="51">
        <v>20550.96</v>
      </c>
      <c r="J19" s="51">
        <v>155000.00390625</v>
      </c>
      <c r="K19" s="52">
        <f t="shared" si="3"/>
        <v>259449.04390625001</v>
      </c>
    </row>
    <row r="20" spans="1:11" ht="11.25" customHeight="1" x14ac:dyDescent="0.25">
      <c r="A20" s="2"/>
      <c r="B20" s="2"/>
      <c r="C20" s="2" t="s">
        <v>67</v>
      </c>
      <c r="D20" s="2"/>
      <c r="E20" s="51">
        <v>0</v>
      </c>
      <c r="F20" s="51">
        <v>0</v>
      </c>
      <c r="G20" s="53">
        <f t="shared" si="2"/>
        <v>0</v>
      </c>
      <c r="H20" s="51">
        <v>29000.0009765625</v>
      </c>
      <c r="I20" s="51">
        <v>0</v>
      </c>
      <c r="J20" s="51">
        <v>29000.0009765625</v>
      </c>
      <c r="K20" s="52">
        <f t="shared" si="3"/>
        <v>29000.0009765625</v>
      </c>
    </row>
    <row r="21" spans="1:11" ht="11.25" customHeight="1" x14ac:dyDescent="0.25">
      <c r="A21" s="2"/>
      <c r="B21" s="2"/>
      <c r="C21" s="2" t="s">
        <v>70</v>
      </c>
      <c r="D21" s="2"/>
      <c r="E21" s="51">
        <v>0</v>
      </c>
      <c r="F21" s="51">
        <v>0</v>
      </c>
      <c r="G21" s="53">
        <f t="shared" si="2"/>
        <v>0</v>
      </c>
      <c r="H21" s="51">
        <v>16000.00048828125</v>
      </c>
      <c r="I21" s="51">
        <v>0</v>
      </c>
      <c r="J21" s="51">
        <v>16000.00048828125</v>
      </c>
      <c r="K21" s="52">
        <f t="shared" si="3"/>
        <v>16000.00048828125</v>
      </c>
    </row>
    <row r="22" spans="1:11" ht="11.25" customHeight="1" x14ac:dyDescent="0.25">
      <c r="A22" s="2"/>
      <c r="B22" s="2"/>
      <c r="C22" s="2" t="s">
        <v>73</v>
      </c>
      <c r="D22" s="2"/>
      <c r="E22" s="51">
        <v>0</v>
      </c>
      <c r="F22" s="51">
        <v>379920.78</v>
      </c>
      <c r="G22" s="53">
        <f t="shared" si="2"/>
        <v>-379920.78</v>
      </c>
      <c r="H22" s="51">
        <v>0</v>
      </c>
      <c r="I22" s="51">
        <v>506561.04</v>
      </c>
      <c r="J22" s="51">
        <v>0</v>
      </c>
      <c r="K22" s="52">
        <f t="shared" si="3"/>
        <v>-506561.04</v>
      </c>
    </row>
    <row r="23" spans="1:11" ht="11.25" customHeight="1" x14ac:dyDescent="0.25">
      <c r="A23" s="2"/>
      <c r="B23" s="2"/>
      <c r="C23" s="2" t="s">
        <v>76</v>
      </c>
      <c r="D23" s="2"/>
      <c r="E23" s="51">
        <v>0</v>
      </c>
      <c r="F23" s="51">
        <v>22538.97</v>
      </c>
      <c r="G23" s="53">
        <f t="shared" si="2"/>
        <v>-22538.97</v>
      </c>
      <c r="H23" s="51">
        <v>17154</v>
      </c>
      <c r="I23" s="51">
        <v>30051.96</v>
      </c>
      <c r="J23" s="51">
        <v>17154</v>
      </c>
      <c r="K23" s="52">
        <f t="shared" si="3"/>
        <v>-12897.96</v>
      </c>
    </row>
    <row r="24" spans="1:11" ht="11.25" customHeight="1" x14ac:dyDescent="0.25">
      <c r="A24" s="2"/>
      <c r="B24" s="2"/>
      <c r="C24" s="2" t="s">
        <v>79</v>
      </c>
      <c r="D24" s="2"/>
      <c r="E24" s="51">
        <v>0</v>
      </c>
      <c r="F24" s="51">
        <v>900000</v>
      </c>
      <c r="G24" s="53">
        <f t="shared" si="2"/>
        <v>-900000</v>
      </c>
      <c r="H24" s="51">
        <v>0</v>
      </c>
      <c r="I24" s="51">
        <v>1200000</v>
      </c>
      <c r="J24" s="51">
        <v>0</v>
      </c>
      <c r="K24" s="52">
        <f t="shared" si="3"/>
        <v>-1200000</v>
      </c>
    </row>
    <row r="25" spans="1:11" ht="11.25" customHeight="1" x14ac:dyDescent="0.25">
      <c r="A25" s="2"/>
      <c r="B25" s="2"/>
      <c r="C25" s="2" t="s">
        <v>82</v>
      </c>
      <c r="D25" s="2"/>
      <c r="E25" s="51">
        <v>275905</v>
      </c>
      <c r="F25" s="51">
        <v>232234.56</v>
      </c>
      <c r="G25" s="53">
        <f t="shared" si="2"/>
        <v>43670.44</v>
      </c>
      <c r="H25" s="51">
        <v>949999.984375</v>
      </c>
      <c r="I25" s="51">
        <v>309646.08000000002</v>
      </c>
      <c r="J25" s="51">
        <v>674094.984375</v>
      </c>
      <c r="K25" s="52">
        <f t="shared" si="3"/>
        <v>640353.90437499993</v>
      </c>
    </row>
    <row r="26" spans="1:11" ht="11.25" customHeight="1" x14ac:dyDescent="0.25">
      <c r="A26" s="2"/>
      <c r="B26" s="2"/>
      <c r="C26" s="33" t="s">
        <v>84</v>
      </c>
      <c r="D26" s="33"/>
      <c r="E26" s="54">
        <f>SUM(E16:E25)</f>
        <v>540046.44999999995</v>
      </c>
      <c r="F26" s="54">
        <f>SUM(F16:F25)</f>
        <v>1753040.25</v>
      </c>
      <c r="G26" s="54">
        <f>SUM(G16:G25)</f>
        <v>-1212993.8</v>
      </c>
      <c r="H26" s="54">
        <f>SUM(H16:H25)</f>
        <v>1549194.9885742187</v>
      </c>
      <c r="I26" s="54">
        <f>SUM(I16:I25)</f>
        <v>2337387</v>
      </c>
      <c r="J26" s="54">
        <v>2846414.357849122</v>
      </c>
      <c r="K26" s="54">
        <f>SUM(K16:K25)</f>
        <v>-788192.0114257813</v>
      </c>
    </row>
    <row r="27" spans="1:11" ht="12" customHeight="1" x14ac:dyDescent="0.25">
      <c r="A27" s="2"/>
      <c r="B27" s="2" t="s">
        <v>16</v>
      </c>
      <c r="C27" s="2"/>
      <c r="D27" s="2"/>
      <c r="E27" s="51"/>
      <c r="F27" s="51"/>
      <c r="G27" s="53"/>
      <c r="H27" s="51"/>
      <c r="I27" s="51"/>
      <c r="J27" s="51"/>
      <c r="K27" s="52"/>
    </row>
    <row r="28" spans="1:11" ht="11.25" customHeight="1" x14ac:dyDescent="0.25">
      <c r="A28" s="2"/>
      <c r="B28" s="2"/>
      <c r="C28" s="2" t="s">
        <v>85</v>
      </c>
      <c r="D28" s="2"/>
      <c r="E28" s="51">
        <v>51.99</v>
      </c>
      <c r="F28" s="51">
        <v>0</v>
      </c>
      <c r="G28" s="53">
        <v>51.99</v>
      </c>
      <c r="H28" s="51">
        <v>2.2888183792701966E-7</v>
      </c>
      <c r="I28" s="51">
        <v>0</v>
      </c>
      <c r="J28" s="51">
        <v>-51.989999771118164</v>
      </c>
      <c r="K28" s="52">
        <v>2.2888183792701966E-7</v>
      </c>
    </row>
    <row r="29" spans="1:11" ht="11.25" customHeight="1" x14ac:dyDescent="0.25">
      <c r="A29" s="2"/>
      <c r="B29" s="2"/>
      <c r="C29" s="33" t="s">
        <v>86</v>
      </c>
      <c r="D29" s="33"/>
      <c r="E29" s="55">
        <f t="shared" ref="E29:I29" si="4">E28</f>
        <v>51.99</v>
      </c>
      <c r="F29" s="55">
        <f t="shared" si="4"/>
        <v>0</v>
      </c>
      <c r="G29" s="55">
        <f t="shared" si="4"/>
        <v>51.99</v>
      </c>
      <c r="H29" s="55">
        <f t="shared" si="4"/>
        <v>2.2888183792701966E-7</v>
      </c>
      <c r="I29" s="55">
        <f t="shared" si="4"/>
        <v>0</v>
      </c>
      <c r="J29" s="54">
        <v>-51.989999771118164</v>
      </c>
      <c r="K29" s="55">
        <f>K28</f>
        <v>2.2888183792701966E-7</v>
      </c>
    </row>
    <row r="30" spans="1:11" ht="11.25" customHeight="1" x14ac:dyDescent="0.25">
      <c r="A30" s="2"/>
      <c r="B30" s="33" t="s">
        <v>17</v>
      </c>
      <c r="C30" s="33"/>
      <c r="D30" s="33"/>
      <c r="E30" s="54">
        <f>E26+E14+E29</f>
        <v>2345930.08</v>
      </c>
      <c r="F30" s="54">
        <f>F26+F14+F29</f>
        <v>3357869.2199999997</v>
      </c>
      <c r="G30" s="54">
        <f>G26+G14+G29</f>
        <v>-1011939.14</v>
      </c>
      <c r="H30" s="54">
        <f>H26+H14+H29</f>
        <v>3883702.9488879014</v>
      </c>
      <c r="I30" s="54">
        <f>I26+I14+I29</f>
        <v>4477158.96</v>
      </c>
      <c r="J30" s="54">
        <v>3692442.359547616</v>
      </c>
      <c r="K30" s="54">
        <f>K26+K14+K29</f>
        <v>-593456.01111209881</v>
      </c>
    </row>
    <row r="31" spans="1:11" ht="11.25" customHeight="1" x14ac:dyDescent="0.25">
      <c r="A31" s="2" t="s">
        <v>18</v>
      </c>
      <c r="B31" s="2"/>
      <c r="C31" s="2"/>
      <c r="D31" s="2"/>
      <c r="E31" s="51"/>
      <c r="F31" s="51"/>
      <c r="G31" s="53"/>
      <c r="H31" s="51"/>
      <c r="I31" s="51"/>
      <c r="J31" s="51"/>
      <c r="K31" s="52"/>
    </row>
    <row r="32" spans="1:11" ht="11.25" customHeight="1" x14ac:dyDescent="0.25">
      <c r="A32" s="2"/>
      <c r="B32" s="2" t="s">
        <v>19</v>
      </c>
      <c r="C32" s="2"/>
      <c r="D32" s="2"/>
      <c r="E32" s="51"/>
      <c r="F32" s="51"/>
      <c r="G32" s="53"/>
      <c r="H32" s="51"/>
      <c r="I32" s="51"/>
      <c r="J32" s="51"/>
      <c r="K32" s="52" t="e">
        <f>#REF!-#REF!</f>
        <v>#REF!</v>
      </c>
    </row>
    <row r="33" spans="1:11" ht="11.25" customHeight="1" x14ac:dyDescent="0.25">
      <c r="A33" s="2"/>
      <c r="B33" s="2"/>
      <c r="C33" s="2" t="s">
        <v>90</v>
      </c>
      <c r="D33" s="2"/>
      <c r="E33" s="51">
        <v>179210.75</v>
      </c>
      <c r="F33" s="51">
        <v>404730</v>
      </c>
      <c r="G33" s="53">
        <f t="shared" ref="G33:G44" si="5">F33-E33</f>
        <v>225519.25</v>
      </c>
      <c r="H33" s="51">
        <v>256604</v>
      </c>
      <c r="I33" s="51">
        <v>539640</v>
      </c>
      <c r="J33" s="51">
        <v>77393.25</v>
      </c>
      <c r="K33" s="52">
        <f t="shared" ref="K33:K44" si="6">I33-H33</f>
        <v>283036</v>
      </c>
    </row>
    <row r="34" spans="1:11" ht="11.25" customHeight="1" x14ac:dyDescent="0.25">
      <c r="A34" s="2"/>
      <c r="B34" s="2"/>
      <c r="C34" s="2" t="s">
        <v>93</v>
      </c>
      <c r="D34" s="2"/>
      <c r="E34" s="51">
        <v>63712.91</v>
      </c>
      <c r="F34" s="51">
        <v>68400</v>
      </c>
      <c r="G34" s="53">
        <f t="shared" si="5"/>
        <v>4687.0899999999965</v>
      </c>
      <c r="H34" s="51">
        <v>91199.999843750003</v>
      </c>
      <c r="I34" s="51">
        <v>91200</v>
      </c>
      <c r="J34" s="51">
        <v>27487.08984375</v>
      </c>
      <c r="K34" s="52">
        <f t="shared" si="6"/>
        <v>1.5624999650754035E-4</v>
      </c>
    </row>
    <row r="35" spans="1:11" ht="11.25" customHeight="1" x14ac:dyDescent="0.25">
      <c r="A35" s="2"/>
      <c r="B35" s="2"/>
      <c r="C35" s="2" t="s">
        <v>96</v>
      </c>
      <c r="D35" s="2"/>
      <c r="E35" s="51">
        <v>43880.21</v>
      </c>
      <c r="F35" s="51">
        <v>46782</v>
      </c>
      <c r="G35" s="53">
        <f t="shared" si="5"/>
        <v>2901.7900000000009</v>
      </c>
      <c r="H35" s="51">
        <v>58514.999550781249</v>
      </c>
      <c r="I35" s="51">
        <v>62376</v>
      </c>
      <c r="J35" s="51">
        <v>14634.78955078125</v>
      </c>
      <c r="K35" s="52">
        <f t="shared" si="6"/>
        <v>3861.0004492187509</v>
      </c>
    </row>
    <row r="36" spans="1:11" ht="11.25" customHeight="1" x14ac:dyDescent="0.25">
      <c r="A36" s="2"/>
      <c r="B36" s="2"/>
      <c r="C36" s="2" t="s">
        <v>99</v>
      </c>
      <c r="D36" s="2"/>
      <c r="E36" s="51">
        <v>0</v>
      </c>
      <c r="F36" s="51">
        <v>0</v>
      </c>
      <c r="G36" s="53">
        <f t="shared" si="5"/>
        <v>0</v>
      </c>
      <c r="H36" s="51">
        <v>5.2384763193913386E-12</v>
      </c>
      <c r="I36" s="51">
        <v>0</v>
      </c>
      <c r="J36" s="51">
        <v>5.2384763193913386E-12</v>
      </c>
      <c r="K36" s="52">
        <f t="shared" si="6"/>
        <v>-5.2384763193913386E-12</v>
      </c>
    </row>
    <row r="37" spans="1:11" ht="11.25" customHeight="1" x14ac:dyDescent="0.25">
      <c r="A37" s="2"/>
      <c r="B37" s="2"/>
      <c r="C37" s="2" t="s">
        <v>103</v>
      </c>
      <c r="D37" s="2"/>
      <c r="E37" s="51">
        <v>596811.14</v>
      </c>
      <c r="F37" s="51">
        <v>745708.5</v>
      </c>
      <c r="G37" s="53">
        <f t="shared" si="5"/>
        <v>148897.35999999999</v>
      </c>
      <c r="H37" s="51">
        <v>808000.00718750001</v>
      </c>
      <c r="I37" s="51">
        <v>994278</v>
      </c>
      <c r="J37" s="51">
        <v>211188.8671875</v>
      </c>
      <c r="K37" s="52">
        <f t="shared" si="6"/>
        <v>186277.99281249999</v>
      </c>
    </row>
    <row r="38" spans="1:11" ht="11.25" customHeight="1" x14ac:dyDescent="0.25">
      <c r="A38" s="2"/>
      <c r="B38" s="2"/>
      <c r="C38" s="2" t="s">
        <v>106</v>
      </c>
      <c r="D38" s="2"/>
      <c r="E38" s="51">
        <v>36882.04</v>
      </c>
      <c r="F38" s="51">
        <v>77004</v>
      </c>
      <c r="G38" s="53">
        <f t="shared" si="5"/>
        <v>40121.96</v>
      </c>
      <c r="H38" s="51">
        <v>54610.000937500001</v>
      </c>
      <c r="I38" s="51">
        <v>102672</v>
      </c>
      <c r="J38" s="51">
        <v>17727.9609375</v>
      </c>
      <c r="K38" s="52">
        <f t="shared" si="6"/>
        <v>48061.999062499999</v>
      </c>
    </row>
    <row r="39" spans="1:11" ht="11.25" customHeight="1" x14ac:dyDescent="0.25">
      <c r="A39" s="2"/>
      <c r="B39" s="2"/>
      <c r="C39" s="2" t="s">
        <v>109</v>
      </c>
      <c r="D39" s="2"/>
      <c r="E39" s="51">
        <v>0</v>
      </c>
      <c r="F39" s="51">
        <v>39552.03</v>
      </c>
      <c r="G39" s="53">
        <f t="shared" si="5"/>
        <v>39552.03</v>
      </c>
      <c r="H39" s="51">
        <v>0</v>
      </c>
      <c r="I39" s="51">
        <v>52736.04</v>
      </c>
      <c r="J39" s="51">
        <v>0</v>
      </c>
      <c r="K39" s="52">
        <f t="shared" si="6"/>
        <v>52736.04</v>
      </c>
    </row>
    <row r="40" spans="1:11" ht="11.25" customHeight="1" x14ac:dyDescent="0.25">
      <c r="A40" s="2"/>
      <c r="B40" s="2"/>
      <c r="C40" s="2" t="s">
        <v>111</v>
      </c>
      <c r="D40" s="2"/>
      <c r="E40" s="51">
        <v>74928.88</v>
      </c>
      <c r="F40" s="51">
        <v>82005.75</v>
      </c>
      <c r="G40" s="53">
        <f t="shared" si="5"/>
        <v>7076.8699999999953</v>
      </c>
      <c r="H40" s="51">
        <v>99999.99718749999</v>
      </c>
      <c r="I40" s="51">
        <v>109341</v>
      </c>
      <c r="J40" s="51">
        <v>25071.117187499985</v>
      </c>
      <c r="K40" s="52">
        <f t="shared" si="6"/>
        <v>9341.0028125000099</v>
      </c>
    </row>
    <row r="41" spans="1:11" ht="11.25" customHeight="1" x14ac:dyDescent="0.25">
      <c r="A41" s="2"/>
      <c r="B41" s="2"/>
      <c r="C41" s="2" t="s">
        <v>114</v>
      </c>
      <c r="D41" s="2"/>
      <c r="E41" s="51">
        <v>62944.91</v>
      </c>
      <c r="F41" s="51">
        <v>60419.97</v>
      </c>
      <c r="G41" s="53">
        <f t="shared" si="5"/>
        <v>-2524.9400000000023</v>
      </c>
      <c r="H41" s="51">
        <v>80560.000332031253</v>
      </c>
      <c r="I41" s="51">
        <v>80559.960000000006</v>
      </c>
      <c r="J41" s="51">
        <v>17615.09033203125</v>
      </c>
      <c r="K41" s="52">
        <f t="shared" si="6"/>
        <v>-4.0332031247089617E-2</v>
      </c>
    </row>
    <row r="42" spans="1:11" ht="11.25" customHeight="1" x14ac:dyDescent="0.25">
      <c r="A42" s="2"/>
      <c r="B42" s="2"/>
      <c r="C42" s="2" t="s">
        <v>117</v>
      </c>
      <c r="D42" s="2"/>
      <c r="E42" s="51">
        <v>53558.65</v>
      </c>
      <c r="F42" s="51">
        <v>17458.47</v>
      </c>
      <c r="G42" s="53">
        <f t="shared" si="5"/>
        <v>-36100.18</v>
      </c>
      <c r="H42" s="51">
        <v>75000.001562499994</v>
      </c>
      <c r="I42" s="51">
        <v>23277.96</v>
      </c>
      <c r="J42" s="51">
        <v>21441.351562499993</v>
      </c>
      <c r="K42" s="52">
        <f t="shared" si="6"/>
        <v>-51722.041562499995</v>
      </c>
    </row>
    <row r="43" spans="1:11" ht="11.25" customHeight="1" x14ac:dyDescent="0.25">
      <c r="A43" s="2"/>
      <c r="B43" s="2"/>
      <c r="C43" s="2" t="s">
        <v>119</v>
      </c>
      <c r="D43" s="2"/>
      <c r="E43" s="51">
        <v>58045.8</v>
      </c>
      <c r="F43" s="51">
        <v>58514.22</v>
      </c>
      <c r="G43" s="53">
        <f t="shared" si="5"/>
        <v>468.41999999999825</v>
      </c>
      <c r="H43" s="51">
        <v>78018.960644531253</v>
      </c>
      <c r="I43" s="51">
        <v>78018.960000000006</v>
      </c>
      <c r="J43" s="51">
        <v>19973.16064453125</v>
      </c>
      <c r="K43" s="52">
        <f t="shared" si="6"/>
        <v>-6.4453124650754035E-4</v>
      </c>
    </row>
    <row r="44" spans="1:11" ht="11.25" customHeight="1" x14ac:dyDescent="0.25">
      <c r="A44" s="2"/>
      <c r="B44" s="2"/>
      <c r="C44" s="2" t="s">
        <v>122</v>
      </c>
      <c r="D44" s="2"/>
      <c r="E44" s="51">
        <v>57687.72</v>
      </c>
      <c r="F44" s="51">
        <v>54906.75</v>
      </c>
      <c r="G44" s="53">
        <f t="shared" si="5"/>
        <v>-2780.9700000000012</v>
      </c>
      <c r="H44" s="51">
        <v>73209.000761718751</v>
      </c>
      <c r="I44" s="51">
        <v>73209</v>
      </c>
      <c r="J44" s="51">
        <v>15521.28076171875</v>
      </c>
      <c r="K44" s="52">
        <f t="shared" si="6"/>
        <v>-7.6171875116415322E-4</v>
      </c>
    </row>
    <row r="45" spans="1:11" ht="11.25" customHeight="1" x14ac:dyDescent="0.25">
      <c r="A45" s="2"/>
      <c r="B45" s="2"/>
      <c r="C45" s="33" t="s">
        <v>124</v>
      </c>
      <c r="D45" s="33"/>
      <c r="E45" s="54">
        <f>SUM(E33:E44)</f>
        <v>1227663.01</v>
      </c>
      <c r="F45" s="54">
        <f>SUM(F33:F44)</f>
        <v>1655481.69</v>
      </c>
      <c r="G45" s="54">
        <f>SUM(G33:G44)</f>
        <v>427818.67999999993</v>
      </c>
      <c r="H45" s="54">
        <f>SUM(H33:H44)</f>
        <v>1675716.9680078123</v>
      </c>
      <c r="I45" s="54">
        <f>SUM(I33:I44)</f>
        <v>2207308.92</v>
      </c>
      <c r="J45" s="54">
        <f>SUM(J33:J44)</f>
        <v>448053.9580078125</v>
      </c>
      <c r="K45" s="54">
        <f>SUM(K33:K44)</f>
        <v>531591.95199218765</v>
      </c>
    </row>
    <row r="46" spans="1:11" ht="11.25" customHeight="1" x14ac:dyDescent="0.25">
      <c r="A46" s="2"/>
      <c r="B46" s="2" t="s">
        <v>20</v>
      </c>
      <c r="C46" s="2"/>
      <c r="D46" s="2"/>
      <c r="E46" s="51"/>
      <c r="F46" s="51"/>
      <c r="G46" s="53"/>
      <c r="H46" s="51"/>
      <c r="I46" s="51"/>
      <c r="J46" s="51"/>
      <c r="K46" s="52"/>
    </row>
    <row r="47" spans="1:11" ht="11.25" customHeight="1" x14ac:dyDescent="0.25">
      <c r="A47" s="2"/>
      <c r="B47" s="2"/>
      <c r="C47" s="2" t="s">
        <v>127</v>
      </c>
      <c r="D47" s="2"/>
      <c r="E47" s="51">
        <v>85899.99</v>
      </c>
      <c r="F47" s="51">
        <v>142138.53</v>
      </c>
      <c r="G47" s="53">
        <f t="shared" ref="G47:G53" si="7">F47-E47</f>
        <v>56238.539999999994</v>
      </c>
      <c r="H47" s="51">
        <v>119999.99683593749</v>
      </c>
      <c r="I47" s="51">
        <v>189518.04</v>
      </c>
      <c r="J47" s="51">
        <v>34100.006835937485</v>
      </c>
      <c r="K47" s="52">
        <f t="shared" ref="K47:K53" si="8">I47-H47</f>
        <v>69518.043164062517</v>
      </c>
    </row>
    <row r="48" spans="1:11" ht="11.25" customHeight="1" x14ac:dyDescent="0.25">
      <c r="A48" s="2"/>
      <c r="B48" s="2"/>
      <c r="C48" s="2" t="s">
        <v>130</v>
      </c>
      <c r="D48" s="2"/>
      <c r="E48" s="51">
        <v>63299.66</v>
      </c>
      <c r="F48" s="51">
        <v>103855.5</v>
      </c>
      <c r="G48" s="53">
        <f t="shared" si="7"/>
        <v>40555.839999999997</v>
      </c>
      <c r="H48" s="51">
        <v>138474.005703125</v>
      </c>
      <c r="I48" s="51">
        <v>138474</v>
      </c>
      <c r="J48" s="51">
        <v>75174.345703125</v>
      </c>
      <c r="K48" s="52">
        <f t="shared" si="8"/>
        <v>-5.7031250034924597E-3</v>
      </c>
    </row>
    <row r="49" spans="1:11" ht="11.25" customHeight="1" x14ac:dyDescent="0.25">
      <c r="A49" s="2"/>
      <c r="B49" s="2"/>
      <c r="C49" s="2" t="s">
        <v>133</v>
      </c>
      <c r="D49" s="2"/>
      <c r="E49" s="51">
        <v>14804.91</v>
      </c>
      <c r="F49" s="51">
        <v>22775.22</v>
      </c>
      <c r="G49" s="53">
        <f t="shared" si="7"/>
        <v>7970.3100000000013</v>
      </c>
      <c r="H49" s="51">
        <v>30366.96029296875</v>
      </c>
      <c r="I49" s="51">
        <v>30366.959999999999</v>
      </c>
      <c r="J49" s="51">
        <v>15562.05029296875</v>
      </c>
      <c r="K49" s="52">
        <f t="shared" si="8"/>
        <v>-2.9296875072759576E-4</v>
      </c>
    </row>
    <row r="50" spans="1:11" ht="11.25" customHeight="1" x14ac:dyDescent="0.25">
      <c r="A50" s="2"/>
      <c r="B50" s="2"/>
      <c r="C50" s="2" t="s">
        <v>136</v>
      </c>
      <c r="D50" s="2"/>
      <c r="E50" s="51">
        <v>18046.22</v>
      </c>
      <c r="F50" s="51">
        <v>47130.03</v>
      </c>
      <c r="G50" s="53">
        <f t="shared" si="7"/>
        <v>29083.809999999998</v>
      </c>
      <c r="H50" s="51">
        <v>62840.002226562501</v>
      </c>
      <c r="I50" s="51">
        <v>62840.04</v>
      </c>
      <c r="J50" s="51">
        <v>44793.7822265625</v>
      </c>
      <c r="K50" s="52">
        <f t="shared" si="8"/>
        <v>3.7773437499708962E-2</v>
      </c>
    </row>
    <row r="51" spans="1:11" ht="11.25" customHeight="1" x14ac:dyDescent="0.25">
      <c r="A51" s="2"/>
      <c r="B51" s="2"/>
      <c r="C51" s="2" t="s">
        <v>139</v>
      </c>
      <c r="D51" s="2"/>
      <c r="E51" s="51">
        <v>7153.56</v>
      </c>
      <c r="F51" s="51">
        <v>8335.5300000000007</v>
      </c>
      <c r="G51" s="53">
        <f t="shared" si="7"/>
        <v>1181.9700000000003</v>
      </c>
      <c r="H51" s="51">
        <v>11114.040102539064</v>
      </c>
      <c r="I51" s="51">
        <v>11114.04</v>
      </c>
      <c r="J51" s="51">
        <v>3960.4801025390634</v>
      </c>
      <c r="K51" s="52">
        <f t="shared" si="8"/>
        <v>-1.0253906293655746E-4</v>
      </c>
    </row>
    <row r="52" spans="1:11" ht="11.25" customHeight="1" x14ac:dyDescent="0.25">
      <c r="A52" s="2"/>
      <c r="B52" s="2"/>
      <c r="C52" s="2" t="s">
        <v>142</v>
      </c>
      <c r="D52" s="2"/>
      <c r="E52" s="51">
        <v>11389.89</v>
      </c>
      <c r="F52" s="51">
        <v>7641</v>
      </c>
      <c r="G52" s="53">
        <f t="shared" si="7"/>
        <v>-3748.8899999999994</v>
      </c>
      <c r="H52" s="51">
        <v>16000.000473632812</v>
      </c>
      <c r="I52" s="51">
        <v>10188</v>
      </c>
      <c r="J52" s="51">
        <v>4610.1104736328125</v>
      </c>
      <c r="K52" s="52">
        <f t="shared" si="8"/>
        <v>-5812.0004736328119</v>
      </c>
    </row>
    <row r="53" spans="1:11" ht="11.25" customHeight="1" x14ac:dyDescent="0.25">
      <c r="A53" s="2"/>
      <c r="B53" s="2"/>
      <c r="C53" s="2" t="s">
        <v>145</v>
      </c>
      <c r="D53" s="2"/>
      <c r="E53" s="51">
        <v>2350.69</v>
      </c>
      <c r="F53" s="51">
        <v>19604.25</v>
      </c>
      <c r="G53" s="53">
        <f t="shared" si="7"/>
        <v>17253.560000000001</v>
      </c>
      <c r="H53" s="51">
        <v>26139.001035156249</v>
      </c>
      <c r="I53" s="51">
        <v>26139</v>
      </c>
      <c r="J53" s="51">
        <v>23788.31103515625</v>
      </c>
      <c r="K53" s="52">
        <f t="shared" si="8"/>
        <v>-1.0351562486903276E-3</v>
      </c>
    </row>
    <row r="54" spans="1:11" ht="11.25" customHeight="1" x14ac:dyDescent="0.25">
      <c r="A54" s="2"/>
      <c r="B54" s="2"/>
      <c r="C54" s="33" t="s">
        <v>147</v>
      </c>
      <c r="D54" s="33"/>
      <c r="E54" s="54">
        <f>SUM(E47:E53)</f>
        <v>202944.92000000004</v>
      </c>
      <c r="F54" s="54">
        <f>SUM(F47:F53)</f>
        <v>351480.06000000006</v>
      </c>
      <c r="G54" s="54">
        <f>SUM(G47:G53)</f>
        <v>148535.14000000001</v>
      </c>
      <c r="H54" s="54">
        <f>SUM(H47:H53)</f>
        <v>404934.00666992192</v>
      </c>
      <c r="I54" s="54">
        <f>SUM(I47:I53)</f>
        <v>468640.08</v>
      </c>
      <c r="J54" s="54">
        <f>SUM(J47:J53)</f>
        <v>201989.08666992188</v>
      </c>
      <c r="K54" s="54">
        <f>SUM(K47:K53)</f>
        <v>63706.073330078128</v>
      </c>
    </row>
    <row r="55" spans="1:11" ht="11.25" customHeight="1" x14ac:dyDescent="0.25">
      <c r="A55" s="2"/>
      <c r="B55" s="2" t="s">
        <v>21</v>
      </c>
      <c r="C55" s="2"/>
      <c r="D55" s="2"/>
      <c r="E55" s="51"/>
      <c r="F55" s="51"/>
      <c r="G55" s="53"/>
      <c r="H55" s="51"/>
      <c r="I55" s="51"/>
      <c r="J55" s="51"/>
      <c r="K55" s="52"/>
    </row>
    <row r="56" spans="1:11" ht="11.25" customHeight="1" x14ac:dyDescent="0.25">
      <c r="A56" s="2"/>
      <c r="B56" s="2"/>
      <c r="C56" s="2" t="s">
        <v>149</v>
      </c>
      <c r="D56" s="2"/>
      <c r="E56" s="51">
        <v>122236.17</v>
      </c>
      <c r="F56" s="51">
        <v>128158.29</v>
      </c>
      <c r="G56" s="53">
        <f t="shared" ref="G56:G59" si="9">F56-E56</f>
        <v>5922.1199999999953</v>
      </c>
      <c r="H56" s="51">
        <v>170877.99714843748</v>
      </c>
      <c r="I56" s="51">
        <v>170877.72</v>
      </c>
      <c r="J56" s="51">
        <v>48641.827148437485</v>
      </c>
      <c r="K56" s="52">
        <f t="shared" ref="K56:K59" si="10">I56-H56</f>
        <v>-0.2771484374825377</v>
      </c>
    </row>
    <row r="57" spans="1:11" ht="11.25" customHeight="1" x14ac:dyDescent="0.25">
      <c r="A57" s="2"/>
      <c r="B57" s="2"/>
      <c r="C57" s="2" t="s">
        <v>152</v>
      </c>
      <c r="D57" s="2"/>
      <c r="E57" s="51">
        <v>11340</v>
      </c>
      <c r="F57" s="51">
        <v>47469.24</v>
      </c>
      <c r="G57" s="53">
        <f t="shared" si="9"/>
        <v>36129.24</v>
      </c>
      <c r="H57" s="51">
        <v>20000.000244140625</v>
      </c>
      <c r="I57" s="51">
        <v>63292.32</v>
      </c>
      <c r="J57" s="51">
        <v>8660.000244140625</v>
      </c>
      <c r="K57" s="52">
        <f t="shared" si="10"/>
        <v>43292.319755859375</v>
      </c>
    </row>
    <row r="58" spans="1:11" ht="11.25" customHeight="1" x14ac:dyDescent="0.25">
      <c r="A58" s="2"/>
      <c r="B58" s="2"/>
      <c r="C58" s="2" t="s">
        <v>155</v>
      </c>
      <c r="D58" s="2"/>
      <c r="E58" s="51">
        <v>6126.46</v>
      </c>
      <c r="F58" s="51">
        <v>8325</v>
      </c>
      <c r="G58" s="53">
        <f t="shared" si="9"/>
        <v>2198.54</v>
      </c>
      <c r="H58" s="51">
        <v>11100.000039062499</v>
      </c>
      <c r="I58" s="51">
        <v>11100</v>
      </c>
      <c r="J58" s="51">
        <v>4973.5400390624991</v>
      </c>
      <c r="K58" s="52">
        <f t="shared" si="10"/>
        <v>-3.9062499126885086E-5</v>
      </c>
    </row>
    <row r="59" spans="1:11" ht="11.25" customHeight="1" x14ac:dyDescent="0.25">
      <c r="A59" s="2"/>
      <c r="B59" s="2"/>
      <c r="C59" s="2" t="s">
        <v>157</v>
      </c>
      <c r="D59" s="2"/>
      <c r="E59" s="51">
        <v>0</v>
      </c>
      <c r="F59" s="51">
        <v>0</v>
      </c>
      <c r="G59" s="53">
        <f t="shared" si="9"/>
        <v>0</v>
      </c>
      <c r="H59" s="51">
        <v>0</v>
      </c>
      <c r="I59" s="51">
        <v>0</v>
      </c>
      <c r="J59" s="51">
        <v>0</v>
      </c>
      <c r="K59" s="52">
        <f t="shared" si="10"/>
        <v>0</v>
      </c>
    </row>
    <row r="60" spans="1:11" ht="11.25" customHeight="1" x14ac:dyDescent="0.25">
      <c r="A60" s="2"/>
      <c r="B60" s="2"/>
      <c r="C60" s="33" t="s">
        <v>158</v>
      </c>
      <c r="D60" s="33"/>
      <c r="E60" s="54">
        <f>SUM(E56:E59)</f>
        <v>139702.62999999998</v>
      </c>
      <c r="F60" s="54">
        <f>SUM(F56:F59)</f>
        <v>183952.53</v>
      </c>
      <c r="G60" s="54">
        <f>SUM(G56:G59)</f>
        <v>44249.899999999994</v>
      </c>
      <c r="H60" s="54">
        <f>SUM(H56:H59)</f>
        <v>201977.9974316406</v>
      </c>
      <c r="I60" s="54">
        <f>SUM(I56:I59)</f>
        <v>245270.04</v>
      </c>
      <c r="J60" s="54">
        <f>SUM(J56:J59)</f>
        <v>62275.36743164061</v>
      </c>
      <c r="K60" s="54">
        <f>SUM(K56:K59)</f>
        <v>43292.042568359393</v>
      </c>
    </row>
    <row r="61" spans="1:11" ht="11.25" customHeight="1" x14ac:dyDescent="0.25">
      <c r="A61" s="2"/>
      <c r="B61" s="2" t="s">
        <v>23</v>
      </c>
      <c r="C61" s="2"/>
      <c r="D61" s="2"/>
      <c r="E61" s="51"/>
      <c r="F61" s="51"/>
      <c r="G61" s="53"/>
      <c r="H61" s="51"/>
      <c r="I61" s="51"/>
      <c r="J61" s="51"/>
      <c r="K61" s="52"/>
    </row>
    <row r="62" spans="1:11" ht="11.25" customHeight="1" x14ac:dyDescent="0.25">
      <c r="A62" s="2"/>
      <c r="B62" s="2"/>
      <c r="C62" s="2" t="s">
        <v>160</v>
      </c>
      <c r="D62" s="2"/>
      <c r="E62" s="51">
        <v>6492</v>
      </c>
      <c r="F62" s="51">
        <v>6415.83</v>
      </c>
      <c r="G62" s="53">
        <f t="shared" ref="G62:G71" si="11">F62-E62</f>
        <v>-76.170000000000073</v>
      </c>
      <c r="H62" s="51">
        <v>9500.0000610351563</v>
      </c>
      <c r="I62" s="51">
        <v>8554.44</v>
      </c>
      <c r="J62" s="51">
        <v>3008.0000610351563</v>
      </c>
      <c r="K62" s="52">
        <f t="shared" ref="K62:K71" si="12">I62-H62</f>
        <v>-945.56006103515574</v>
      </c>
    </row>
    <row r="63" spans="1:11" ht="11.25" customHeight="1" x14ac:dyDescent="0.25">
      <c r="A63" s="2"/>
      <c r="B63" s="2"/>
      <c r="C63" s="2" t="s">
        <v>163</v>
      </c>
      <c r="D63" s="2"/>
      <c r="E63" s="51">
        <v>24102.74</v>
      </c>
      <c r="F63" s="51">
        <v>0</v>
      </c>
      <c r="G63" s="53">
        <f t="shared" si="11"/>
        <v>-24102.74</v>
      </c>
      <c r="H63" s="51">
        <v>34999.999765624998</v>
      </c>
      <c r="I63" s="51">
        <v>0</v>
      </c>
      <c r="J63" s="51">
        <v>10897.259765624996</v>
      </c>
      <c r="K63" s="52">
        <f t="shared" si="12"/>
        <v>-34999.999765624998</v>
      </c>
    </row>
    <row r="64" spans="1:11" ht="11.25" customHeight="1" x14ac:dyDescent="0.25">
      <c r="A64" s="2"/>
      <c r="B64" s="2"/>
      <c r="C64" s="2" t="s">
        <v>166</v>
      </c>
      <c r="D64" s="2"/>
      <c r="E64" s="51">
        <v>3257.17</v>
      </c>
      <c r="F64" s="51">
        <v>11407.5</v>
      </c>
      <c r="G64" s="53">
        <f t="shared" si="11"/>
        <v>8150.33</v>
      </c>
      <c r="H64" s="51">
        <v>24999.999589843748</v>
      </c>
      <c r="I64" s="51">
        <v>15210</v>
      </c>
      <c r="J64" s="51">
        <v>21742.82958984375</v>
      </c>
      <c r="K64" s="52">
        <f t="shared" si="12"/>
        <v>-9789.9995898437483</v>
      </c>
    </row>
    <row r="65" spans="1:11" ht="11.25" customHeight="1" x14ac:dyDescent="0.25">
      <c r="A65" s="2"/>
      <c r="B65" s="2"/>
      <c r="C65" s="2" t="s">
        <v>169</v>
      </c>
      <c r="D65" s="2"/>
      <c r="E65" s="51">
        <v>976.31</v>
      </c>
      <c r="F65" s="51">
        <v>18000</v>
      </c>
      <c r="G65" s="53">
        <f t="shared" si="11"/>
        <v>17023.689999999999</v>
      </c>
      <c r="H65" s="51">
        <v>15000.000429687499</v>
      </c>
      <c r="I65" s="51">
        <v>24000</v>
      </c>
      <c r="J65" s="51">
        <v>14023.6904296875</v>
      </c>
      <c r="K65" s="52">
        <f t="shared" si="12"/>
        <v>8999.9995703125005</v>
      </c>
    </row>
    <row r="66" spans="1:11" ht="11.25" customHeight="1" x14ac:dyDescent="0.25">
      <c r="A66" s="2"/>
      <c r="B66" s="2"/>
      <c r="C66" s="2" t="s">
        <v>172</v>
      </c>
      <c r="D66" s="2"/>
      <c r="E66" s="51">
        <v>6228.44</v>
      </c>
      <c r="F66" s="51">
        <v>6824.97</v>
      </c>
      <c r="G66" s="53">
        <f t="shared" si="11"/>
        <v>596.53000000000065</v>
      </c>
      <c r="H66" s="51">
        <v>9099.9600195312487</v>
      </c>
      <c r="I66" s="51">
        <v>9099.9599999999991</v>
      </c>
      <c r="J66" s="51">
        <v>2871.5200195312491</v>
      </c>
      <c r="K66" s="52">
        <f t="shared" si="12"/>
        <v>-1.9531249563442543E-5</v>
      </c>
    </row>
    <row r="67" spans="1:11" ht="11.25" customHeight="1" x14ac:dyDescent="0.25">
      <c r="A67" s="2"/>
      <c r="B67" s="2"/>
      <c r="C67" s="2" t="s">
        <v>174</v>
      </c>
      <c r="D67" s="2"/>
      <c r="E67" s="51">
        <v>0</v>
      </c>
      <c r="F67" s="51">
        <v>0</v>
      </c>
      <c r="G67" s="53">
        <f t="shared" si="11"/>
        <v>0</v>
      </c>
      <c r="H67" s="51">
        <v>0</v>
      </c>
      <c r="I67" s="51">
        <v>0</v>
      </c>
      <c r="J67" s="51">
        <v>0</v>
      </c>
      <c r="K67" s="52">
        <f t="shared" si="12"/>
        <v>0</v>
      </c>
    </row>
    <row r="68" spans="1:11" ht="11.25" customHeight="1" x14ac:dyDescent="0.25">
      <c r="A68" s="2"/>
      <c r="B68" s="2"/>
      <c r="C68" s="2" t="s">
        <v>177</v>
      </c>
      <c r="D68" s="2"/>
      <c r="E68" s="51">
        <v>38486.230000000003</v>
      </c>
      <c r="F68" s="51">
        <v>57738.87</v>
      </c>
      <c r="G68" s="53">
        <f t="shared" si="11"/>
        <v>19252.64</v>
      </c>
      <c r="H68" s="51">
        <v>54999.999531249996</v>
      </c>
      <c r="I68" s="51">
        <v>76985.16</v>
      </c>
      <c r="J68" s="51">
        <v>16513.769531249993</v>
      </c>
      <c r="K68" s="52">
        <f t="shared" si="12"/>
        <v>21985.160468750008</v>
      </c>
    </row>
    <row r="69" spans="1:11" ht="11.25" customHeight="1" x14ac:dyDescent="0.25">
      <c r="A69" s="2"/>
      <c r="B69" s="2"/>
      <c r="C69" s="2" t="s">
        <v>180</v>
      </c>
      <c r="D69" s="2"/>
      <c r="E69" s="51">
        <v>10593.8</v>
      </c>
      <c r="F69" s="51">
        <v>13500</v>
      </c>
      <c r="G69" s="53">
        <f t="shared" si="11"/>
        <v>2906.2000000000007</v>
      </c>
      <c r="H69" s="51">
        <v>18000.000195312499</v>
      </c>
      <c r="I69" s="51">
        <v>18000</v>
      </c>
      <c r="J69" s="51">
        <v>7406.2001953125</v>
      </c>
      <c r="K69" s="52">
        <f t="shared" si="12"/>
        <v>-1.9531249927240424E-4</v>
      </c>
    </row>
    <row r="70" spans="1:11" ht="11.25" customHeight="1" x14ac:dyDescent="0.25">
      <c r="A70" s="2"/>
      <c r="B70" s="2"/>
      <c r="C70" s="2" t="s">
        <v>184</v>
      </c>
      <c r="D70" s="2"/>
      <c r="E70" s="51">
        <v>4081.01</v>
      </c>
      <c r="F70" s="51">
        <v>13500</v>
      </c>
      <c r="G70" s="53">
        <f t="shared" si="11"/>
        <v>9418.99</v>
      </c>
      <c r="H70" s="51">
        <v>18000.000722656252</v>
      </c>
      <c r="I70" s="51">
        <v>18000</v>
      </c>
      <c r="J70" s="51">
        <v>13918.990722656252</v>
      </c>
      <c r="K70" s="52">
        <f t="shared" si="12"/>
        <v>-7.2265625203726813E-4</v>
      </c>
    </row>
    <row r="71" spans="1:11" ht="11.25" customHeight="1" x14ac:dyDescent="0.25">
      <c r="A71" s="2"/>
      <c r="B71" s="2"/>
      <c r="C71" s="2" t="s">
        <v>187</v>
      </c>
      <c r="D71" s="2"/>
      <c r="E71" s="51">
        <v>45953.06</v>
      </c>
      <c r="F71" s="51">
        <v>75442.5</v>
      </c>
      <c r="G71" s="53">
        <f t="shared" si="11"/>
        <v>29489.440000000002</v>
      </c>
      <c r="H71" s="51">
        <v>85000.002382812498</v>
      </c>
      <c r="I71" s="51">
        <v>100590</v>
      </c>
      <c r="J71" s="51">
        <v>39046.9423828125</v>
      </c>
      <c r="K71" s="52">
        <f t="shared" si="12"/>
        <v>15589.997617187502</v>
      </c>
    </row>
    <row r="72" spans="1:11" ht="11.25" customHeight="1" x14ac:dyDescent="0.25">
      <c r="A72" s="2"/>
      <c r="B72" s="2"/>
      <c r="C72" s="33" t="s">
        <v>189</v>
      </c>
      <c r="D72" s="33"/>
      <c r="E72" s="54">
        <f>SUM(E62:E71)</f>
        <v>140170.76</v>
      </c>
      <c r="F72" s="54">
        <f>SUM(F62:F71)</f>
        <v>202829.67</v>
      </c>
      <c r="G72" s="54">
        <f>SUM(G62:G71)</f>
        <v>62658.909999999996</v>
      </c>
      <c r="H72" s="54">
        <f>SUM(H62:H71)</f>
        <v>269599.96269775392</v>
      </c>
      <c r="I72" s="54">
        <f>SUM(I62:I71)</f>
        <v>270439.56</v>
      </c>
      <c r="J72" s="54">
        <f>SUM(J62:J71)</f>
        <v>129429.20269775391</v>
      </c>
      <c r="K72" s="54">
        <f>SUM(K62:K71)</f>
        <v>839.59730224610757</v>
      </c>
    </row>
    <row r="73" spans="1:11" ht="11.25" customHeight="1" x14ac:dyDescent="0.25">
      <c r="A73" s="2"/>
      <c r="B73" s="2" t="s">
        <v>24</v>
      </c>
      <c r="C73" s="2"/>
      <c r="D73" s="2"/>
      <c r="E73" s="51"/>
      <c r="F73" s="51"/>
      <c r="G73" s="53"/>
      <c r="H73" s="51"/>
      <c r="I73" s="51"/>
      <c r="J73" s="51"/>
      <c r="K73" s="52"/>
    </row>
    <row r="74" spans="1:11" ht="11.25" customHeight="1" x14ac:dyDescent="0.25">
      <c r="A74" s="2"/>
      <c r="B74" s="2"/>
      <c r="C74" s="2" t="s">
        <v>191</v>
      </c>
      <c r="D74" s="2"/>
      <c r="E74" s="51">
        <v>-2094.12</v>
      </c>
      <c r="F74" s="51">
        <v>400.95</v>
      </c>
      <c r="G74" s="53">
        <f t="shared" ref="G74:G84" si="13">F74-E74</f>
        <v>2495.0699999999997</v>
      </c>
      <c r="H74" s="51">
        <v>15000.001582031251</v>
      </c>
      <c r="I74" s="51">
        <v>534.6</v>
      </c>
      <c r="J74" s="51">
        <v>17094.12158203125</v>
      </c>
      <c r="K74" s="52">
        <f t="shared" ref="K74:K84" si="14">I74-H74</f>
        <v>-14465.401582031251</v>
      </c>
    </row>
    <row r="75" spans="1:11" ht="11.25" customHeight="1" x14ac:dyDescent="0.25">
      <c r="A75" s="2"/>
      <c r="B75" s="2"/>
      <c r="C75" s="2" t="s">
        <v>194</v>
      </c>
      <c r="D75" s="2"/>
      <c r="E75" s="51">
        <v>11012.5</v>
      </c>
      <c r="F75" s="51">
        <v>28611</v>
      </c>
      <c r="G75" s="53">
        <f t="shared" si="13"/>
        <v>17598.5</v>
      </c>
      <c r="H75" s="51">
        <v>38148.0009765625</v>
      </c>
      <c r="I75" s="51">
        <v>38148</v>
      </c>
      <c r="J75" s="51">
        <v>27135.5009765625</v>
      </c>
      <c r="K75" s="52">
        <f t="shared" si="14"/>
        <v>-9.765625E-4</v>
      </c>
    </row>
    <row r="76" spans="1:11" ht="11.25" customHeight="1" x14ac:dyDescent="0.25">
      <c r="A76" s="2"/>
      <c r="B76" s="2"/>
      <c r="C76" s="2" t="s">
        <v>197</v>
      </c>
      <c r="D76" s="2"/>
      <c r="E76" s="51">
        <v>925.19</v>
      </c>
      <c r="F76" s="51">
        <v>7964.1</v>
      </c>
      <c r="G76" s="53">
        <f t="shared" si="13"/>
        <v>7038.91</v>
      </c>
      <c r="H76" s="51">
        <v>10618.999326171876</v>
      </c>
      <c r="I76" s="51">
        <v>10618.8</v>
      </c>
      <c r="J76" s="51">
        <v>9693.809326171875</v>
      </c>
      <c r="K76" s="52">
        <f t="shared" si="14"/>
        <v>-0.19932617187623691</v>
      </c>
    </row>
    <row r="77" spans="1:11" ht="11.25" customHeight="1" x14ac:dyDescent="0.25">
      <c r="A77" s="2"/>
      <c r="B77" s="2"/>
      <c r="C77" s="2" t="s">
        <v>202</v>
      </c>
      <c r="D77" s="2"/>
      <c r="E77" s="51">
        <v>20600</v>
      </c>
      <c r="F77" s="51">
        <v>13770</v>
      </c>
      <c r="G77" s="53">
        <f t="shared" si="13"/>
        <v>-6830</v>
      </c>
      <c r="H77" s="51">
        <v>24999.999877929688</v>
      </c>
      <c r="I77" s="51">
        <v>18360</v>
      </c>
      <c r="J77" s="51">
        <v>4399.9998779296875</v>
      </c>
      <c r="K77" s="52">
        <f t="shared" si="14"/>
        <v>-6639.9998779296875</v>
      </c>
    </row>
    <row r="78" spans="1:11" ht="11.25" customHeight="1" x14ac:dyDescent="0.25">
      <c r="A78" s="2"/>
      <c r="B78" s="2"/>
      <c r="C78" s="2" t="s">
        <v>205</v>
      </c>
      <c r="D78" s="2"/>
      <c r="E78" s="51">
        <v>185340.7</v>
      </c>
      <c r="F78" s="51">
        <v>227591.82</v>
      </c>
      <c r="G78" s="53">
        <f t="shared" si="13"/>
        <v>42251.119999999995</v>
      </c>
      <c r="H78" s="51">
        <v>303455.99687500001</v>
      </c>
      <c r="I78" s="51">
        <v>303455.76</v>
      </c>
      <c r="J78" s="51">
        <v>118115.296875</v>
      </c>
      <c r="K78" s="52">
        <f t="shared" si="14"/>
        <v>-0.23687500000232831</v>
      </c>
    </row>
    <row r="79" spans="1:11" ht="11.25" customHeight="1" x14ac:dyDescent="0.25">
      <c r="A79" s="2"/>
      <c r="B79" s="2"/>
      <c r="C79" s="2" t="s">
        <v>208</v>
      </c>
      <c r="D79" s="2"/>
      <c r="E79" s="51">
        <v>73042.649999999994</v>
      </c>
      <c r="F79" s="51">
        <v>143718.75</v>
      </c>
      <c r="G79" s="53">
        <f t="shared" si="13"/>
        <v>70676.100000000006</v>
      </c>
      <c r="H79" s="51">
        <v>191624.99765624999</v>
      </c>
      <c r="I79" s="51">
        <v>191625</v>
      </c>
      <c r="J79" s="51">
        <v>118582.34765625</v>
      </c>
      <c r="K79" s="52">
        <f t="shared" si="14"/>
        <v>2.3437500058207661E-3</v>
      </c>
    </row>
    <row r="80" spans="1:11" ht="11.25" customHeight="1" x14ac:dyDescent="0.25">
      <c r="A80" s="2"/>
      <c r="B80" s="2"/>
      <c r="C80" s="2" t="s">
        <v>211</v>
      </c>
      <c r="D80" s="2"/>
      <c r="E80" s="51">
        <v>37752.89</v>
      </c>
      <c r="F80" s="51">
        <v>42865.29</v>
      </c>
      <c r="G80" s="53">
        <f t="shared" si="13"/>
        <v>5112.4000000000015</v>
      </c>
      <c r="H80" s="51">
        <v>57153.999863281257</v>
      </c>
      <c r="I80" s="51">
        <v>57153.72</v>
      </c>
      <c r="J80" s="51">
        <v>19401.109863281257</v>
      </c>
      <c r="K80" s="52">
        <f t="shared" si="14"/>
        <v>-0.27986328125552973</v>
      </c>
    </row>
    <row r="81" spans="1:11" ht="11.25" customHeight="1" x14ac:dyDescent="0.25">
      <c r="A81" s="2"/>
      <c r="B81" s="2"/>
      <c r="C81" s="2" t="s">
        <v>214</v>
      </c>
      <c r="D81" s="2"/>
      <c r="E81" s="51">
        <v>0</v>
      </c>
      <c r="F81" s="51">
        <v>749.97</v>
      </c>
      <c r="G81" s="53">
        <f t="shared" si="13"/>
        <v>749.97</v>
      </c>
      <c r="H81" s="51">
        <v>999.96002197265625</v>
      </c>
      <c r="I81" s="51">
        <v>999.96</v>
      </c>
      <c r="J81" s="51">
        <v>999.96002197265625</v>
      </c>
      <c r="K81" s="52">
        <f t="shared" si="14"/>
        <v>-2.1972656213620212E-5</v>
      </c>
    </row>
    <row r="82" spans="1:11" ht="11.25" customHeight="1" x14ac:dyDescent="0.25">
      <c r="A82" s="2"/>
      <c r="B82" s="2"/>
      <c r="C82" s="2" t="s">
        <v>217</v>
      </c>
      <c r="D82" s="2"/>
      <c r="E82" s="51">
        <v>0</v>
      </c>
      <c r="F82" s="51">
        <v>13875.03</v>
      </c>
      <c r="G82" s="53">
        <f t="shared" si="13"/>
        <v>13875.03</v>
      </c>
      <c r="H82" s="51">
        <v>18499.99951171875</v>
      </c>
      <c r="I82" s="51">
        <v>18500.04</v>
      </c>
      <c r="J82" s="51">
        <v>18499.99951171875</v>
      </c>
      <c r="K82" s="52">
        <f t="shared" si="14"/>
        <v>4.0488281250873115E-2</v>
      </c>
    </row>
    <row r="83" spans="1:11" ht="11.25" customHeight="1" x14ac:dyDescent="0.25">
      <c r="A83" s="2"/>
      <c r="B83" s="2"/>
      <c r="C83" s="2" t="s">
        <v>220</v>
      </c>
      <c r="D83" s="2"/>
      <c r="E83" s="51">
        <v>5274.38</v>
      </c>
      <c r="F83" s="51">
        <v>0</v>
      </c>
      <c r="G83" s="53">
        <f t="shared" si="13"/>
        <v>-5274.38</v>
      </c>
      <c r="H83" s="51">
        <v>9999.9999951171885</v>
      </c>
      <c r="I83" s="51">
        <v>0</v>
      </c>
      <c r="J83" s="51">
        <v>4725.6199951171884</v>
      </c>
      <c r="K83" s="52">
        <f t="shared" si="14"/>
        <v>-9999.9999951171885</v>
      </c>
    </row>
    <row r="84" spans="1:11" ht="11.25" customHeight="1" x14ac:dyDescent="0.25">
      <c r="A84" s="2"/>
      <c r="B84" s="2"/>
      <c r="C84" s="2" t="s">
        <v>223</v>
      </c>
      <c r="D84" s="2"/>
      <c r="E84" s="51">
        <v>1869</v>
      </c>
      <c r="F84" s="51">
        <v>33511.410000000003</v>
      </c>
      <c r="G84" s="53">
        <f t="shared" si="13"/>
        <v>31642.410000000003</v>
      </c>
      <c r="H84" s="51">
        <v>44682</v>
      </c>
      <c r="I84" s="51">
        <v>44681.88</v>
      </c>
      <c r="J84" s="51">
        <v>42813</v>
      </c>
      <c r="K84" s="52">
        <f t="shared" si="14"/>
        <v>-0.12000000000261934</v>
      </c>
    </row>
    <row r="85" spans="1:11" ht="11.25" customHeight="1" x14ac:dyDescent="0.25">
      <c r="A85" s="2"/>
      <c r="B85" s="2"/>
      <c r="C85" s="33" t="s">
        <v>225</v>
      </c>
      <c r="D85" s="33"/>
      <c r="E85" s="54">
        <f>SUM(E74:E84)</f>
        <v>333723.19000000006</v>
      </c>
      <c r="F85" s="54">
        <f>SUM(F74:F84)</f>
        <v>513058.31999999995</v>
      </c>
      <c r="G85" s="54">
        <f>SUM(G74:G84)</f>
        <v>179335.13</v>
      </c>
      <c r="H85" s="54">
        <f>SUM(H74:H84)</f>
        <v>715183.95568603522</v>
      </c>
      <c r="I85" s="54">
        <f>SUM(I74:I84)</f>
        <v>684077.76</v>
      </c>
      <c r="J85" s="54">
        <f>SUM(J74:J84)</f>
        <v>381460.76568603516</v>
      </c>
      <c r="K85" s="54">
        <f>SUM(K74:K84)</f>
        <v>-31106.195686035164</v>
      </c>
    </row>
    <row r="86" spans="1:11" ht="11.25" customHeight="1" x14ac:dyDescent="0.25">
      <c r="A86" s="2"/>
      <c r="B86" s="2" t="s">
        <v>25</v>
      </c>
      <c r="C86" s="2"/>
      <c r="D86" s="2"/>
      <c r="E86" s="51"/>
      <c r="F86" s="51"/>
      <c r="G86" s="53"/>
      <c r="H86" s="51"/>
      <c r="I86" s="51"/>
      <c r="J86" s="51"/>
      <c r="K86" s="52"/>
    </row>
    <row r="87" spans="1:11" ht="11.25" customHeight="1" x14ac:dyDescent="0.25">
      <c r="A87" s="2"/>
      <c r="B87" s="2"/>
      <c r="C87" s="2" t="s">
        <v>227</v>
      </c>
      <c r="D87" s="2"/>
      <c r="E87" s="51">
        <v>64736.13</v>
      </c>
      <c r="F87" s="51">
        <v>1269.81</v>
      </c>
      <c r="G87" s="53">
        <f t="shared" ref="G87:G100" si="15">F87-E87</f>
        <v>-63466.32</v>
      </c>
      <c r="H87" s="51">
        <v>75000.00084960938</v>
      </c>
      <c r="I87" s="51">
        <v>1693.08</v>
      </c>
      <c r="J87" s="51">
        <v>10263.870849609382</v>
      </c>
      <c r="K87" s="52">
        <f t="shared" ref="K87:K100" si="16">I87-H87</f>
        <v>-73306.920849609378</v>
      </c>
    </row>
    <row r="88" spans="1:11" ht="11.25" customHeight="1" x14ac:dyDescent="0.25">
      <c r="A88" s="2"/>
      <c r="B88" s="2"/>
      <c r="C88" s="2" t="s">
        <v>230</v>
      </c>
      <c r="D88" s="2"/>
      <c r="E88" s="51">
        <v>49696.13</v>
      </c>
      <c r="F88" s="51">
        <v>54160.29</v>
      </c>
      <c r="G88" s="53">
        <f t="shared" si="15"/>
        <v>4464.1600000000035</v>
      </c>
      <c r="H88" s="51">
        <v>72214.001093750005</v>
      </c>
      <c r="I88" s="51">
        <v>72213.72</v>
      </c>
      <c r="J88" s="51">
        <v>22517.871093750007</v>
      </c>
      <c r="K88" s="52">
        <f t="shared" si="16"/>
        <v>-0.28109375000349246</v>
      </c>
    </row>
    <row r="89" spans="1:11" ht="11.25" customHeight="1" x14ac:dyDescent="0.25">
      <c r="A89" s="2"/>
      <c r="B89" s="2"/>
      <c r="C89" s="2" t="s">
        <v>233</v>
      </c>
      <c r="D89" s="2"/>
      <c r="E89" s="51">
        <v>7765.26</v>
      </c>
      <c r="F89" s="51">
        <v>5346.54</v>
      </c>
      <c r="G89" s="53">
        <f t="shared" si="15"/>
        <v>-2418.7200000000003</v>
      </c>
      <c r="H89" s="51">
        <v>15000.000234374998</v>
      </c>
      <c r="I89" s="51">
        <v>7128.72</v>
      </c>
      <c r="J89" s="51">
        <v>7234.7402343749982</v>
      </c>
      <c r="K89" s="52">
        <f t="shared" si="16"/>
        <v>-7871.2802343749981</v>
      </c>
    </row>
    <row r="90" spans="1:11" ht="11.25" customHeight="1" x14ac:dyDescent="0.25">
      <c r="A90" s="2"/>
      <c r="B90" s="2"/>
      <c r="C90" s="2" t="s">
        <v>236</v>
      </c>
      <c r="D90" s="2"/>
      <c r="E90" s="51">
        <v>12420</v>
      </c>
      <c r="F90" s="51">
        <v>10693.08</v>
      </c>
      <c r="G90" s="53">
        <f t="shared" si="15"/>
        <v>-1726.92</v>
      </c>
      <c r="H90" s="51">
        <v>14257.440490722656</v>
      </c>
      <c r="I90" s="51">
        <v>14257.44</v>
      </c>
      <c r="J90" s="51">
        <v>1837.4404907226563</v>
      </c>
      <c r="K90" s="52">
        <f t="shared" si="16"/>
        <v>-4.9072265574068297E-4</v>
      </c>
    </row>
    <row r="91" spans="1:11" ht="11.25" customHeight="1" x14ac:dyDescent="0.25">
      <c r="A91" s="2"/>
      <c r="B91" s="2"/>
      <c r="C91" s="2" t="s">
        <v>239</v>
      </c>
      <c r="D91" s="2"/>
      <c r="E91" s="51">
        <v>97920.41</v>
      </c>
      <c r="F91" s="51">
        <v>65762.37</v>
      </c>
      <c r="G91" s="53">
        <f t="shared" si="15"/>
        <v>-32158.040000000008</v>
      </c>
      <c r="H91" s="51">
        <v>125000.00375</v>
      </c>
      <c r="I91" s="51">
        <v>87683.16</v>
      </c>
      <c r="J91" s="51">
        <v>27079.59375</v>
      </c>
      <c r="K91" s="52">
        <f t="shared" si="16"/>
        <v>-37316.84375</v>
      </c>
    </row>
    <row r="92" spans="1:11" ht="11.25" customHeight="1" x14ac:dyDescent="0.25">
      <c r="A92" s="2"/>
      <c r="B92" s="2"/>
      <c r="C92" s="2" t="s">
        <v>242</v>
      </c>
      <c r="D92" s="2"/>
      <c r="E92" s="51">
        <v>16467.3</v>
      </c>
      <c r="F92" s="51">
        <v>19064.16</v>
      </c>
      <c r="G92" s="53">
        <f t="shared" si="15"/>
        <v>2596.8600000000006</v>
      </c>
      <c r="H92" s="51">
        <v>25418.998974609374</v>
      </c>
      <c r="I92" s="51">
        <v>25418.880000000001</v>
      </c>
      <c r="J92" s="51">
        <v>8951.698974609375</v>
      </c>
      <c r="K92" s="52">
        <f t="shared" si="16"/>
        <v>-0.11897460937325377</v>
      </c>
    </row>
    <row r="93" spans="1:11" ht="11.25" customHeight="1" x14ac:dyDescent="0.25">
      <c r="A93" s="2"/>
      <c r="B93" s="2"/>
      <c r="C93" s="2" t="s">
        <v>245</v>
      </c>
      <c r="D93" s="2"/>
      <c r="E93" s="51">
        <v>17577.509999999998</v>
      </c>
      <c r="F93" s="51">
        <v>57486.69</v>
      </c>
      <c r="G93" s="53">
        <f t="shared" si="15"/>
        <v>39909.180000000008</v>
      </c>
      <c r="H93" s="51">
        <v>76649.004140625009</v>
      </c>
      <c r="I93" s="51">
        <v>76648.92</v>
      </c>
      <c r="J93" s="51">
        <v>59071.494140625015</v>
      </c>
      <c r="K93" s="52">
        <f t="shared" si="16"/>
        <v>-8.4140625011059456E-2</v>
      </c>
    </row>
    <row r="94" spans="1:11" ht="11.25" customHeight="1" x14ac:dyDescent="0.25">
      <c r="A94" s="2"/>
      <c r="B94" s="2"/>
      <c r="C94" s="2" t="s">
        <v>249</v>
      </c>
      <c r="D94" s="2"/>
      <c r="E94" s="51">
        <v>13602.72</v>
      </c>
      <c r="F94" s="51">
        <v>47672.37</v>
      </c>
      <c r="G94" s="53">
        <f t="shared" si="15"/>
        <v>34069.65</v>
      </c>
      <c r="H94" s="51">
        <v>63563.003203125001</v>
      </c>
      <c r="I94" s="51">
        <v>63563.16</v>
      </c>
      <c r="J94" s="51">
        <v>49960.283203125</v>
      </c>
      <c r="K94" s="52">
        <f t="shared" si="16"/>
        <v>0.15679687500232831</v>
      </c>
    </row>
    <row r="95" spans="1:11" ht="11.25" customHeight="1" x14ac:dyDescent="0.25">
      <c r="A95" s="2"/>
      <c r="B95" s="2"/>
      <c r="C95" s="2" t="s">
        <v>252</v>
      </c>
      <c r="D95" s="2"/>
      <c r="E95" s="51">
        <v>834.86</v>
      </c>
      <c r="F95" s="51">
        <v>0</v>
      </c>
      <c r="G95" s="53">
        <f t="shared" si="15"/>
        <v>-834.86</v>
      </c>
      <c r="H95" s="51">
        <v>3000.0001367187501</v>
      </c>
      <c r="I95" s="51">
        <v>0</v>
      </c>
      <c r="J95" s="51">
        <v>2165.14013671875</v>
      </c>
      <c r="K95" s="52">
        <f t="shared" si="16"/>
        <v>-3000.0001367187501</v>
      </c>
    </row>
    <row r="96" spans="1:11" ht="11.25" customHeight="1" x14ac:dyDescent="0.25">
      <c r="A96" s="2"/>
      <c r="B96" s="2"/>
      <c r="C96" s="2" t="s">
        <v>254</v>
      </c>
      <c r="D96" s="2"/>
      <c r="E96" s="51">
        <v>132</v>
      </c>
      <c r="F96" s="51">
        <v>0</v>
      </c>
      <c r="G96" s="53">
        <f t="shared" si="15"/>
        <v>-132</v>
      </c>
      <c r="H96" s="51">
        <v>4999.9998779296875</v>
      </c>
      <c r="I96" s="51">
        <v>0</v>
      </c>
      <c r="J96" s="51">
        <v>4867.9998779296875</v>
      </c>
      <c r="K96" s="52">
        <f t="shared" si="16"/>
        <v>-4999.9998779296875</v>
      </c>
    </row>
    <row r="97" spans="1:11" ht="11.25" customHeight="1" x14ac:dyDescent="0.25">
      <c r="A97" s="2"/>
      <c r="B97" s="2"/>
      <c r="C97" s="2" t="s">
        <v>257</v>
      </c>
      <c r="D97" s="2"/>
      <c r="E97" s="51">
        <v>8659.01</v>
      </c>
      <c r="F97" s="51">
        <v>6683.13</v>
      </c>
      <c r="G97" s="53">
        <f t="shared" si="15"/>
        <v>-1975.88</v>
      </c>
      <c r="H97" s="51">
        <v>20000.000234375002</v>
      </c>
      <c r="I97" s="51">
        <v>8910.84</v>
      </c>
      <c r="J97" s="51">
        <v>11340.990234375002</v>
      </c>
      <c r="K97" s="52">
        <f t="shared" si="16"/>
        <v>-11089.160234375002</v>
      </c>
    </row>
    <row r="98" spans="1:11" ht="11.25" customHeight="1" x14ac:dyDescent="0.25">
      <c r="A98" s="2"/>
      <c r="B98" s="2"/>
      <c r="C98" s="2" t="s">
        <v>260</v>
      </c>
      <c r="D98" s="2"/>
      <c r="E98" s="51">
        <v>11112.55</v>
      </c>
      <c r="F98" s="51">
        <v>22267.17</v>
      </c>
      <c r="G98" s="53">
        <f t="shared" si="15"/>
        <v>11154.619999999999</v>
      </c>
      <c r="H98" s="51">
        <v>29689.998730468753</v>
      </c>
      <c r="I98" s="51">
        <v>29689.56</v>
      </c>
      <c r="J98" s="51">
        <v>18577.448730468754</v>
      </c>
      <c r="K98" s="52">
        <f t="shared" si="16"/>
        <v>-0.43873046875160071</v>
      </c>
    </row>
    <row r="99" spans="1:11" ht="11.25" customHeight="1" x14ac:dyDescent="0.25">
      <c r="A99" s="2"/>
      <c r="B99" s="2"/>
      <c r="C99" s="2" t="s">
        <v>263</v>
      </c>
      <c r="D99" s="2"/>
      <c r="E99" s="51">
        <v>0</v>
      </c>
      <c r="F99" s="51">
        <v>0</v>
      </c>
      <c r="G99" s="53">
        <f t="shared" si="15"/>
        <v>0</v>
      </c>
      <c r="H99" s="51">
        <v>0</v>
      </c>
      <c r="I99" s="51">
        <v>0</v>
      </c>
      <c r="J99" s="51">
        <v>0</v>
      </c>
      <c r="K99" s="52">
        <f t="shared" si="16"/>
        <v>0</v>
      </c>
    </row>
    <row r="100" spans="1:11" ht="11.25" customHeight="1" x14ac:dyDescent="0.25">
      <c r="A100" s="2"/>
      <c r="B100" s="2"/>
      <c r="C100" s="2" t="s">
        <v>266</v>
      </c>
      <c r="D100" s="2"/>
      <c r="E100" s="51">
        <v>380.72</v>
      </c>
      <c r="F100" s="51">
        <v>31172.22</v>
      </c>
      <c r="G100" s="53">
        <f t="shared" si="15"/>
        <v>30791.5</v>
      </c>
      <c r="H100" s="51">
        <v>41563.000273437501</v>
      </c>
      <c r="I100" s="51">
        <v>41562.959999999999</v>
      </c>
      <c r="J100" s="51">
        <v>41182.2802734375</v>
      </c>
      <c r="K100" s="52">
        <f t="shared" si="16"/>
        <v>-4.0273437502037268E-2</v>
      </c>
    </row>
    <row r="101" spans="1:11" ht="11.25" customHeight="1" x14ac:dyDescent="0.25">
      <c r="A101" s="2"/>
      <c r="B101" s="2"/>
      <c r="C101" s="33" t="s">
        <v>268</v>
      </c>
      <c r="D101" s="33"/>
      <c r="E101" s="54">
        <f>SUM(E87:E100)</f>
        <v>301304.59999999992</v>
      </c>
      <c r="F101" s="54">
        <f>SUM(F87:F100)</f>
        <v>321577.82999999996</v>
      </c>
      <c r="G101" s="54">
        <f>F101-E101</f>
        <v>20273.23000000004</v>
      </c>
      <c r="H101" s="54">
        <f>SUM(H87:H100)</f>
        <v>566355.45198974619</v>
      </c>
      <c r="I101" s="54">
        <f>SUM(I87:I100)</f>
        <v>428770.44</v>
      </c>
      <c r="J101" s="54">
        <f>SUM(J87:J100)</f>
        <v>265050.85198974609</v>
      </c>
      <c r="K101" s="54">
        <f>I101-H101</f>
        <v>-137585.01198974618</v>
      </c>
    </row>
    <row r="102" spans="1:11" ht="11.25" customHeight="1" x14ac:dyDescent="0.25">
      <c r="A102" s="2"/>
      <c r="B102" s="33" t="s">
        <v>32</v>
      </c>
      <c r="C102" s="33"/>
      <c r="D102" s="33"/>
      <c r="E102" s="54">
        <f>E101+E85+E72+E60+E54+E45</f>
        <v>2345509.1100000003</v>
      </c>
      <c r="F102" s="54">
        <f>F101+F85+F72+F60+F54+F45</f>
        <v>3228380.0999999996</v>
      </c>
      <c r="G102" s="54">
        <f>F102-E102</f>
        <v>882870.98999999929</v>
      </c>
      <c r="H102" s="54">
        <f>H101+H85+H72+H60+H54+H45</f>
        <v>3833768.34248291</v>
      </c>
      <c r="I102" s="54">
        <f>I101+I85+I72+I60+I54+I45</f>
        <v>4304506.8</v>
      </c>
      <c r="J102" s="54">
        <f>J101+J85+J72+J60+J54+J45</f>
        <v>1488259.2324829102</v>
      </c>
      <c r="K102" s="54">
        <f>H102-I102</f>
        <v>-470738.45751708979</v>
      </c>
    </row>
    <row r="103" spans="1:11" ht="11.25" customHeight="1" x14ac:dyDescent="0.25">
      <c r="A103" s="33" t="s">
        <v>33</v>
      </c>
      <c r="B103" s="33"/>
      <c r="C103" s="33"/>
      <c r="D103" s="33"/>
      <c r="E103" s="54">
        <f>E30-E102</f>
        <v>420.96999999973923</v>
      </c>
      <c r="F103" s="54">
        <f>F30-F102</f>
        <v>129489.12000000011</v>
      </c>
      <c r="G103" s="56">
        <f>F103-E103</f>
        <v>129068.15000000037</v>
      </c>
      <c r="H103" s="54">
        <f>H30-H102</f>
        <v>49934.606404991355</v>
      </c>
      <c r="I103" s="54">
        <f>I30-I102</f>
        <v>172652.16000000015</v>
      </c>
      <c r="J103" s="54">
        <v>-15643.703570364974</v>
      </c>
      <c r="K103" s="55">
        <f>H103-I103</f>
        <v>-122717.55359500879</v>
      </c>
    </row>
    <row r="104" spans="1:11" ht="11.25" customHeight="1" x14ac:dyDescent="0.25">
      <c r="A104" s="2"/>
    </row>
    <row r="105" spans="1:11" ht="11.25" customHeight="1" x14ac:dyDescent="0.25">
      <c r="A105" s="2"/>
    </row>
    <row r="106" spans="1:11" ht="11.25" customHeight="1" x14ac:dyDescent="0.25">
      <c r="A106" s="2"/>
    </row>
    <row r="107" spans="1:11" ht="11.25" customHeight="1" x14ac:dyDescent="0.25">
      <c r="A107" s="2"/>
    </row>
    <row r="108" spans="1:11" ht="11.25" customHeight="1" x14ac:dyDescent="0.25">
      <c r="A108" s="2"/>
    </row>
    <row r="109" spans="1:11" ht="11.25" customHeight="1" x14ac:dyDescent="0.25">
      <c r="A109" s="2"/>
    </row>
    <row r="110" spans="1:11" ht="11.25" customHeight="1" x14ac:dyDescent="0.25">
      <c r="A110" s="2"/>
    </row>
    <row r="111" spans="1:11" ht="11.25" customHeight="1" x14ac:dyDescent="0.25">
      <c r="A111" s="2"/>
    </row>
    <row r="112" spans="1:11" ht="11.25" customHeight="1" x14ac:dyDescent="0.25">
      <c r="A112" s="2"/>
    </row>
    <row r="113" spans="1:1" ht="11.25" customHeight="1" x14ac:dyDescent="0.25">
      <c r="A113" s="2"/>
    </row>
    <row r="114" spans="1:1" ht="11.25" customHeight="1" x14ac:dyDescent="0.25">
      <c r="A114" s="2"/>
    </row>
    <row r="115" spans="1:1" ht="11.25" customHeight="1" x14ac:dyDescent="0.25">
      <c r="A115" s="2"/>
    </row>
    <row r="116" spans="1:1" ht="11.25" customHeight="1" x14ac:dyDescent="0.25">
      <c r="A116" s="33"/>
    </row>
    <row r="117" spans="1:1" x14ac:dyDescent="0.25">
      <c r="A117" s="2"/>
    </row>
    <row r="118" spans="1:1" x14ac:dyDescent="0.25">
      <c r="A118" s="2"/>
    </row>
  </sheetData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{272CF63E-7208-4756-A6A7-3579BB41C04A}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{19FA24A6-CA54-4BDC-8045-C60DBD7F9211}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{29B7ECD1-D3EC-4D99-A559-539000EC183B}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{B8757398-EAF1-4C39-848B-E033A0BF705D}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{E2D75386-7147-42F9-B3FC-89748F9EC04D}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{6E7DD101-4F86-4936-A713-25FE87FDC793}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{C296F740-9D8C-4B02-9E24-E6159C3A41B5}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{12B35D6D-9569-4932-8B8E-3090D132B6EA}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{834841B1-867F-40F9-B18A-3B9281C6568F}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{925A9852-1076-404E-8783-630233CAE858}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{A8727F2A-7B46-43DF-81AF-926C2CF5294B}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{13A4B358-D397-4C4A-8869-9AE0D2FCB87E}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{581EA7AF-C439-4505-92E9-BE2885C48239}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{EB061A82-1689-47C2-BE5F-C64024C7F7A9}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{7473F46F-DE3E-47E3-8BFE-68332FE241F7}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{144B4E65-BA47-474A-926E-E394B9D15E12}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{BAF76EBD-6D31-4F44-932A-23AF33F505C6}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{D4CC4F73-5A5D-4A07-AECC-9A62E068D635}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{73E40090-D748-4576-A9F2-870D36BE24A4}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{18BE9D28-C542-4439-9ED6-D9CF0554E6FE}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{9F470568-8995-474E-8942-9913930C437D}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{6B8839BA-7491-4585-8822-0718C70C6293}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{4FB1DFD3-3048-49DE-A42D-B3F51E8DBF24}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{C632D16E-7F13-4B02-972A-C9CBFF0262DF}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{75D7459C-58C8-4D9E-81FF-AE33DD1228F7}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{AB011C46-65A1-48D0-B405-0B572343A016}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{00C21B53-70E1-406E-BA59-CE55A44E859D}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{5CA88374-B161-4362-9845-378EF90E5735}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{00317513-105D-47BD-BE31-AF5807C3C9F9}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{0602DDCF-12E4-465D-BCB0-D6C80B1B7460}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{0AFC7081-0CD1-4561-99E9-49E01CFD3852}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{3D48E6CC-065C-4B63-B09E-635C86A7ED58}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{AEA366DB-4D3F-4FE1-92BE-5C26866918E9}</x14:id>
        </ext>
      </extLst>
    </cfRule>
  </conditionalFormatting>
  <conditionalFormatting sqref="E29:I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{929F701F-388F-4285-B489-292A00DC8CE7}</x14:id>
        </ext>
      </extLst>
    </cfRule>
  </conditionalFormatting>
  <conditionalFormatting sqref="K6:K13 K103 K15:K25 K27:K29 K31:K44 K46:K53 K55:K59 K61:K71 K73:K84 K86:K100">
    <cfRule type="dataBar" priority="4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{6350B514-46ED-449B-BA25-5E89FFE7DE30}</x14:id>
        </ext>
      </extLst>
    </cfRule>
  </conditionalFormatting>
  <pageMargins left="0.7" right="0.7" top="0.75" bottom="0.75" header="0.3" footer="0.3"/>
  <pageSetup fitToHeight="0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2CF63E-7208-4756-A6A7-3579BB41C0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9FA24A6-CA54-4BDC-8045-C60DBD7F92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9B7ECD1-D3EC-4D99-A559-539000EC18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8757398-EAF1-4C39-848B-E033A0BF70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2D75386-7147-42F9-B3FC-89748F9EC0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E7DD101-4F86-4936-A713-25FE87FDC7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296F740-9D8C-4B02-9E24-E6159C3A41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2B35D6D-9569-4932-8B8E-3090D132B6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4841B1-867F-40F9-B18A-3B9281C65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25A9852-1076-404E-8783-630233CAE8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727F2A-7B46-43DF-81AF-926C2CF529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3A4B358-D397-4C4A-8869-9AE0D2FCB8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81EA7AF-C439-4505-92E9-BE2885C482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B061A82-1689-47C2-BE5F-C64024C7F7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73F46F-DE3E-47E3-8BFE-68332FE241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44B4E65-BA47-474A-926E-E394B9D15E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AF76EBD-6D31-4F44-932A-23AF33F505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4CC4F73-5A5D-4A07-AECC-9A62E068D6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3E40090-D748-4576-A9F2-870D36BE24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8BE9D28-C542-4439-9ED6-D9CF0554E6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F470568-8995-474E-8942-9913930C43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B8839BA-7491-4585-8822-0718C70C62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B1DFD3-3048-49DE-A42D-B3F51E8DBF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32D16E-7F13-4B02-972A-C9CBFF0262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5D7459C-58C8-4D9E-81FF-AE33DD1228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B011C46-65A1-48D0-B405-0B572343A0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0C21B53-70E1-406E-BA59-CE55A44E85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CA88374-B161-4362-9845-378EF90E57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0317513-105D-47BD-BE31-AF5807C3C9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602DDCF-12E4-465D-BCB0-D6C80B1B74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AFC7081-0CD1-4561-99E9-49E01CFD38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D48E6CC-065C-4B63-B09E-635C86A7ED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EA366DB-4D3F-4FE1-92BE-5C26866918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29F701F-388F-4285-B489-292A00DC8C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E29:I29</xm:sqref>
        </x14:conditionalFormatting>
        <x14:conditionalFormatting xmlns:xm="http://schemas.microsoft.com/office/excel/2006/main">
          <x14:cfRule type="dataBar" id="{6350B514-46ED-449B-BA25-5E89FFE7DE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K6:K13 K103 K15:K25 K27:K29 K31:K44 K46:K53 K55:K59 K61:K71 K73:K84 K86:K100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71D2-4CA8-4F50-8B14-A95DBA52FBDF}">
  <sheetPr>
    <tabColor theme="3" tint="0.39997558519241921"/>
    <pageSetUpPr fitToPage="1"/>
  </sheetPr>
  <dimension ref="A1:K107"/>
  <sheetViews>
    <sheetView showGridLines="0" workbookViewId="0">
      <selection activeCell="O13" sqref="O12:O13"/>
    </sheetView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9.85546875" customWidth="1"/>
    <col min="8" max="8" width="10.140625" customWidth="1"/>
    <col min="9" max="9" width="11.85546875" customWidth="1"/>
    <col min="10" max="10" width="0" hidden="1" customWidth="1"/>
    <col min="11" max="11" width="27" customWidth="1"/>
  </cols>
  <sheetData>
    <row r="1" spans="1:11" ht="20.25" customHeight="1" x14ac:dyDescent="0.4">
      <c r="A1" s="1" t="s">
        <v>37</v>
      </c>
      <c r="B1" s="39"/>
      <c r="C1" s="39"/>
    </row>
    <row r="2" spans="1:11" ht="15" customHeight="1" x14ac:dyDescent="0.25">
      <c r="A2" s="3" t="s">
        <v>1</v>
      </c>
      <c r="B2" s="40"/>
      <c r="C2" s="40"/>
    </row>
    <row r="3" spans="1:11" ht="15" customHeight="1" x14ac:dyDescent="0.25">
      <c r="A3" s="4" t="s">
        <v>2</v>
      </c>
      <c r="B3" s="41"/>
      <c r="C3" s="41"/>
    </row>
    <row r="4" spans="1:11" ht="12.75" customHeight="1" x14ac:dyDescent="0.25">
      <c r="A4" s="40"/>
      <c r="B4" s="40"/>
      <c r="C4" s="40"/>
    </row>
    <row r="5" spans="1:11" ht="12.75" customHeight="1" x14ac:dyDescent="0.25">
      <c r="A5" s="42"/>
      <c r="B5" s="42"/>
      <c r="C5" s="42"/>
      <c r="D5" s="42"/>
      <c r="E5" s="117" t="s">
        <v>38</v>
      </c>
      <c r="F5" s="117"/>
      <c r="G5" s="118"/>
      <c r="H5" s="44"/>
      <c r="I5" s="43" t="s">
        <v>39</v>
      </c>
      <c r="J5" s="44"/>
      <c r="K5" s="44"/>
    </row>
    <row r="6" spans="1:11" ht="11.25" customHeight="1" x14ac:dyDescent="0.25">
      <c r="A6" s="57" t="s">
        <v>37</v>
      </c>
      <c r="B6" s="45"/>
      <c r="C6" s="45"/>
      <c r="D6" s="45"/>
      <c r="E6" s="46" t="s">
        <v>7</v>
      </c>
      <c r="F6" s="46" t="s">
        <v>8</v>
      </c>
      <c r="G6" s="49" t="s">
        <v>9</v>
      </c>
      <c r="H6" s="46" t="s">
        <v>10</v>
      </c>
      <c r="I6" s="46" t="s">
        <v>8</v>
      </c>
      <c r="J6" s="46" t="s">
        <v>11</v>
      </c>
      <c r="K6" s="47" t="s">
        <v>9</v>
      </c>
    </row>
    <row r="7" spans="1:11" ht="11.25" customHeight="1" x14ac:dyDescent="0.25">
      <c r="A7" s="2" t="s">
        <v>12</v>
      </c>
      <c r="B7" s="2"/>
      <c r="C7" s="2"/>
      <c r="D7" s="2"/>
      <c r="E7" s="51"/>
      <c r="F7" s="51"/>
      <c r="G7" s="53"/>
      <c r="H7" s="51"/>
      <c r="I7" s="51"/>
      <c r="J7" s="51"/>
      <c r="K7" s="52"/>
    </row>
    <row r="8" spans="1:11" ht="11.25" customHeight="1" x14ac:dyDescent="0.25">
      <c r="A8" s="2"/>
      <c r="B8" s="2" t="s">
        <v>13</v>
      </c>
      <c r="C8" s="2"/>
      <c r="D8" s="2"/>
      <c r="E8" s="51"/>
      <c r="F8" s="51"/>
      <c r="G8" s="53"/>
      <c r="H8" s="119"/>
      <c r="I8" s="51"/>
      <c r="J8" s="51"/>
      <c r="K8" s="52"/>
    </row>
    <row r="9" spans="1:11" ht="11.25" customHeight="1" x14ac:dyDescent="0.25">
      <c r="A9" s="2"/>
      <c r="B9" s="2"/>
      <c r="C9" s="2" t="s">
        <v>42</v>
      </c>
      <c r="D9" s="2"/>
      <c r="E9" s="51">
        <v>571583</v>
      </c>
      <c r="F9" s="51">
        <v>720494.28</v>
      </c>
      <c r="G9" s="53">
        <f t="shared" ref="G9:G12" si="0">E9-F9</f>
        <v>-148911.28000000003</v>
      </c>
      <c r="H9" s="119">
        <v>571583</v>
      </c>
      <c r="I9" s="51">
        <v>960659.04</v>
      </c>
      <c r="J9" s="51">
        <v>0</v>
      </c>
      <c r="K9" s="52">
        <f t="shared" ref="K9:K12" si="1">H9-I9</f>
        <v>-389076.04000000004</v>
      </c>
    </row>
    <row r="10" spans="1:11" ht="11.25" customHeight="1" x14ac:dyDescent="0.25">
      <c r="A10" s="2"/>
      <c r="B10" s="2"/>
      <c r="C10" s="2" t="s">
        <v>45</v>
      </c>
      <c r="D10" s="2"/>
      <c r="E10" s="51">
        <v>6571.06</v>
      </c>
      <c r="F10" s="51">
        <v>18928.53</v>
      </c>
      <c r="G10" s="53">
        <f t="shared" si="0"/>
        <v>-12357.469999999998</v>
      </c>
      <c r="H10" s="119">
        <v>25238.038515624998</v>
      </c>
      <c r="I10" s="51">
        <v>25238.04</v>
      </c>
      <c r="J10" s="51">
        <v>18666.978515624996</v>
      </c>
      <c r="K10" s="52">
        <f t="shared" si="1"/>
        <v>-1.4843750032014214E-3</v>
      </c>
    </row>
    <row r="11" spans="1:11" ht="11.25" customHeight="1" x14ac:dyDescent="0.25">
      <c r="A11" s="2"/>
      <c r="B11" s="2"/>
      <c r="C11" s="2" t="s">
        <v>48</v>
      </c>
      <c r="D11" s="2"/>
      <c r="E11" s="51">
        <v>455042</v>
      </c>
      <c r="F11" s="51">
        <v>452146.5</v>
      </c>
      <c r="G11" s="53">
        <f t="shared" si="0"/>
        <v>2895.5</v>
      </c>
      <c r="H11" s="119">
        <v>455042</v>
      </c>
      <c r="I11" s="51">
        <v>602862</v>
      </c>
      <c r="J11" s="51">
        <v>0</v>
      </c>
      <c r="K11" s="52">
        <f t="shared" si="1"/>
        <v>-147820</v>
      </c>
    </row>
    <row r="12" spans="1:11" ht="11.25" customHeight="1" x14ac:dyDescent="0.25">
      <c r="A12" s="2"/>
      <c r="B12" s="2"/>
      <c r="C12" s="2" t="s">
        <v>54</v>
      </c>
      <c r="D12" s="2"/>
      <c r="E12" s="51">
        <v>0</v>
      </c>
      <c r="F12" s="51">
        <v>2497.5</v>
      </c>
      <c r="G12" s="53">
        <f t="shared" si="0"/>
        <v>-2497.5</v>
      </c>
      <c r="H12" s="119">
        <v>3330</v>
      </c>
      <c r="I12" s="51">
        <v>3330</v>
      </c>
      <c r="J12" s="51">
        <v>3330</v>
      </c>
      <c r="K12" s="52">
        <f t="shared" si="1"/>
        <v>0</v>
      </c>
    </row>
    <row r="13" spans="1:11" ht="11.25" customHeight="1" x14ac:dyDescent="0.25">
      <c r="A13" s="2"/>
      <c r="B13" s="2"/>
      <c r="C13" s="33" t="s">
        <v>55</v>
      </c>
      <c r="D13" s="33"/>
      <c r="E13" s="54">
        <f>SUM(E9:E12)</f>
        <v>1033196.06</v>
      </c>
      <c r="F13" s="54">
        <f>SUM(F9:F12)</f>
        <v>1194066.81</v>
      </c>
      <c r="G13" s="54">
        <f>SUM(G9:G12)</f>
        <v>-160870.75000000003</v>
      </c>
      <c r="H13" s="120">
        <f>SUM(H9:H12)</f>
        <v>1055193.0385156251</v>
      </c>
      <c r="I13" s="54">
        <f>SUM(I9:I12)</f>
        <v>1592089.08</v>
      </c>
      <c r="J13" s="54">
        <v>846079.99169826508</v>
      </c>
      <c r="K13" s="54">
        <f>SUM(K9:K12)</f>
        <v>-536896.04148437502</v>
      </c>
    </row>
    <row r="14" spans="1:11" ht="11.25" customHeight="1" x14ac:dyDescent="0.25">
      <c r="A14" s="2"/>
      <c r="B14" s="2" t="s">
        <v>14</v>
      </c>
      <c r="C14" s="2"/>
      <c r="D14" s="2"/>
      <c r="E14" s="51"/>
      <c r="F14" s="51"/>
      <c r="G14" s="53"/>
      <c r="H14" s="119"/>
      <c r="I14" s="51"/>
      <c r="J14" s="51"/>
      <c r="K14" s="52"/>
    </row>
    <row r="15" spans="1:11" ht="11.25" customHeight="1" x14ac:dyDescent="0.25">
      <c r="A15" s="2"/>
      <c r="B15" s="2"/>
      <c r="C15" s="2" t="s">
        <v>59</v>
      </c>
      <c r="D15" s="2"/>
      <c r="E15" s="51">
        <v>51312.98</v>
      </c>
      <c r="F15" s="51">
        <v>90002.97</v>
      </c>
      <c r="G15" s="53">
        <f t="shared" ref="G15:G23" si="2">E15-F15</f>
        <v>-38689.99</v>
      </c>
      <c r="H15" s="119">
        <v>76999.999531249996</v>
      </c>
      <c r="I15" s="51">
        <v>120003.96</v>
      </c>
      <c r="J15" s="51">
        <v>25687.019531249993</v>
      </c>
      <c r="K15" s="52">
        <f t="shared" ref="K15:K23" si="3">H15-I15</f>
        <v>-43003.96046875001</v>
      </c>
    </row>
    <row r="16" spans="1:11" ht="11.25" customHeight="1" x14ac:dyDescent="0.25">
      <c r="A16" s="2"/>
      <c r="B16" s="2"/>
      <c r="C16" s="2" t="s">
        <v>62</v>
      </c>
      <c r="D16" s="2"/>
      <c r="E16" s="51">
        <v>30151</v>
      </c>
      <c r="F16" s="51">
        <v>42139.53</v>
      </c>
      <c r="G16" s="53">
        <f t="shared" si="2"/>
        <v>-11988.529999999999</v>
      </c>
      <c r="H16" s="119">
        <v>57511</v>
      </c>
      <c r="I16" s="51">
        <v>56186.04</v>
      </c>
      <c r="J16" s="51">
        <v>27360</v>
      </c>
      <c r="K16" s="52">
        <f t="shared" si="3"/>
        <v>1324.9599999999991</v>
      </c>
    </row>
    <row r="17" spans="1:11" ht="11.25" customHeight="1" x14ac:dyDescent="0.25">
      <c r="A17" s="2"/>
      <c r="B17" s="2"/>
      <c r="C17" s="2" t="s">
        <v>65</v>
      </c>
      <c r="D17" s="2"/>
      <c r="E17" s="51">
        <v>216173</v>
      </c>
      <c r="F17" s="51">
        <v>12616.47</v>
      </c>
      <c r="G17" s="53">
        <f t="shared" si="2"/>
        <v>203556.53</v>
      </c>
      <c r="H17" s="119">
        <v>344999.99609375</v>
      </c>
      <c r="I17" s="51">
        <v>16821.96</v>
      </c>
      <c r="J17" s="51">
        <v>128826.99609375</v>
      </c>
      <c r="K17" s="52">
        <f t="shared" si="3"/>
        <v>328178.03609374998</v>
      </c>
    </row>
    <row r="18" spans="1:11" ht="11.25" customHeight="1" x14ac:dyDescent="0.25">
      <c r="A18" s="2"/>
      <c r="B18" s="2"/>
      <c r="C18" s="2" t="s">
        <v>68</v>
      </c>
      <c r="D18" s="2"/>
      <c r="E18" s="51">
        <v>12954</v>
      </c>
      <c r="F18" s="51">
        <v>0</v>
      </c>
      <c r="G18" s="53">
        <f t="shared" si="2"/>
        <v>12954</v>
      </c>
      <c r="H18" s="119">
        <v>27000</v>
      </c>
      <c r="I18" s="51">
        <v>0</v>
      </c>
      <c r="J18" s="51">
        <v>14046</v>
      </c>
      <c r="K18" s="52">
        <f t="shared" si="3"/>
        <v>27000</v>
      </c>
    </row>
    <row r="19" spans="1:11" ht="11.25" customHeight="1" x14ac:dyDescent="0.25">
      <c r="A19" s="2"/>
      <c r="B19" s="2"/>
      <c r="C19" s="2" t="s">
        <v>71</v>
      </c>
      <c r="D19" s="2"/>
      <c r="E19" s="51">
        <v>17088</v>
      </c>
      <c r="F19" s="51">
        <v>0</v>
      </c>
      <c r="G19" s="53">
        <f t="shared" si="2"/>
        <v>17088</v>
      </c>
      <c r="H19" s="119">
        <v>20000.000061035156</v>
      </c>
      <c r="I19" s="51">
        <v>0</v>
      </c>
      <c r="J19" s="51">
        <v>2912.0000610351563</v>
      </c>
      <c r="K19" s="52">
        <f t="shared" si="3"/>
        <v>20000.000061035156</v>
      </c>
    </row>
    <row r="20" spans="1:11" ht="11.25" customHeight="1" x14ac:dyDescent="0.25">
      <c r="A20" s="2"/>
      <c r="B20" s="2"/>
      <c r="C20" s="2" t="s">
        <v>74</v>
      </c>
      <c r="D20" s="2"/>
      <c r="E20" s="51">
        <v>0</v>
      </c>
      <c r="F20" s="51">
        <v>405922.5</v>
      </c>
      <c r="G20" s="53">
        <f t="shared" si="2"/>
        <v>-405922.5</v>
      </c>
      <c r="H20" s="119">
        <v>0</v>
      </c>
      <c r="I20" s="51">
        <v>541230</v>
      </c>
      <c r="J20" s="51">
        <v>0</v>
      </c>
      <c r="K20" s="52">
        <f t="shared" si="3"/>
        <v>-541230</v>
      </c>
    </row>
    <row r="21" spans="1:11" ht="11.25" customHeight="1" x14ac:dyDescent="0.25">
      <c r="A21" s="2"/>
      <c r="B21" s="2"/>
      <c r="C21" s="2" t="s">
        <v>77</v>
      </c>
      <c r="D21" s="2"/>
      <c r="E21" s="51">
        <v>17270</v>
      </c>
      <c r="F21" s="51">
        <v>23227.56</v>
      </c>
      <c r="G21" s="53">
        <f t="shared" si="2"/>
        <v>-5957.5600000000013</v>
      </c>
      <c r="H21" s="119">
        <v>21024.999877929688</v>
      </c>
      <c r="I21" s="51">
        <v>30970.080000000002</v>
      </c>
      <c r="J21" s="51">
        <v>3754.9998779296875</v>
      </c>
      <c r="K21" s="52">
        <f t="shared" si="3"/>
        <v>-9945.0801220703142</v>
      </c>
    </row>
    <row r="22" spans="1:11" ht="11.25" customHeight="1" x14ac:dyDescent="0.25">
      <c r="A22" s="2"/>
      <c r="B22" s="2"/>
      <c r="C22" s="2" t="s">
        <v>80</v>
      </c>
      <c r="D22" s="2"/>
      <c r="E22" s="51">
        <v>0</v>
      </c>
      <c r="F22" s="51">
        <v>706243.41</v>
      </c>
      <c r="G22" s="53">
        <f t="shared" si="2"/>
        <v>-706243.41</v>
      </c>
      <c r="H22" s="119">
        <v>0</v>
      </c>
      <c r="I22" s="51">
        <v>941657.88</v>
      </c>
      <c r="J22" s="51">
        <v>0</v>
      </c>
      <c r="K22" s="52">
        <f t="shared" si="3"/>
        <v>-941657.88</v>
      </c>
    </row>
    <row r="23" spans="1:11" ht="11.25" customHeight="1" x14ac:dyDescent="0.25">
      <c r="A23" s="2"/>
      <c r="B23" s="2"/>
      <c r="C23" s="2" t="s">
        <v>83</v>
      </c>
      <c r="D23" s="2"/>
      <c r="E23" s="51">
        <v>463969</v>
      </c>
      <c r="F23" s="51">
        <v>0</v>
      </c>
      <c r="G23" s="53">
        <f t="shared" si="2"/>
        <v>463969</v>
      </c>
      <c r="H23" s="119">
        <v>949999.984375</v>
      </c>
      <c r="I23" s="51">
        <v>0</v>
      </c>
      <c r="J23" s="51">
        <v>486030.984375</v>
      </c>
      <c r="K23" s="52">
        <f t="shared" si="3"/>
        <v>949999.984375</v>
      </c>
    </row>
    <row r="24" spans="1:11" ht="11.25" customHeight="1" x14ac:dyDescent="0.25">
      <c r="A24" s="2"/>
      <c r="B24" s="2"/>
      <c r="C24" s="33" t="s">
        <v>84</v>
      </c>
      <c r="D24" s="33"/>
      <c r="E24" s="54">
        <f>SUM(E15:E23)</f>
        <v>808917.98</v>
      </c>
      <c r="F24" s="54">
        <f>SUM(F15:F23)</f>
        <v>1280152.44</v>
      </c>
      <c r="G24" s="54">
        <f>SUM(G15:G23)</f>
        <v>-471234.45999999996</v>
      </c>
      <c r="H24" s="120">
        <f>SUM(H15:H23)</f>
        <v>1497535.9799389648</v>
      </c>
      <c r="I24" s="54">
        <f>SUM(I15:I23)</f>
        <v>1706869.92</v>
      </c>
      <c r="J24" s="54">
        <v>2846414.357849122</v>
      </c>
      <c r="K24" s="54">
        <f>SUM(K15:K23)</f>
        <v>-209333.9400610351</v>
      </c>
    </row>
    <row r="25" spans="1:11" ht="11.25" customHeight="1" x14ac:dyDescent="0.25">
      <c r="A25" s="2"/>
      <c r="B25" s="2" t="s">
        <v>16</v>
      </c>
      <c r="C25" s="2"/>
      <c r="D25" s="2"/>
      <c r="E25" s="51"/>
      <c r="F25" s="51"/>
      <c r="G25" s="53"/>
      <c r="H25" s="119"/>
      <c r="I25" s="51"/>
      <c r="J25" s="51"/>
      <c r="K25" s="52"/>
    </row>
    <row r="26" spans="1:11" ht="11.25" customHeight="1" x14ac:dyDescent="0.25">
      <c r="B26" s="2"/>
      <c r="C26" s="2" t="s">
        <v>333</v>
      </c>
      <c r="D26" s="2"/>
      <c r="E26" s="51">
        <v>51.99</v>
      </c>
      <c r="F26" s="51">
        <v>0</v>
      </c>
      <c r="G26" s="53">
        <v>51.99</v>
      </c>
      <c r="H26" s="119">
        <v>2.2888183792701966E-7</v>
      </c>
      <c r="I26" s="51">
        <v>0</v>
      </c>
      <c r="J26" s="51">
        <v>-51.989999771118164</v>
      </c>
      <c r="K26" s="52">
        <v>2.2888183792701966E-7</v>
      </c>
    </row>
    <row r="27" spans="1:11" ht="11.25" customHeight="1" x14ac:dyDescent="0.25">
      <c r="A27" s="2"/>
      <c r="B27" s="2"/>
      <c r="C27" s="33" t="s">
        <v>86</v>
      </c>
      <c r="D27" s="33"/>
      <c r="E27" s="55">
        <f t="shared" ref="E27:I27" si="4">E26</f>
        <v>51.99</v>
      </c>
      <c r="F27" s="55">
        <f t="shared" si="4"/>
        <v>0</v>
      </c>
      <c r="G27" s="55">
        <f t="shared" si="4"/>
        <v>51.99</v>
      </c>
      <c r="H27" s="121">
        <f t="shared" si="4"/>
        <v>2.2888183792701966E-7</v>
      </c>
      <c r="I27" s="55">
        <f t="shared" si="4"/>
        <v>0</v>
      </c>
      <c r="J27" s="54">
        <v>-51.989999771118164</v>
      </c>
      <c r="K27" s="55">
        <f>K26</f>
        <v>2.2888183792701966E-7</v>
      </c>
    </row>
    <row r="28" spans="1:11" ht="11.25" customHeight="1" x14ac:dyDescent="0.25">
      <c r="A28" s="2"/>
      <c r="B28" s="33" t="s">
        <v>17</v>
      </c>
      <c r="C28" s="33"/>
      <c r="D28" s="33"/>
      <c r="E28" s="54">
        <f>E24+E13+E27</f>
        <v>1842166.03</v>
      </c>
      <c r="F28" s="54">
        <f>F24+F13+F27</f>
        <v>2474219.25</v>
      </c>
      <c r="G28" s="54">
        <f>G24+G13+G27</f>
        <v>-632053.22</v>
      </c>
      <c r="H28" s="120">
        <f>H24+H13+H27</f>
        <v>2552729.018454819</v>
      </c>
      <c r="I28" s="54">
        <f>I24+I13+I27</f>
        <v>3298959</v>
      </c>
      <c r="J28" s="54">
        <v>3692442.359547616</v>
      </c>
      <c r="K28" s="54">
        <f>K24+K13+K27</f>
        <v>-746229.98154518125</v>
      </c>
    </row>
    <row r="29" spans="1:11" ht="11.25" customHeight="1" x14ac:dyDescent="0.25">
      <c r="A29" s="2" t="s">
        <v>18</v>
      </c>
      <c r="B29" s="2"/>
      <c r="C29" s="2"/>
      <c r="D29" s="2"/>
      <c r="E29" s="51"/>
      <c r="F29" s="51"/>
      <c r="G29" s="53"/>
      <c r="H29" s="119"/>
      <c r="I29" s="51"/>
      <c r="J29" s="51"/>
      <c r="K29" s="52"/>
    </row>
    <row r="30" spans="1:11" ht="11.25" customHeight="1" x14ac:dyDescent="0.25">
      <c r="A30" s="2"/>
      <c r="B30" s="2" t="s">
        <v>19</v>
      </c>
      <c r="C30" s="2"/>
      <c r="D30" s="2"/>
      <c r="E30" s="51"/>
      <c r="F30" s="51"/>
      <c r="G30" s="53"/>
      <c r="H30" s="119"/>
      <c r="I30" s="51"/>
      <c r="J30" s="51"/>
      <c r="K30" s="52" t="e">
        <f>#REF!-#REF!</f>
        <v>#REF!</v>
      </c>
    </row>
    <row r="31" spans="1:11" ht="11.25" customHeight="1" x14ac:dyDescent="0.25">
      <c r="A31" s="2"/>
      <c r="B31" s="2"/>
      <c r="C31" s="2" t="s">
        <v>88</v>
      </c>
      <c r="D31" s="2"/>
      <c r="E31" s="51">
        <v>0</v>
      </c>
      <c r="F31" s="51">
        <v>0</v>
      </c>
      <c r="G31" s="53">
        <f t="shared" ref="G31:G41" si="5">F31-E31</f>
        <v>0</v>
      </c>
      <c r="H31" s="119">
        <v>0</v>
      </c>
      <c r="I31" s="51">
        <v>0</v>
      </c>
      <c r="J31" s="51">
        <v>0</v>
      </c>
      <c r="K31" s="52">
        <f t="shared" ref="K31" si="6">I31-H31</f>
        <v>0</v>
      </c>
    </row>
    <row r="32" spans="1:11" ht="11.25" customHeight="1" x14ac:dyDescent="0.25">
      <c r="A32" s="2"/>
      <c r="B32" s="2"/>
      <c r="C32" s="2" t="s">
        <v>91</v>
      </c>
      <c r="D32" s="2"/>
      <c r="E32" s="51">
        <v>200014.25</v>
      </c>
      <c r="F32" s="51">
        <v>258002.82</v>
      </c>
      <c r="G32" s="53">
        <f t="shared" si="5"/>
        <v>57988.570000000007</v>
      </c>
      <c r="H32" s="119">
        <v>269004.001953125</v>
      </c>
      <c r="I32" s="51">
        <v>344003.76</v>
      </c>
      <c r="J32" s="51">
        <v>68989.751953125</v>
      </c>
      <c r="K32" s="52">
        <f t="shared" ref="K32:K41" si="7">I32-H32</f>
        <v>74999.758046875009</v>
      </c>
    </row>
    <row r="33" spans="1:11" ht="11.25" customHeight="1" x14ac:dyDescent="0.25">
      <c r="A33" s="2"/>
      <c r="B33" s="2"/>
      <c r="C33" s="2" t="s">
        <v>94</v>
      </c>
      <c r="D33" s="2"/>
      <c r="E33" s="51">
        <v>66848.600000000006</v>
      </c>
      <c r="F33" s="51">
        <v>67500</v>
      </c>
      <c r="G33" s="53">
        <f t="shared" si="5"/>
        <v>651.39999999999418</v>
      </c>
      <c r="H33" s="119">
        <v>89999.998437499991</v>
      </c>
      <c r="I33" s="51">
        <v>90000</v>
      </c>
      <c r="J33" s="51">
        <v>23151.398437499985</v>
      </c>
      <c r="K33" s="52">
        <f t="shared" si="7"/>
        <v>1.5625000087311491E-3</v>
      </c>
    </row>
    <row r="34" spans="1:11" ht="11.25" customHeight="1" x14ac:dyDescent="0.25">
      <c r="A34" s="2"/>
      <c r="B34" s="2"/>
      <c r="C34" s="2" t="s">
        <v>97</v>
      </c>
      <c r="D34" s="2"/>
      <c r="E34" s="51">
        <v>43880.21</v>
      </c>
      <c r="F34" s="51">
        <v>36386.28</v>
      </c>
      <c r="G34" s="53">
        <f t="shared" si="5"/>
        <v>-7493.93</v>
      </c>
      <c r="H34" s="119">
        <v>58514.999550781256</v>
      </c>
      <c r="I34" s="51">
        <v>48515.040000000001</v>
      </c>
      <c r="J34" s="51">
        <v>14634.789550781257</v>
      </c>
      <c r="K34" s="52">
        <f t="shared" si="7"/>
        <v>-9999.9595507812555</v>
      </c>
    </row>
    <row r="35" spans="1:11" ht="11.25" customHeight="1" x14ac:dyDescent="0.25">
      <c r="A35" s="2"/>
      <c r="B35" s="2"/>
      <c r="C35" s="2" t="s">
        <v>100</v>
      </c>
      <c r="D35" s="2"/>
      <c r="E35" s="51">
        <v>0</v>
      </c>
      <c r="F35" s="51">
        <v>0</v>
      </c>
      <c r="G35" s="53">
        <f t="shared" si="5"/>
        <v>0</v>
      </c>
      <c r="H35" s="119">
        <v>1.6004975122996257E-12</v>
      </c>
      <c r="I35" s="51">
        <v>0</v>
      </c>
      <c r="J35" s="51">
        <v>1.6004975122996257E-12</v>
      </c>
      <c r="K35" s="52">
        <f t="shared" si="7"/>
        <v>-1.6004975122996257E-12</v>
      </c>
    </row>
    <row r="36" spans="1:11" ht="11.25" customHeight="1" x14ac:dyDescent="0.25">
      <c r="A36" s="2"/>
      <c r="B36" s="2"/>
      <c r="C36" s="2" t="s">
        <v>104</v>
      </c>
      <c r="D36" s="2"/>
      <c r="E36" s="51">
        <v>345158.32</v>
      </c>
      <c r="F36" s="51">
        <v>434429.91</v>
      </c>
      <c r="G36" s="53">
        <f t="shared" si="5"/>
        <v>89271.589999999967</v>
      </c>
      <c r="H36" s="119">
        <v>475000.00750000001</v>
      </c>
      <c r="I36" s="51">
        <v>579239.88</v>
      </c>
      <c r="J36" s="51">
        <v>129841.6875</v>
      </c>
      <c r="K36" s="52">
        <f t="shared" si="7"/>
        <v>104239.8725</v>
      </c>
    </row>
    <row r="37" spans="1:11" ht="11.25" customHeight="1" x14ac:dyDescent="0.25">
      <c r="A37" s="2"/>
      <c r="B37" s="2"/>
      <c r="C37" s="2" t="s">
        <v>107</v>
      </c>
      <c r="D37" s="2"/>
      <c r="E37" s="51">
        <v>7906.52</v>
      </c>
      <c r="F37" s="51">
        <v>77004</v>
      </c>
      <c r="G37" s="53">
        <f t="shared" si="5"/>
        <v>69097.48</v>
      </c>
      <c r="H37" s="119">
        <v>9999.9999804687504</v>
      </c>
      <c r="I37" s="51">
        <v>102672</v>
      </c>
      <c r="J37" s="51">
        <v>2093.47998046875</v>
      </c>
      <c r="K37" s="52">
        <f t="shared" si="7"/>
        <v>92672.000019531246</v>
      </c>
    </row>
    <row r="38" spans="1:11" ht="11.25" customHeight="1" x14ac:dyDescent="0.25">
      <c r="A38" s="2"/>
      <c r="B38" s="2"/>
      <c r="C38" s="2" t="s">
        <v>112</v>
      </c>
      <c r="D38" s="2"/>
      <c r="E38" s="51">
        <v>38923.11</v>
      </c>
      <c r="F38" s="51">
        <v>39127.5</v>
      </c>
      <c r="G38" s="53">
        <f t="shared" si="5"/>
        <v>204.38999999999942</v>
      </c>
      <c r="H38" s="119">
        <v>52170.001113281251</v>
      </c>
      <c r="I38" s="51">
        <v>52170</v>
      </c>
      <c r="J38" s="51">
        <v>13246.89111328125</v>
      </c>
      <c r="K38" s="52">
        <f t="shared" si="7"/>
        <v>-1.1132812505820766E-3</v>
      </c>
    </row>
    <row r="39" spans="1:11" ht="11.25" customHeight="1" x14ac:dyDescent="0.25">
      <c r="A39" s="2"/>
      <c r="B39" s="2"/>
      <c r="C39" s="2" t="s">
        <v>115</v>
      </c>
      <c r="D39" s="2"/>
      <c r="E39" s="51">
        <v>43243.45</v>
      </c>
      <c r="F39" s="51">
        <v>57795.03</v>
      </c>
      <c r="G39" s="53">
        <f t="shared" si="5"/>
        <v>14551.580000000002</v>
      </c>
      <c r="H39" s="119">
        <v>57000.001269531247</v>
      </c>
      <c r="I39" s="51">
        <v>77060.039999999994</v>
      </c>
      <c r="J39" s="51">
        <v>13756.55126953125</v>
      </c>
      <c r="K39" s="52">
        <f t="shared" si="7"/>
        <v>20060.038730468747</v>
      </c>
    </row>
    <row r="40" spans="1:11" ht="11.25" customHeight="1" x14ac:dyDescent="0.25">
      <c r="A40" s="2"/>
      <c r="B40" s="2"/>
      <c r="C40" s="2" t="s">
        <v>120</v>
      </c>
      <c r="D40" s="2"/>
      <c r="E40" s="51">
        <v>24885.46</v>
      </c>
      <c r="F40" s="51">
        <v>37149.75</v>
      </c>
      <c r="G40" s="53">
        <f t="shared" si="5"/>
        <v>12264.29</v>
      </c>
      <c r="H40" s="119">
        <v>37999.999550781249</v>
      </c>
      <c r="I40" s="51">
        <v>49533</v>
      </c>
      <c r="J40" s="51">
        <v>13114.53955078125</v>
      </c>
      <c r="K40" s="52">
        <f t="shared" si="7"/>
        <v>11533.000449218751</v>
      </c>
    </row>
    <row r="41" spans="1:11" ht="11.25" customHeight="1" x14ac:dyDescent="0.25">
      <c r="A41" s="2"/>
      <c r="B41" s="2"/>
      <c r="C41" s="2" t="s">
        <v>123</v>
      </c>
      <c r="D41" s="2"/>
      <c r="E41" s="51">
        <v>47812.7</v>
      </c>
      <c r="F41" s="51">
        <v>51442.559999999998</v>
      </c>
      <c r="G41" s="53">
        <f t="shared" si="5"/>
        <v>3629.8600000000006</v>
      </c>
      <c r="H41" s="119">
        <v>66000.000781249997</v>
      </c>
      <c r="I41" s="51">
        <v>68590.080000000002</v>
      </c>
      <c r="J41" s="51">
        <v>18187.30078125</v>
      </c>
      <c r="K41" s="52">
        <f t="shared" si="7"/>
        <v>2590.0792187500047</v>
      </c>
    </row>
    <row r="42" spans="1:11" ht="11.25" customHeight="1" x14ac:dyDescent="0.25">
      <c r="A42" s="2"/>
      <c r="B42" s="2"/>
      <c r="C42" s="33" t="s">
        <v>124</v>
      </c>
      <c r="D42" s="33"/>
      <c r="E42" s="54">
        <f>SUM(E31:E41)</f>
        <v>818672.61999999988</v>
      </c>
      <c r="F42" s="54">
        <f>SUM(F31:F41)</f>
        <v>1058837.8500000001</v>
      </c>
      <c r="G42" s="54">
        <f>SUM(G31:G41)</f>
        <v>240165.23000000004</v>
      </c>
      <c r="H42" s="120">
        <f>SUM(H31:H41)</f>
        <v>1115689.0101367186</v>
      </c>
      <c r="I42" s="54">
        <f>SUM(I31:I41)</f>
        <v>1411783.8</v>
      </c>
      <c r="J42" s="54">
        <f>SUM(J31:J41)</f>
        <v>297016.39013671875</v>
      </c>
      <c r="K42" s="54">
        <f>SUM(K31:K41)</f>
        <v>296094.78986328124</v>
      </c>
    </row>
    <row r="43" spans="1:11" ht="11.25" customHeight="1" x14ac:dyDescent="0.25">
      <c r="A43" s="2"/>
      <c r="B43" s="2" t="s">
        <v>20</v>
      </c>
      <c r="C43" s="2"/>
      <c r="D43" s="2"/>
      <c r="E43" s="51"/>
      <c r="F43" s="51"/>
      <c r="G43" s="53"/>
      <c r="H43" s="119"/>
      <c r="I43" s="51"/>
      <c r="J43" s="51"/>
      <c r="K43" s="52"/>
    </row>
    <row r="44" spans="1:11" ht="11.25" customHeight="1" x14ac:dyDescent="0.25">
      <c r="A44" s="2"/>
      <c r="B44" s="2"/>
      <c r="C44" s="2" t="s">
        <v>125</v>
      </c>
      <c r="D44" s="2"/>
      <c r="E44" s="51">
        <v>0</v>
      </c>
      <c r="F44" s="51">
        <v>0</v>
      </c>
      <c r="G44" s="53">
        <f>F44-E44</f>
        <v>0</v>
      </c>
      <c r="H44" s="119">
        <v>0</v>
      </c>
      <c r="I44" s="51">
        <v>0</v>
      </c>
      <c r="J44" s="51">
        <v>0</v>
      </c>
      <c r="K44" s="52">
        <f t="shared" ref="K44:K51" si="8">I44-H44</f>
        <v>0</v>
      </c>
    </row>
    <row r="45" spans="1:11" ht="11.25" customHeight="1" x14ac:dyDescent="0.25">
      <c r="A45" s="2"/>
      <c r="B45" s="2"/>
      <c r="C45" s="2" t="s">
        <v>128</v>
      </c>
      <c r="D45" s="2"/>
      <c r="E45" s="51">
        <v>78380.009999999995</v>
      </c>
      <c r="F45" s="51">
        <v>89052.03</v>
      </c>
      <c r="G45" s="53">
        <f t="shared" ref="G45:G51" si="9">F45-E45</f>
        <v>10672.020000000004</v>
      </c>
      <c r="H45" s="119">
        <v>105000.00316406251</v>
      </c>
      <c r="I45" s="51">
        <v>118736.04</v>
      </c>
      <c r="J45" s="51">
        <v>26619.993164062515</v>
      </c>
      <c r="K45" s="52">
        <f t="shared" si="8"/>
        <v>13736.036835937484</v>
      </c>
    </row>
    <row r="46" spans="1:11" ht="11.25" customHeight="1" x14ac:dyDescent="0.25">
      <c r="A46" s="2"/>
      <c r="B46" s="2"/>
      <c r="C46" s="2" t="s">
        <v>131</v>
      </c>
      <c r="D46" s="2"/>
      <c r="E46" s="51">
        <v>38049.46</v>
      </c>
      <c r="F46" s="51">
        <v>66841.47</v>
      </c>
      <c r="G46" s="53">
        <f t="shared" si="9"/>
        <v>28792.010000000002</v>
      </c>
      <c r="H46" s="119">
        <v>49999.998818359374</v>
      </c>
      <c r="I46" s="51">
        <v>89121.96</v>
      </c>
      <c r="J46" s="51">
        <v>11950.538818359375</v>
      </c>
      <c r="K46" s="52">
        <f t="shared" si="8"/>
        <v>39121.961181640632</v>
      </c>
    </row>
    <row r="47" spans="1:11" ht="11.25" customHeight="1" x14ac:dyDescent="0.25">
      <c r="A47" s="2"/>
      <c r="B47" s="2"/>
      <c r="C47" s="2" t="s">
        <v>134</v>
      </c>
      <c r="D47" s="2"/>
      <c r="E47" s="51">
        <v>8898.99</v>
      </c>
      <c r="F47" s="51">
        <v>14490</v>
      </c>
      <c r="G47" s="53">
        <f t="shared" si="9"/>
        <v>5591.01</v>
      </c>
      <c r="H47" s="119">
        <v>19319.999765624998</v>
      </c>
      <c r="I47" s="51">
        <v>19320</v>
      </c>
      <c r="J47" s="51">
        <v>10421.009765624998</v>
      </c>
      <c r="K47" s="52">
        <f t="shared" si="8"/>
        <v>2.3437500203726813E-4</v>
      </c>
    </row>
    <row r="48" spans="1:11" ht="11.25" customHeight="1" x14ac:dyDescent="0.25">
      <c r="A48" s="2"/>
      <c r="B48" s="2"/>
      <c r="C48" s="2" t="s">
        <v>137</v>
      </c>
      <c r="D48" s="2"/>
      <c r="E48" s="51">
        <v>4585.54</v>
      </c>
      <c r="F48" s="51">
        <v>36416.25</v>
      </c>
      <c r="G48" s="53">
        <f t="shared" si="9"/>
        <v>31830.71</v>
      </c>
      <c r="H48" s="119">
        <v>19999.999960937501</v>
      </c>
      <c r="I48" s="51">
        <v>48555</v>
      </c>
      <c r="J48" s="51">
        <v>15414.4599609375</v>
      </c>
      <c r="K48" s="52">
        <f t="shared" si="8"/>
        <v>28555.000039062499</v>
      </c>
    </row>
    <row r="49" spans="1:11" ht="11.25" customHeight="1" x14ac:dyDescent="0.25">
      <c r="A49" s="2"/>
      <c r="B49" s="2"/>
      <c r="C49" s="2" t="s">
        <v>140</v>
      </c>
      <c r="D49" s="2"/>
      <c r="E49" s="51">
        <v>4252.51</v>
      </c>
      <c r="F49" s="51">
        <v>8335.5300000000007</v>
      </c>
      <c r="G49" s="53">
        <f t="shared" si="9"/>
        <v>4083.0200000000004</v>
      </c>
      <c r="H49" s="119">
        <v>7000.0002343750002</v>
      </c>
      <c r="I49" s="51">
        <v>11114.04</v>
      </c>
      <c r="J49" s="51">
        <v>2747.490234375</v>
      </c>
      <c r="K49" s="52">
        <f t="shared" si="8"/>
        <v>4114.0397656250007</v>
      </c>
    </row>
    <row r="50" spans="1:11" ht="11.25" customHeight="1" x14ac:dyDescent="0.25">
      <c r="A50" s="2"/>
      <c r="B50" s="2"/>
      <c r="C50" s="2" t="s">
        <v>143</v>
      </c>
      <c r="D50" s="2"/>
      <c r="E50" s="51">
        <v>6532.94</v>
      </c>
      <c r="F50" s="51">
        <v>5286.78</v>
      </c>
      <c r="G50" s="53">
        <f t="shared" si="9"/>
        <v>-1246.1599999999999</v>
      </c>
      <c r="H50" s="119">
        <v>7049.0401129150378</v>
      </c>
      <c r="I50" s="51">
        <v>7049.04</v>
      </c>
      <c r="J50" s="51">
        <v>516.10011291503815</v>
      </c>
      <c r="K50" s="52">
        <f t="shared" si="8"/>
        <v>-1.1291503778920742E-4</v>
      </c>
    </row>
    <row r="51" spans="1:11" ht="11.25" customHeight="1" x14ac:dyDescent="0.25">
      <c r="A51" s="2"/>
      <c r="B51" s="2"/>
      <c r="C51" s="2" t="s">
        <v>146</v>
      </c>
      <c r="D51" s="2"/>
      <c r="E51" s="51">
        <v>600.09</v>
      </c>
      <c r="F51" s="51">
        <v>19247.22</v>
      </c>
      <c r="G51" s="53">
        <f t="shared" si="9"/>
        <v>18647.13</v>
      </c>
      <c r="H51" s="119">
        <v>5000.0001562500001</v>
      </c>
      <c r="I51" s="51">
        <v>25662.959999999999</v>
      </c>
      <c r="J51" s="51">
        <v>4399.91015625</v>
      </c>
      <c r="K51" s="52">
        <f t="shared" si="8"/>
        <v>20662.959843749999</v>
      </c>
    </row>
    <row r="52" spans="1:11" ht="11.25" customHeight="1" x14ac:dyDescent="0.25">
      <c r="A52" s="2"/>
      <c r="B52" s="2"/>
      <c r="C52" s="33" t="s">
        <v>147</v>
      </c>
      <c r="D52" s="33"/>
      <c r="E52" s="54">
        <f>SUM(E44:E51)</f>
        <v>141299.54</v>
      </c>
      <c r="F52" s="54">
        <f>SUM(F44:F51)</f>
        <v>239669.28</v>
      </c>
      <c r="G52" s="54">
        <f>SUM(G44:G51)</f>
        <v>98369.74</v>
      </c>
      <c r="H52" s="120">
        <f>SUM(H44:H51)</f>
        <v>213369.04221252442</v>
      </c>
      <c r="I52" s="54">
        <f>SUM(I44:I51)</f>
        <v>319559.03999999998</v>
      </c>
      <c r="J52" s="54">
        <f>SUM(J44:J51)</f>
        <v>72069.502212524429</v>
      </c>
      <c r="K52" s="54">
        <f>SUM(K44:K51)</f>
        <v>106189.99778747559</v>
      </c>
    </row>
    <row r="53" spans="1:11" ht="11.25" customHeight="1" x14ac:dyDescent="0.25">
      <c r="A53" s="2"/>
      <c r="B53" s="2" t="s">
        <v>21</v>
      </c>
      <c r="C53" s="2"/>
      <c r="D53" s="2"/>
      <c r="E53" s="51"/>
      <c r="F53" s="51"/>
      <c r="G53" s="53"/>
      <c r="H53" s="119"/>
      <c r="I53" s="51"/>
      <c r="J53" s="51"/>
      <c r="K53" s="52"/>
    </row>
    <row r="54" spans="1:11" ht="11.25" customHeight="1" x14ac:dyDescent="0.25">
      <c r="A54" s="2"/>
      <c r="B54" s="2"/>
      <c r="C54" s="2" t="s">
        <v>150</v>
      </c>
      <c r="D54" s="2"/>
      <c r="E54" s="51">
        <v>50181.31</v>
      </c>
      <c r="F54" s="51">
        <v>90099.45</v>
      </c>
      <c r="G54" s="53">
        <f t="shared" ref="G54:G56" si="10">F54-E54</f>
        <v>39918.14</v>
      </c>
      <c r="H54" s="119">
        <v>70000.001406249998</v>
      </c>
      <c r="I54" s="51">
        <v>120132.6</v>
      </c>
      <c r="J54" s="51">
        <v>19818.69140625</v>
      </c>
      <c r="K54" s="52">
        <f t="shared" ref="K54:K56" si="11">I54-H54</f>
        <v>50132.598593750008</v>
      </c>
    </row>
    <row r="55" spans="1:11" ht="11.25" customHeight="1" x14ac:dyDescent="0.25">
      <c r="A55" s="2"/>
      <c r="B55" s="2"/>
      <c r="C55" s="2" t="s">
        <v>153</v>
      </c>
      <c r="D55" s="2"/>
      <c r="E55" s="51">
        <v>8505</v>
      </c>
      <c r="F55" s="51">
        <v>36920.519999999997</v>
      </c>
      <c r="G55" s="53">
        <f t="shared" si="10"/>
        <v>28415.519999999997</v>
      </c>
      <c r="H55" s="119">
        <v>19227</v>
      </c>
      <c r="I55" s="51">
        <v>49227.360000000001</v>
      </c>
      <c r="J55" s="51">
        <v>10722</v>
      </c>
      <c r="K55" s="52">
        <f t="shared" si="11"/>
        <v>30000.36</v>
      </c>
    </row>
    <row r="56" spans="1:11" ht="11.25" customHeight="1" x14ac:dyDescent="0.25">
      <c r="A56" s="2"/>
      <c r="B56" s="2"/>
      <c r="C56" s="2" t="s">
        <v>156</v>
      </c>
      <c r="D56" s="2"/>
      <c r="E56" s="51">
        <v>4342.18</v>
      </c>
      <c r="F56" s="51">
        <v>8325</v>
      </c>
      <c r="G56" s="53">
        <f t="shared" si="10"/>
        <v>3982.8199999999997</v>
      </c>
      <c r="H56" s="119">
        <v>11100.000068359375</v>
      </c>
      <c r="I56" s="51">
        <v>11100</v>
      </c>
      <c r="J56" s="51">
        <v>6757.820068359375</v>
      </c>
      <c r="K56" s="52">
        <f t="shared" si="11"/>
        <v>-6.8359375291038305E-5</v>
      </c>
    </row>
    <row r="57" spans="1:11" ht="11.25" customHeight="1" x14ac:dyDescent="0.25">
      <c r="A57" s="2"/>
      <c r="B57" s="2"/>
      <c r="C57" s="33" t="s">
        <v>158</v>
      </c>
      <c r="D57" s="33"/>
      <c r="E57" s="54">
        <f>SUM(E54:E56)</f>
        <v>63028.49</v>
      </c>
      <c r="F57" s="54">
        <f>SUM(F54:F56)</f>
        <v>135344.97</v>
      </c>
      <c r="G57" s="54">
        <f>SUM(G54:G56)</f>
        <v>72316.48000000001</v>
      </c>
      <c r="H57" s="120">
        <f>SUM(H54:H56)</f>
        <v>100327.00147460937</v>
      </c>
      <c r="I57" s="54">
        <f>SUM(I54:I56)</f>
        <v>180459.96000000002</v>
      </c>
      <c r="J57" s="54">
        <f>SUM(J54:J56)</f>
        <v>37298.511474609375</v>
      </c>
      <c r="K57" s="54">
        <f>SUM(K54:K56)</f>
        <v>80132.958525390626</v>
      </c>
    </row>
    <row r="58" spans="1:11" ht="11.25" customHeight="1" x14ac:dyDescent="0.25">
      <c r="A58" s="2"/>
      <c r="B58" s="2" t="s">
        <v>23</v>
      </c>
      <c r="C58" s="2"/>
      <c r="D58" s="2"/>
      <c r="E58" s="51"/>
      <c r="F58" s="51"/>
      <c r="G58" s="53"/>
      <c r="H58" s="119"/>
      <c r="I58" s="51"/>
      <c r="J58" s="51"/>
      <c r="K58" s="52"/>
    </row>
    <row r="59" spans="1:11" ht="11.25" customHeight="1" x14ac:dyDescent="0.25">
      <c r="A59" s="2"/>
      <c r="B59" s="2"/>
      <c r="C59" s="2" t="s">
        <v>161</v>
      </c>
      <c r="D59" s="2"/>
      <c r="E59" s="51">
        <v>7390</v>
      </c>
      <c r="F59" s="51">
        <v>6237.63</v>
      </c>
      <c r="G59" s="53">
        <f t="shared" ref="G59:G69" si="12">F59-E59</f>
        <v>-1152.3699999999999</v>
      </c>
      <c r="H59" s="119">
        <v>9300.0000610351563</v>
      </c>
      <c r="I59" s="51">
        <v>8316.84</v>
      </c>
      <c r="J59" s="51">
        <v>1910.0000610351563</v>
      </c>
      <c r="K59" s="52">
        <f t="shared" ref="K59:K69" si="13">I59-H59</f>
        <v>-983.1600610351561</v>
      </c>
    </row>
    <row r="60" spans="1:11" ht="11.25" customHeight="1" x14ac:dyDescent="0.25">
      <c r="A60" s="2"/>
      <c r="B60" s="2"/>
      <c r="C60" s="2" t="s">
        <v>164</v>
      </c>
      <c r="D60" s="2"/>
      <c r="E60" s="51">
        <v>17733.82</v>
      </c>
      <c r="F60" s="51">
        <v>0</v>
      </c>
      <c r="G60" s="53">
        <f t="shared" si="12"/>
        <v>-17733.82</v>
      </c>
      <c r="H60" s="119">
        <v>24999.999443359375</v>
      </c>
      <c r="I60" s="51">
        <v>0</v>
      </c>
      <c r="J60" s="51">
        <v>7266.179443359375</v>
      </c>
      <c r="K60" s="52">
        <f t="shared" si="13"/>
        <v>-24999.999443359375</v>
      </c>
    </row>
    <row r="61" spans="1:11" ht="11.25" customHeight="1" x14ac:dyDescent="0.25">
      <c r="A61" s="2"/>
      <c r="B61" s="2"/>
      <c r="C61" s="2" t="s">
        <v>167</v>
      </c>
      <c r="D61" s="2"/>
      <c r="E61" s="51">
        <v>9550.5499999999993</v>
      </c>
      <c r="F61" s="51">
        <v>13657.5</v>
      </c>
      <c r="G61" s="53">
        <f t="shared" si="12"/>
        <v>4106.9500000000007</v>
      </c>
      <c r="H61" s="119">
        <v>18210.000195312503</v>
      </c>
      <c r="I61" s="51">
        <v>18210</v>
      </c>
      <c r="J61" s="51">
        <v>8659.4501953125036</v>
      </c>
      <c r="K61" s="52">
        <f t="shared" si="13"/>
        <v>-1.9531250291038305E-4</v>
      </c>
    </row>
    <row r="62" spans="1:11" ht="11.25" customHeight="1" x14ac:dyDescent="0.25">
      <c r="A62" s="2"/>
      <c r="B62" s="2"/>
      <c r="C62" s="2" t="s">
        <v>170</v>
      </c>
      <c r="D62" s="2"/>
      <c r="E62" s="51">
        <v>5342.47</v>
      </c>
      <c r="F62" s="51">
        <v>18000</v>
      </c>
      <c r="G62" s="53">
        <f t="shared" si="12"/>
        <v>12657.529999999999</v>
      </c>
      <c r="H62" s="119">
        <v>14999.999541015624</v>
      </c>
      <c r="I62" s="51">
        <v>24000</v>
      </c>
      <c r="J62" s="51">
        <v>9657.529541015625</v>
      </c>
      <c r="K62" s="52">
        <f t="shared" si="13"/>
        <v>9000.0004589843757</v>
      </c>
    </row>
    <row r="63" spans="1:11" ht="11.25" customHeight="1" x14ac:dyDescent="0.25">
      <c r="A63" s="2"/>
      <c r="B63" s="2"/>
      <c r="C63" s="2" t="s">
        <v>173</v>
      </c>
      <c r="D63" s="2"/>
      <c r="E63" s="51">
        <v>4676.3</v>
      </c>
      <c r="F63" s="51">
        <v>6824.97</v>
      </c>
      <c r="G63" s="53">
        <f t="shared" si="12"/>
        <v>2148.67</v>
      </c>
      <c r="H63" s="119">
        <v>9099.9600341796868</v>
      </c>
      <c r="I63" s="51">
        <v>9099.9599999999991</v>
      </c>
      <c r="J63" s="51">
        <v>4423.6600341796866</v>
      </c>
      <c r="K63" s="52">
        <f t="shared" si="13"/>
        <v>-3.4179687645519152E-5</v>
      </c>
    </row>
    <row r="64" spans="1:11" ht="11.25" customHeight="1" x14ac:dyDescent="0.25">
      <c r="A64" s="2"/>
      <c r="B64" s="2"/>
      <c r="C64" s="2" t="s">
        <v>175</v>
      </c>
      <c r="D64" s="2"/>
      <c r="E64" s="51">
        <v>0</v>
      </c>
      <c r="F64" s="51">
        <v>0</v>
      </c>
      <c r="G64" s="53">
        <f t="shared" si="12"/>
        <v>0</v>
      </c>
      <c r="H64" s="119">
        <v>0</v>
      </c>
      <c r="I64" s="51">
        <v>0</v>
      </c>
      <c r="J64" s="51">
        <v>0</v>
      </c>
      <c r="K64" s="52">
        <f t="shared" si="13"/>
        <v>0</v>
      </c>
    </row>
    <row r="65" spans="1:11" ht="11.25" customHeight="1" x14ac:dyDescent="0.25">
      <c r="A65" s="2"/>
      <c r="B65" s="2"/>
      <c r="C65" s="2" t="s">
        <v>178</v>
      </c>
      <c r="D65" s="2"/>
      <c r="E65" s="51">
        <v>31019.45</v>
      </c>
      <c r="F65" s="51">
        <v>46451.79</v>
      </c>
      <c r="G65" s="53">
        <f t="shared" si="12"/>
        <v>15432.34</v>
      </c>
      <c r="H65" s="119">
        <v>45000.000781250004</v>
      </c>
      <c r="I65" s="51">
        <v>61935.72</v>
      </c>
      <c r="J65" s="51">
        <v>13980.550781250004</v>
      </c>
      <c r="K65" s="52">
        <f t="shared" si="13"/>
        <v>16935.719218749997</v>
      </c>
    </row>
    <row r="66" spans="1:11" ht="11.25" customHeight="1" x14ac:dyDescent="0.25">
      <c r="A66" s="2"/>
      <c r="B66" s="2"/>
      <c r="C66" s="2" t="s">
        <v>181</v>
      </c>
      <c r="D66" s="2"/>
      <c r="E66" s="51">
        <v>14992.77</v>
      </c>
      <c r="F66" s="51">
        <v>13500</v>
      </c>
      <c r="G66" s="53">
        <f t="shared" si="12"/>
        <v>-1492.7700000000004</v>
      </c>
      <c r="H66" s="119">
        <v>18000.00046875</v>
      </c>
      <c r="I66" s="51">
        <v>18000</v>
      </c>
      <c r="J66" s="51">
        <v>3007.23046875</v>
      </c>
      <c r="K66" s="52">
        <f t="shared" si="13"/>
        <v>-4.6875000043655746E-4</v>
      </c>
    </row>
    <row r="67" spans="1:11" ht="11.25" customHeight="1" x14ac:dyDescent="0.25">
      <c r="A67" s="2"/>
      <c r="B67" s="2"/>
      <c r="C67" s="2" t="s">
        <v>182</v>
      </c>
      <c r="D67" s="2"/>
      <c r="E67" s="51">
        <v>0</v>
      </c>
      <c r="F67" s="51">
        <v>0</v>
      </c>
      <c r="G67" s="53">
        <f t="shared" si="12"/>
        <v>0</v>
      </c>
      <c r="H67" s="119">
        <v>0</v>
      </c>
      <c r="I67" s="51">
        <v>0</v>
      </c>
      <c r="J67" s="51">
        <v>0</v>
      </c>
      <c r="K67" s="52">
        <f t="shared" si="13"/>
        <v>0</v>
      </c>
    </row>
    <row r="68" spans="1:11" ht="11.25" customHeight="1" x14ac:dyDescent="0.25">
      <c r="A68" s="2"/>
      <c r="B68" s="2"/>
      <c r="C68" s="2" t="s">
        <v>185</v>
      </c>
      <c r="D68" s="2"/>
      <c r="E68" s="51">
        <v>1560.56</v>
      </c>
      <c r="F68" s="51">
        <v>13500</v>
      </c>
      <c r="G68" s="53">
        <f t="shared" si="12"/>
        <v>11939.44</v>
      </c>
      <c r="H68" s="119">
        <v>4999.9999414062495</v>
      </c>
      <c r="I68" s="51">
        <v>18000</v>
      </c>
      <c r="J68" s="51">
        <v>3439.4399414062495</v>
      </c>
      <c r="K68" s="52">
        <f t="shared" si="13"/>
        <v>13000.000058593751</v>
      </c>
    </row>
    <row r="69" spans="1:11" ht="11.25" customHeight="1" x14ac:dyDescent="0.25">
      <c r="A69" s="2"/>
      <c r="B69" s="2"/>
      <c r="C69" s="2" t="s">
        <v>188</v>
      </c>
      <c r="D69" s="2"/>
      <c r="E69" s="51">
        <v>46263.44</v>
      </c>
      <c r="F69" s="51">
        <v>82687.5</v>
      </c>
      <c r="G69" s="53">
        <f t="shared" si="12"/>
        <v>36424.06</v>
      </c>
      <c r="H69" s="119">
        <v>70249.998593750002</v>
      </c>
      <c r="I69" s="51">
        <v>110250</v>
      </c>
      <c r="J69" s="51">
        <v>23986.55859375</v>
      </c>
      <c r="K69" s="52">
        <f t="shared" si="13"/>
        <v>40000.001406249998</v>
      </c>
    </row>
    <row r="70" spans="1:11" ht="11.25" customHeight="1" x14ac:dyDescent="0.25">
      <c r="A70" s="2"/>
      <c r="B70" s="2"/>
      <c r="C70" s="33" t="s">
        <v>189</v>
      </c>
      <c r="D70" s="33"/>
      <c r="E70" s="54">
        <f>SUM(E59:E69)</f>
        <v>138529.35999999999</v>
      </c>
      <c r="F70" s="54">
        <f>SUM(F59:F69)</f>
        <v>200859.39</v>
      </c>
      <c r="G70" s="54">
        <f>SUM(G59:G69)</f>
        <v>62330.03</v>
      </c>
      <c r="H70" s="120">
        <f>SUM(H59:H69)</f>
        <v>214859.95906005858</v>
      </c>
      <c r="I70" s="54">
        <f>SUM(I59:I69)</f>
        <v>267812.52</v>
      </c>
      <c r="J70" s="54">
        <f>SUM(J59:J69)</f>
        <v>76330.599060058594</v>
      </c>
      <c r="K70" s="54">
        <f>SUM(K59:K69)</f>
        <v>52952.560939941402</v>
      </c>
    </row>
    <row r="71" spans="1:11" ht="11.25" customHeight="1" x14ac:dyDescent="0.25">
      <c r="A71" s="2"/>
      <c r="B71" s="2" t="s">
        <v>24</v>
      </c>
      <c r="C71" s="2"/>
      <c r="D71" s="2"/>
      <c r="E71" s="51"/>
      <c r="F71" s="51"/>
      <c r="G71" s="53"/>
      <c r="H71" s="119"/>
      <c r="I71" s="51"/>
      <c r="J71" s="51"/>
      <c r="K71" s="52"/>
    </row>
    <row r="72" spans="1:11" ht="11.25" customHeight="1" x14ac:dyDescent="0.25">
      <c r="A72" s="2"/>
      <c r="B72" s="2"/>
      <c r="C72" s="2" t="s">
        <v>192</v>
      </c>
      <c r="D72" s="2"/>
      <c r="E72" s="51">
        <v>49785.21</v>
      </c>
      <c r="F72" s="51">
        <v>311.85000000000002</v>
      </c>
      <c r="G72" s="53">
        <f t="shared" ref="G72:G83" si="14">F72-E72</f>
        <v>-49473.36</v>
      </c>
      <c r="H72" s="119">
        <v>49999.999054870612</v>
      </c>
      <c r="I72" s="51">
        <v>415.8</v>
      </c>
      <c r="J72" s="51">
        <v>214.78905487061274</v>
      </c>
      <c r="K72" s="52">
        <f t="shared" ref="K72:K83" si="15">I72-H72</f>
        <v>-49584.199054870609</v>
      </c>
    </row>
    <row r="73" spans="1:11" ht="11.25" customHeight="1" x14ac:dyDescent="0.25">
      <c r="A73" s="2"/>
      <c r="B73" s="2"/>
      <c r="C73" s="2" t="s">
        <v>195</v>
      </c>
      <c r="D73" s="2"/>
      <c r="E73" s="51">
        <v>3562.5</v>
      </c>
      <c r="F73" s="51">
        <v>2835</v>
      </c>
      <c r="G73" s="53">
        <f t="shared" si="14"/>
        <v>-727.5</v>
      </c>
      <c r="H73" s="119">
        <v>7999.9998779296875</v>
      </c>
      <c r="I73" s="51">
        <v>3780</v>
      </c>
      <c r="J73" s="51">
        <v>4437.4998779296875</v>
      </c>
      <c r="K73" s="52">
        <f t="shared" si="15"/>
        <v>-4219.9998779296875</v>
      </c>
    </row>
    <row r="74" spans="1:11" ht="11.25" customHeight="1" x14ac:dyDescent="0.25">
      <c r="A74" s="2"/>
      <c r="B74" s="2"/>
      <c r="C74" s="2" t="s">
        <v>198</v>
      </c>
      <c r="D74" s="2"/>
      <c r="E74" s="51">
        <v>36564.879999999997</v>
      </c>
      <c r="F74" s="51">
        <v>7444.35</v>
      </c>
      <c r="G74" s="53">
        <f t="shared" si="14"/>
        <v>-29120.53</v>
      </c>
      <c r="H74" s="119">
        <v>39926.000971679685</v>
      </c>
      <c r="I74" s="51">
        <v>9925.7999999999993</v>
      </c>
      <c r="J74" s="51">
        <v>3361.1209716796875</v>
      </c>
      <c r="K74" s="52">
        <f t="shared" si="15"/>
        <v>-30000.200971679686</v>
      </c>
    </row>
    <row r="75" spans="1:11" ht="11.25" customHeight="1" x14ac:dyDescent="0.25">
      <c r="A75" s="2"/>
      <c r="B75" s="2"/>
      <c r="C75" s="2" t="s">
        <v>200</v>
      </c>
      <c r="D75" s="2"/>
      <c r="E75" s="51">
        <v>5102.5</v>
      </c>
      <c r="F75" s="51">
        <v>16200</v>
      </c>
      <c r="G75" s="53">
        <f t="shared" si="14"/>
        <v>11097.5</v>
      </c>
      <c r="H75" s="119">
        <v>21599.99951171875</v>
      </c>
      <c r="I75" s="51">
        <v>21600</v>
      </c>
      <c r="J75" s="51">
        <v>16497.49951171875</v>
      </c>
      <c r="K75" s="52">
        <f t="shared" si="15"/>
        <v>4.8828125E-4</v>
      </c>
    </row>
    <row r="76" spans="1:11" ht="11.25" customHeight="1" x14ac:dyDescent="0.25">
      <c r="A76" s="2"/>
      <c r="B76" s="2"/>
      <c r="C76" s="2" t="s">
        <v>203</v>
      </c>
      <c r="D76" s="2"/>
      <c r="E76" s="51">
        <v>6630</v>
      </c>
      <c r="F76" s="51">
        <v>4819.5</v>
      </c>
      <c r="G76" s="53">
        <f t="shared" si="14"/>
        <v>-1810.5</v>
      </c>
      <c r="H76" s="119">
        <v>7999.9999694824219</v>
      </c>
      <c r="I76" s="51">
        <v>6426</v>
      </c>
      <c r="J76" s="51">
        <v>1369.9999694824219</v>
      </c>
      <c r="K76" s="52">
        <f t="shared" si="15"/>
        <v>-1573.9999694824219</v>
      </c>
    </row>
    <row r="77" spans="1:11" ht="11.25" customHeight="1" x14ac:dyDescent="0.25">
      <c r="A77" s="2"/>
      <c r="B77" s="2"/>
      <c r="C77" s="2" t="s">
        <v>206</v>
      </c>
      <c r="D77" s="2"/>
      <c r="E77" s="51">
        <v>146824.6</v>
      </c>
      <c r="F77" s="51">
        <v>209934.9</v>
      </c>
      <c r="G77" s="53">
        <f t="shared" si="14"/>
        <v>63110.299999999988</v>
      </c>
      <c r="H77" s="119">
        <v>199913.00429687501</v>
      </c>
      <c r="I77" s="51">
        <v>279913.2</v>
      </c>
      <c r="J77" s="51">
        <v>53088.404296875</v>
      </c>
      <c r="K77" s="52">
        <f t="shared" si="15"/>
        <v>80000.195703125006</v>
      </c>
    </row>
    <row r="78" spans="1:11" ht="11.25" customHeight="1" x14ac:dyDescent="0.25">
      <c r="A78" s="2"/>
      <c r="B78" s="2"/>
      <c r="C78" s="2" t="s">
        <v>209</v>
      </c>
      <c r="D78" s="2"/>
      <c r="E78" s="51">
        <v>39469.33</v>
      </c>
      <c r="F78" s="51">
        <v>138625.29</v>
      </c>
      <c r="G78" s="53">
        <f t="shared" si="14"/>
        <v>99155.96</v>
      </c>
      <c r="H78" s="119">
        <v>104834.003828125</v>
      </c>
      <c r="I78" s="51">
        <v>184833.72</v>
      </c>
      <c r="J78" s="51">
        <v>65364.673828125</v>
      </c>
      <c r="K78" s="52">
        <f t="shared" si="15"/>
        <v>79999.716171874999</v>
      </c>
    </row>
    <row r="79" spans="1:11" ht="11.25" customHeight="1" x14ac:dyDescent="0.25">
      <c r="A79" s="2"/>
      <c r="B79" s="2"/>
      <c r="C79" s="2" t="s">
        <v>212</v>
      </c>
      <c r="D79" s="2"/>
      <c r="E79" s="51">
        <v>32207.66</v>
      </c>
      <c r="F79" s="51">
        <v>34962.300000000003</v>
      </c>
      <c r="G79" s="53">
        <f t="shared" si="14"/>
        <v>2754.6400000000031</v>
      </c>
      <c r="H79" s="119">
        <v>46615.999355468753</v>
      </c>
      <c r="I79" s="51">
        <v>46616.4</v>
      </c>
      <c r="J79" s="51">
        <v>14408.339355468754</v>
      </c>
      <c r="K79" s="52">
        <f t="shared" si="15"/>
        <v>0.40064453124796273</v>
      </c>
    </row>
    <row r="80" spans="1:11" ht="11.25" customHeight="1" x14ac:dyDescent="0.25">
      <c r="A80" s="2"/>
      <c r="B80" s="2"/>
      <c r="C80" s="2" t="s">
        <v>215</v>
      </c>
      <c r="D80" s="2"/>
      <c r="E80" s="51">
        <v>0</v>
      </c>
      <c r="F80" s="51">
        <v>749.97</v>
      </c>
      <c r="G80" s="53">
        <f t="shared" si="14"/>
        <v>749.97</v>
      </c>
      <c r="H80" s="119">
        <v>999.96002197265625</v>
      </c>
      <c r="I80" s="51">
        <v>999.96</v>
      </c>
      <c r="J80" s="51">
        <v>999.96002197265625</v>
      </c>
      <c r="K80" s="52">
        <f t="shared" si="15"/>
        <v>-2.1972656213620212E-5</v>
      </c>
    </row>
    <row r="81" spans="1:11" ht="11.25" customHeight="1" x14ac:dyDescent="0.25">
      <c r="A81" s="2"/>
      <c r="B81" s="2"/>
      <c r="C81" s="2" t="s">
        <v>218</v>
      </c>
      <c r="D81" s="2"/>
      <c r="E81" s="51">
        <v>6138.21</v>
      </c>
      <c r="F81" s="51">
        <v>13875.03</v>
      </c>
      <c r="G81" s="53">
        <f t="shared" si="14"/>
        <v>7736.8200000000006</v>
      </c>
      <c r="H81" s="119">
        <v>18500.000039062499</v>
      </c>
      <c r="I81" s="51">
        <v>18500.04</v>
      </c>
      <c r="J81" s="51">
        <v>12361.7900390625</v>
      </c>
      <c r="K81" s="52">
        <f t="shared" si="15"/>
        <v>3.996093750174623E-2</v>
      </c>
    </row>
    <row r="82" spans="1:11" ht="11.25" customHeight="1" x14ac:dyDescent="0.25">
      <c r="A82" s="2"/>
      <c r="B82" s="2"/>
      <c r="C82" s="2" t="s">
        <v>221</v>
      </c>
      <c r="D82" s="2"/>
      <c r="E82" s="51">
        <v>4002.78</v>
      </c>
      <c r="F82" s="51">
        <v>0</v>
      </c>
      <c r="G82" s="53">
        <f t="shared" si="14"/>
        <v>-4002.78</v>
      </c>
      <c r="H82" s="119">
        <v>4999.9999401855475</v>
      </c>
      <c r="I82" s="51">
        <v>0</v>
      </c>
      <c r="J82" s="51">
        <v>997.21994018554733</v>
      </c>
      <c r="K82" s="52">
        <f t="shared" si="15"/>
        <v>-4999.9999401855475</v>
      </c>
    </row>
    <row r="83" spans="1:11" ht="11.25" customHeight="1" x14ac:dyDescent="0.25">
      <c r="A83" s="2"/>
      <c r="B83" s="2"/>
      <c r="C83" s="2" t="s">
        <v>224</v>
      </c>
      <c r="D83" s="2"/>
      <c r="E83" s="51">
        <v>0</v>
      </c>
      <c r="F83" s="51">
        <v>22199.94</v>
      </c>
      <c r="G83" s="53">
        <f t="shared" si="14"/>
        <v>22199.94</v>
      </c>
      <c r="H83" s="119">
        <v>0</v>
      </c>
      <c r="I83" s="51">
        <v>29599.919999999998</v>
      </c>
      <c r="J83" s="51">
        <v>0</v>
      </c>
      <c r="K83" s="52">
        <f t="shared" si="15"/>
        <v>29599.919999999998</v>
      </c>
    </row>
    <row r="84" spans="1:11" ht="11.25" customHeight="1" x14ac:dyDescent="0.25">
      <c r="A84" s="2"/>
      <c r="B84" s="2"/>
      <c r="C84" s="33" t="s">
        <v>225</v>
      </c>
      <c r="D84" s="33"/>
      <c r="E84" s="54">
        <f>SUM(E72:E83)</f>
        <v>330287.67000000004</v>
      </c>
      <c r="F84" s="54">
        <f>SUM(F72:F83)</f>
        <v>451958.13</v>
      </c>
      <c r="G84" s="54">
        <f>SUM(G72:G83)</f>
        <v>121670.46</v>
      </c>
      <c r="H84" s="120">
        <f>SUM(H72:H83)</f>
        <v>503388.96686737071</v>
      </c>
      <c r="I84" s="54">
        <f>SUM(I72:I83)</f>
        <v>602610.84000000008</v>
      </c>
      <c r="J84" s="54">
        <f>SUM(J72:J83)</f>
        <v>173101.29686737061</v>
      </c>
      <c r="K84" s="54">
        <f>SUM(K72:K83)</f>
        <v>99221.873132629393</v>
      </c>
    </row>
    <row r="85" spans="1:11" ht="11.25" customHeight="1" x14ac:dyDescent="0.25">
      <c r="A85" s="2"/>
      <c r="B85" s="2" t="s">
        <v>25</v>
      </c>
      <c r="C85" s="2"/>
      <c r="D85" s="2"/>
      <c r="E85" s="51"/>
      <c r="F85" s="51"/>
      <c r="G85" s="53"/>
      <c r="H85" s="119"/>
      <c r="I85" s="51"/>
      <c r="J85" s="51"/>
      <c r="K85" s="52"/>
    </row>
    <row r="86" spans="1:11" ht="11.25" customHeight="1" x14ac:dyDescent="0.25">
      <c r="A86" s="2"/>
      <c r="B86" s="2"/>
      <c r="C86" s="2" t="s">
        <v>228</v>
      </c>
      <c r="D86" s="2"/>
      <c r="E86" s="51">
        <v>64177.1</v>
      </c>
      <c r="F86" s="51">
        <v>987.66</v>
      </c>
      <c r="G86" s="53">
        <f t="shared" ref="G86:G99" si="16">F86-E86</f>
        <v>-63189.439999999995</v>
      </c>
      <c r="H86" s="119">
        <v>49999.997949218749</v>
      </c>
      <c r="I86" s="51">
        <v>1316.88</v>
      </c>
      <c r="J86" s="51">
        <v>-14177.10205078125</v>
      </c>
      <c r="K86" s="52">
        <v>-48683.117949218751</v>
      </c>
    </row>
    <row r="87" spans="1:11" ht="11.25" customHeight="1" x14ac:dyDescent="0.25">
      <c r="A87" s="2"/>
      <c r="B87" s="2"/>
      <c r="C87" s="2" t="s">
        <v>231</v>
      </c>
      <c r="D87" s="2"/>
      <c r="E87" s="51">
        <v>38608.25</v>
      </c>
      <c r="F87" s="51">
        <v>42124.77</v>
      </c>
      <c r="G87" s="53">
        <f t="shared" si="16"/>
        <v>3516.5199999999968</v>
      </c>
      <c r="H87" s="119">
        <v>51999.99951171875</v>
      </c>
      <c r="I87" s="51">
        <v>56166.36</v>
      </c>
      <c r="J87" s="51">
        <v>13391.74951171875</v>
      </c>
      <c r="K87" s="52">
        <v>4166.3604882812506</v>
      </c>
    </row>
    <row r="88" spans="1:11" ht="11.25" customHeight="1" x14ac:dyDescent="0.25">
      <c r="A88" s="2"/>
      <c r="B88" s="2"/>
      <c r="C88" s="2" t="s">
        <v>234</v>
      </c>
      <c r="D88" s="2"/>
      <c r="E88" s="51">
        <v>5413.24</v>
      </c>
      <c r="F88" s="51">
        <v>4158.45</v>
      </c>
      <c r="G88" s="53">
        <f t="shared" si="16"/>
        <v>-1254.79</v>
      </c>
      <c r="H88" s="119">
        <v>5544.5998632812498</v>
      </c>
      <c r="I88" s="51">
        <v>5544.6</v>
      </c>
      <c r="J88" s="51">
        <v>131.35986328125</v>
      </c>
      <c r="K88" s="52">
        <v>1.3671875058207661E-4</v>
      </c>
    </row>
    <row r="89" spans="1:11" ht="11.25" customHeight="1" x14ac:dyDescent="0.25">
      <c r="A89" s="2"/>
      <c r="B89" s="2"/>
      <c r="C89" s="2" t="s">
        <v>237</v>
      </c>
      <c r="D89" s="2"/>
      <c r="E89" s="51">
        <v>9733.5</v>
      </c>
      <c r="F89" s="51">
        <v>8316.81</v>
      </c>
      <c r="G89" s="53">
        <f t="shared" si="16"/>
        <v>-1416.6900000000005</v>
      </c>
      <c r="H89" s="119">
        <v>11089.080047607422</v>
      </c>
      <c r="I89" s="51">
        <v>11089.08</v>
      </c>
      <c r="J89" s="51">
        <v>1355.5800476074219</v>
      </c>
      <c r="K89" s="52">
        <v>-4.7607421947759576E-5</v>
      </c>
    </row>
    <row r="90" spans="1:11" ht="11.25" customHeight="1" x14ac:dyDescent="0.25">
      <c r="A90" s="2"/>
      <c r="B90" s="2"/>
      <c r="C90" s="2" t="s">
        <v>240</v>
      </c>
      <c r="D90" s="2"/>
      <c r="E90" s="51">
        <v>79836.31</v>
      </c>
      <c r="F90" s="51">
        <v>51148.53</v>
      </c>
      <c r="G90" s="53">
        <f t="shared" si="16"/>
        <v>-28687.78</v>
      </c>
      <c r="H90" s="119">
        <v>99999.997011718748</v>
      </c>
      <c r="I90" s="51">
        <v>68198.039999999994</v>
      </c>
      <c r="J90" s="51">
        <v>20163.68701171875</v>
      </c>
      <c r="K90" s="52">
        <v>-31801.957011718754</v>
      </c>
    </row>
    <row r="91" spans="1:11" ht="11.25" customHeight="1" x14ac:dyDescent="0.25">
      <c r="A91" s="2"/>
      <c r="B91" s="2"/>
      <c r="C91" s="2" t="s">
        <v>243</v>
      </c>
      <c r="D91" s="2"/>
      <c r="E91" s="51">
        <v>12954.89</v>
      </c>
      <c r="F91" s="51">
        <v>19724.22</v>
      </c>
      <c r="G91" s="53">
        <f t="shared" si="16"/>
        <v>6769.3300000000017</v>
      </c>
      <c r="H91" s="119">
        <v>15000.000290527345</v>
      </c>
      <c r="I91" s="51">
        <v>26298.959999999999</v>
      </c>
      <c r="J91" s="51">
        <v>2045.1102905273456</v>
      </c>
      <c r="K91" s="52">
        <v>11298.959709472654</v>
      </c>
    </row>
    <row r="92" spans="1:11" ht="11.25" customHeight="1" x14ac:dyDescent="0.25">
      <c r="A92" s="2"/>
      <c r="B92" s="2"/>
      <c r="C92" s="2" t="s">
        <v>246</v>
      </c>
      <c r="D92" s="2"/>
      <c r="E92" s="51">
        <v>34611.379999999997</v>
      </c>
      <c r="F92" s="51">
        <v>76633.919999999998</v>
      </c>
      <c r="G92" s="53">
        <f t="shared" si="16"/>
        <v>42022.54</v>
      </c>
      <c r="H92" s="119">
        <v>65000.000117187497</v>
      </c>
      <c r="I92" s="51">
        <v>102178.56</v>
      </c>
      <c r="J92" s="51">
        <v>30388.6201171875</v>
      </c>
      <c r="K92" s="52">
        <v>37178.5598828125</v>
      </c>
    </row>
    <row r="93" spans="1:11" ht="11.25" customHeight="1" x14ac:dyDescent="0.25">
      <c r="A93" s="2"/>
      <c r="B93" s="2"/>
      <c r="C93" s="2" t="s">
        <v>250</v>
      </c>
      <c r="D93" s="2"/>
      <c r="E93" s="51">
        <v>22673.73</v>
      </c>
      <c r="F93" s="51">
        <v>53107.47</v>
      </c>
      <c r="G93" s="53">
        <f t="shared" si="16"/>
        <v>30433.74</v>
      </c>
      <c r="H93" s="119">
        <v>29999.99953125</v>
      </c>
      <c r="I93" s="51">
        <v>70809.960000000006</v>
      </c>
      <c r="J93" s="51">
        <v>7326.26953125</v>
      </c>
      <c r="K93" s="52">
        <v>40809.96046875001</v>
      </c>
    </row>
    <row r="94" spans="1:11" ht="11.25" customHeight="1" x14ac:dyDescent="0.25">
      <c r="A94" s="2"/>
      <c r="B94" s="2"/>
      <c r="C94" s="2" t="s">
        <v>253</v>
      </c>
      <c r="D94" s="2"/>
      <c r="E94" s="51">
        <v>73.86</v>
      </c>
      <c r="F94" s="51">
        <v>0</v>
      </c>
      <c r="G94" s="53">
        <f t="shared" si="16"/>
        <v>-73.86</v>
      </c>
      <c r="H94" s="119">
        <v>73.86</v>
      </c>
      <c r="I94" s="51">
        <v>0</v>
      </c>
      <c r="J94" s="51">
        <v>0</v>
      </c>
      <c r="K94" s="52">
        <v>-73.86</v>
      </c>
    </row>
    <row r="95" spans="1:11" ht="11.25" customHeight="1" x14ac:dyDescent="0.25">
      <c r="A95" s="2"/>
      <c r="B95" s="2"/>
      <c r="C95" s="2" t="s">
        <v>255</v>
      </c>
      <c r="D95" s="2"/>
      <c r="E95" s="51">
        <v>117</v>
      </c>
      <c r="F95" s="51">
        <v>0</v>
      </c>
      <c r="G95" s="53">
        <f t="shared" si="16"/>
        <v>-117</v>
      </c>
      <c r="H95" s="119">
        <v>4999.9998779296875</v>
      </c>
      <c r="I95" s="51">
        <v>0</v>
      </c>
      <c r="J95" s="51">
        <v>4882.9998779296875</v>
      </c>
      <c r="K95" s="52">
        <v>-4999.9998779296875</v>
      </c>
    </row>
    <row r="96" spans="1:11" ht="11.25" customHeight="1" x14ac:dyDescent="0.25">
      <c r="A96" s="2"/>
      <c r="B96" s="2"/>
      <c r="C96" s="2" t="s">
        <v>258</v>
      </c>
      <c r="D96" s="2"/>
      <c r="E96" s="51">
        <v>14562.45</v>
      </c>
      <c r="F96" s="51">
        <v>5198.04</v>
      </c>
      <c r="G96" s="53">
        <f t="shared" si="16"/>
        <v>-9364.41</v>
      </c>
      <c r="H96" s="119">
        <v>14999.999789428712</v>
      </c>
      <c r="I96" s="51">
        <v>6930.72</v>
      </c>
      <c r="J96" s="51">
        <v>437.54978942871094</v>
      </c>
      <c r="K96" s="52">
        <v>-8069.2797894287114</v>
      </c>
    </row>
    <row r="97" spans="1:11" ht="11.25" customHeight="1" x14ac:dyDescent="0.25">
      <c r="A97" s="2"/>
      <c r="B97" s="2"/>
      <c r="C97" s="2" t="s">
        <v>261</v>
      </c>
      <c r="D97" s="2"/>
      <c r="E97" s="51">
        <v>3491.4</v>
      </c>
      <c r="F97" s="51">
        <v>17627.490000000002</v>
      </c>
      <c r="G97" s="53">
        <f t="shared" si="16"/>
        <v>14136.090000000002</v>
      </c>
      <c r="H97" s="119">
        <v>4000.0001129150387</v>
      </c>
      <c r="I97" s="51">
        <v>23503.32</v>
      </c>
      <c r="J97" s="51">
        <v>508.60011291503861</v>
      </c>
      <c r="K97" s="52">
        <v>19503.319887084959</v>
      </c>
    </row>
    <row r="98" spans="1:11" ht="11.25" customHeight="1" x14ac:dyDescent="0.25">
      <c r="A98" s="2"/>
      <c r="B98" s="2"/>
      <c r="C98" s="2" t="s">
        <v>264</v>
      </c>
      <c r="D98" s="2"/>
      <c r="E98" s="51">
        <v>0</v>
      </c>
      <c r="F98" s="51">
        <v>0</v>
      </c>
      <c r="G98" s="53">
        <f t="shared" si="16"/>
        <v>0</v>
      </c>
      <c r="H98" s="119">
        <v>0</v>
      </c>
      <c r="I98" s="51">
        <v>0</v>
      </c>
      <c r="J98" s="51">
        <v>0</v>
      </c>
      <c r="K98" s="52">
        <v>0</v>
      </c>
    </row>
    <row r="99" spans="1:11" ht="11.25" customHeight="1" x14ac:dyDescent="0.25">
      <c r="A99" s="2"/>
      <c r="B99" s="2"/>
      <c r="C99" s="2" t="s">
        <v>267</v>
      </c>
      <c r="D99" s="2"/>
      <c r="E99" s="51">
        <v>804.89</v>
      </c>
      <c r="F99" s="51">
        <v>24550.47</v>
      </c>
      <c r="G99" s="53">
        <f t="shared" si="16"/>
        <v>23745.58</v>
      </c>
      <c r="H99" s="119">
        <v>32733.998398437499</v>
      </c>
      <c r="I99" s="51">
        <v>32733.96</v>
      </c>
      <c r="J99" s="51">
        <v>31929.1083984375</v>
      </c>
      <c r="K99" s="52">
        <v>-3.8398437500291038E-2</v>
      </c>
    </row>
    <row r="100" spans="1:11" ht="11.25" customHeight="1" x14ac:dyDescent="0.25">
      <c r="A100" s="2"/>
      <c r="B100" s="2"/>
      <c r="C100" s="33" t="s">
        <v>268</v>
      </c>
      <c r="D100" s="33"/>
      <c r="E100" s="54">
        <f>SUM(E86:E99)</f>
        <v>287058.00000000006</v>
      </c>
      <c r="F100" s="54">
        <f>SUM(F86:F99)</f>
        <v>303577.82999999996</v>
      </c>
      <c r="G100" s="54">
        <f>F100-E100</f>
        <v>16519.8299999999</v>
      </c>
      <c r="H100" s="120">
        <f>SUM(H86:H99)</f>
        <v>385441.53250122076</v>
      </c>
      <c r="I100" s="54">
        <f>SUM(I86:I99)</f>
        <v>404770.44</v>
      </c>
      <c r="J100" s="54">
        <f>SUM(J86:J99)</f>
        <v>98383.532501220703</v>
      </c>
      <c r="K100" s="54">
        <f>I100-H100</f>
        <v>19328.907498779241</v>
      </c>
    </row>
    <row r="101" spans="1:11" ht="11.25" customHeight="1" x14ac:dyDescent="0.25">
      <c r="A101" s="2"/>
      <c r="B101" s="33" t="s">
        <v>32</v>
      </c>
      <c r="C101" s="33"/>
      <c r="D101" s="33"/>
      <c r="E101" s="54">
        <f>E100+E84+E70+E57+E52+E42</f>
        <v>1778875.6800000002</v>
      </c>
      <c r="F101" s="54">
        <f>F100+F84+F70+F57+F52+F42</f>
        <v>2390247.4500000002</v>
      </c>
      <c r="G101" s="54">
        <f>F101-E101</f>
        <v>611371.77</v>
      </c>
      <c r="H101" s="120">
        <f>H100+H84+H70+H57+H52+H42</f>
        <v>2533075.5122525026</v>
      </c>
      <c r="I101" s="54">
        <f>I100+I84+I70+I57+I52+I42</f>
        <v>3186996.6</v>
      </c>
      <c r="J101" s="54">
        <f>J100+J84+J70+J57+J52+J42</f>
        <v>754199.83225250244</v>
      </c>
      <c r="K101" s="54">
        <f>H101-I101</f>
        <v>-653921.08774749748</v>
      </c>
    </row>
    <row r="102" spans="1:11" ht="11.25" customHeight="1" x14ac:dyDescent="0.25">
      <c r="A102" s="33" t="s">
        <v>33</v>
      </c>
      <c r="B102" s="33"/>
      <c r="C102" s="33"/>
      <c r="D102" s="33"/>
      <c r="E102" s="54">
        <f>E28-E101</f>
        <v>63290.34999999986</v>
      </c>
      <c r="F102" s="54">
        <f>F28-F101</f>
        <v>83971.799999999814</v>
      </c>
      <c r="G102" s="56">
        <f>F102-E102</f>
        <v>20681.449999999953</v>
      </c>
      <c r="H102" s="120">
        <f>H28-H101</f>
        <v>19653.506202316377</v>
      </c>
      <c r="I102" s="54">
        <f>I28-I101</f>
        <v>111962.39999999991</v>
      </c>
      <c r="J102" s="54">
        <v>-15643.703570364974</v>
      </c>
      <c r="K102" s="55">
        <f>H102-I102</f>
        <v>-92308.89379768353</v>
      </c>
    </row>
    <row r="103" spans="1:11" ht="11.25" customHeight="1" x14ac:dyDescent="0.25">
      <c r="A103" s="2"/>
      <c r="H103" s="122"/>
    </row>
    <row r="104" spans="1:11" ht="11.25" customHeight="1" x14ac:dyDescent="0.25">
      <c r="A104" s="2"/>
    </row>
    <row r="105" spans="1:11" ht="11.25" customHeight="1" x14ac:dyDescent="0.25">
      <c r="A105" s="33"/>
    </row>
    <row r="106" spans="1:11" x14ac:dyDescent="0.25">
      <c r="A106" s="2"/>
    </row>
    <row r="107" spans="1:11" x14ac:dyDescent="0.25">
      <c r="A107" s="2"/>
    </row>
  </sheetData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{7F4E0338-19C0-4292-A668-6A0BB813F864}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{8354F412-CC41-407A-A323-F05252FA5260}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{399B2951-4E5D-4D31-92AB-71750C219092}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{22FE9377-BBA8-40D7-B849-B2B3EE8BF1B6}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{0AAE8FDC-C357-40FE-B5E5-C941055723BA}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{8D6046D8-7893-4BEA-AEEF-EA40D524F35E}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{7D55B7D9-F940-457B-BAC5-1281A2A880E9}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{AA915AE0-F839-4C19-9C6B-3FF0F6092713}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{B87BD5F1-9AE3-4DC1-AB33-F12887936403}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{6C219FBB-42AF-4114-B313-44B94AF72706}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{7FE7AAA0-CC2C-4E8B-AB1A-919D45FC7AEC}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{CDF64A66-784D-4DFF-A11F-4A5FA9EBAFD6}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{847613B5-C6FE-4374-A86A-AD2628380A45}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{BFADB47F-BF08-49A5-AE58-A39D88E7A8F7}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{D225CD0C-C832-4087-836F-8FA9FF1CB5EE}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{4F767DF3-B87D-4DAE-A8BC-0F334A708298}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{FD07ACA7-B241-4364-A4F4-0E86D767A9A4}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{8F9F3600-904A-4330-AE82-B400658E5127}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{C04AA02A-B943-4AAE-A8E4-80A1F9CEAA6D}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{7ECE4854-935D-41C7-A0D4-55902D9C5F91}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{23DE40F4-7B01-4EDE-82B3-A98E9DF62102}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{4B1E4C41-E015-4EDD-85A7-094B1DC2ED80}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{F88E5D7F-A7F6-46C5-BCEE-DE6D5B0CB420}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{458924B7-8CBD-4BC7-B63B-1006E8CEF554}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{A1F2E1D3-870E-45AF-8E8F-BF54623AC93C}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{1C4DF7DF-534E-481A-ABF0-11AABFAD2C8B}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{04A54A46-CAE9-4EBD-BC56-1837D9160303}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{1B3BE50C-4DB2-4FCD-9FEE-F884D727A873}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{21124604-E24C-428A-9A08-F975E28A2473}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{6204CC17-A2FE-408B-BFFF-5366D97E6B41}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{08010FE4-4AD6-4E2C-B0D2-800495D6F6A8}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{DF83D898-5664-473B-8E17-4E622AA7504D}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{3624EA29-60A0-4D64-8BB6-108A2DA437C4}</x14:id>
        </ext>
      </extLst>
    </cfRule>
  </conditionalFormatting>
  <conditionalFormatting sqref="E27:I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{EA569C70-1572-4A3D-AB97-258CE3981BD3}</x14:id>
        </ext>
      </extLst>
    </cfRule>
  </conditionalFormatting>
  <conditionalFormatting sqref="K6:K12 K102 K14:K23 K25:K27 K29:K41 K43:K51 K53:K56 K58:K69 K85:K99 K71:K83">
    <cfRule type="dataBar" priority="4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{8162E028-7531-4D17-BA08-F150F46BF01A}</x14:id>
        </ext>
      </extLst>
    </cfRule>
  </conditionalFormatting>
  <pageMargins left="0.7" right="0.7" top="0.75" bottom="0.75" header="0.3" footer="0.3"/>
  <pageSetup fitToHeight="0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4E0338-19C0-4292-A668-6A0BB813F8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54F412-CC41-407A-A323-F05252FA52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99B2951-4E5D-4D31-92AB-71750C2190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2FE9377-BBA8-40D7-B849-B2B3EE8BF1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AAE8FDC-C357-40FE-B5E5-C941055723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D6046D8-7893-4BEA-AEEF-EA40D524F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D55B7D9-F940-457B-BAC5-1281A2A880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A915AE0-F839-4C19-9C6B-3FF0F60927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87BD5F1-9AE3-4DC1-AB33-F128879364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C219FBB-42AF-4114-B313-44B94AF727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FE7AAA0-CC2C-4E8B-AB1A-919D45FC7A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DF64A66-784D-4DFF-A11F-4A5FA9EBAF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47613B5-C6FE-4374-A86A-AD2628380A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FADB47F-BF08-49A5-AE58-A39D88E7A8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225CD0C-C832-4087-836F-8FA9FF1CB5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767DF3-B87D-4DAE-A8BC-0F334A7082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D07ACA7-B241-4364-A4F4-0E86D767A9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F9F3600-904A-4330-AE82-B400658E51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04AA02A-B943-4AAE-A8E4-80A1F9CEAA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ECE4854-935D-41C7-A0D4-55902D9C5F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3DE40F4-7B01-4EDE-82B3-A98E9DF621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B1E4C41-E015-4EDD-85A7-094B1DC2ED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88E5D7F-A7F6-46C5-BCEE-DE6D5B0CB4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58924B7-8CBD-4BC7-B63B-1006E8CEF5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1F2E1D3-870E-45AF-8E8F-BF54623AC9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C4DF7DF-534E-481A-ABF0-11AABFAD2C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4A54A46-CAE9-4EBD-BC56-1837D91603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B3BE50C-4DB2-4FCD-9FEE-F884D727A8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1124604-E24C-428A-9A08-F975E28A24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204CC17-A2FE-408B-BFFF-5366D97E6B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8010FE4-4AD6-4E2C-B0D2-800495D6F6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F83D898-5664-473B-8E17-4E622AA750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24EA29-60A0-4D64-8BB6-108A2DA437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A569C70-1572-4A3D-AB97-258CE3981B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E27:I27</xm:sqref>
        </x14:conditionalFormatting>
        <x14:conditionalFormatting xmlns:xm="http://schemas.microsoft.com/office/excel/2006/main">
          <x14:cfRule type="dataBar" id="{8162E028-7531-4D17-BA08-F150F46BF0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K6:K12 K102 K14:K23 K25:K27 K29:K41 K43:K51 K53:K56 K58:K69 K85:K99 K71:K83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1BCB-28B0-4706-9C0D-C1D4438FF0D4}">
  <sheetPr>
    <tabColor theme="6" tint="0.39997558519241921"/>
    <pageSetUpPr fitToPage="1"/>
  </sheetPr>
  <dimension ref="A1:R461"/>
  <sheetViews>
    <sheetView showGridLines="0" topLeftCell="A246" workbookViewId="0">
      <selection activeCell="AA11" sqref="AA11"/>
    </sheetView>
  </sheetViews>
  <sheetFormatPr defaultRowHeight="15" x14ac:dyDescent="0.25"/>
  <cols>
    <col min="1" max="3" width="1" customWidth="1"/>
    <col min="4" max="4" width="16" customWidth="1"/>
    <col min="5" max="5" width="2.42578125" customWidth="1"/>
    <col min="6" max="13" width="10.85546875" bestFit="1" customWidth="1"/>
    <col min="14" max="14" width="11.5703125" bestFit="1" customWidth="1"/>
    <col min="15" max="17" width="8.5703125" bestFit="1" customWidth="1"/>
    <col min="18" max="18" width="9.42578125" bestFit="1" customWidth="1"/>
  </cols>
  <sheetData>
    <row r="1" spans="1:18" ht="19.5" x14ac:dyDescent="0.25">
      <c r="A1" s="58" t="s">
        <v>300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</row>
    <row r="2" spans="1:18" x14ac:dyDescent="0.25">
      <c r="A2" s="62" t="s">
        <v>1</v>
      </c>
      <c r="B2" s="63"/>
      <c r="C2" s="63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61"/>
      <c r="R2" s="64"/>
    </row>
    <row r="3" spans="1:18" x14ac:dyDescent="0.25">
      <c r="A3" s="65" t="s">
        <v>2</v>
      </c>
      <c r="B3" s="66"/>
      <c r="C3" s="66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0"/>
    </row>
    <row r="4" spans="1:18" x14ac:dyDescent="0.25">
      <c r="A4" s="63"/>
      <c r="B4" s="63"/>
      <c r="C4" s="63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61"/>
      <c r="P4" s="61"/>
      <c r="Q4" s="61"/>
      <c r="R4" s="61"/>
    </row>
    <row r="5" spans="1:18" x14ac:dyDescent="0.25">
      <c r="A5" s="67" t="s">
        <v>10</v>
      </c>
      <c r="B5" s="67"/>
      <c r="C5" s="67"/>
      <c r="D5" s="67"/>
      <c r="E5" s="68"/>
      <c r="F5" s="69"/>
      <c r="G5" s="70"/>
      <c r="H5" s="70"/>
      <c r="I5" s="70"/>
      <c r="J5" s="70"/>
      <c r="K5" s="70"/>
      <c r="L5" s="71"/>
      <c r="M5" s="71"/>
      <c r="N5" s="71"/>
      <c r="O5" s="72"/>
      <c r="P5" s="71"/>
      <c r="Q5" s="71"/>
      <c r="R5" s="73"/>
    </row>
    <row r="6" spans="1:18" ht="11.25" customHeight="1" x14ac:dyDescent="0.25">
      <c r="A6" s="78" t="s">
        <v>37</v>
      </c>
      <c r="B6" s="79"/>
      <c r="C6" s="79"/>
      <c r="D6" s="79"/>
      <c r="E6" s="80" t="s">
        <v>284</v>
      </c>
      <c r="F6" s="74" t="s">
        <v>285</v>
      </c>
      <c r="G6" s="75" t="s">
        <v>286</v>
      </c>
      <c r="H6" s="75" t="s">
        <v>287</v>
      </c>
      <c r="I6" s="75" t="s">
        <v>288</v>
      </c>
      <c r="J6" s="75" t="s">
        <v>289</v>
      </c>
      <c r="K6" s="75" t="s">
        <v>290</v>
      </c>
      <c r="L6" s="75" t="s">
        <v>291</v>
      </c>
      <c r="M6" s="75" t="s">
        <v>292</v>
      </c>
      <c r="N6" s="75" t="s">
        <v>293</v>
      </c>
      <c r="O6" s="74" t="s">
        <v>294</v>
      </c>
      <c r="P6" s="75" t="s">
        <v>295</v>
      </c>
      <c r="Q6" s="75" t="s">
        <v>284</v>
      </c>
      <c r="R6" s="81" t="s">
        <v>283</v>
      </c>
    </row>
    <row r="7" spans="1:18" ht="11.25" customHeight="1" x14ac:dyDescent="0.25">
      <c r="A7" s="82" t="s">
        <v>12</v>
      </c>
      <c r="B7" s="82"/>
      <c r="C7" s="82"/>
      <c r="D7" s="82"/>
      <c r="E7" s="83"/>
      <c r="F7" s="84"/>
      <c r="G7" s="85"/>
      <c r="H7" s="85"/>
      <c r="I7" s="85"/>
      <c r="J7" s="85"/>
      <c r="K7" s="85"/>
      <c r="L7" s="85"/>
      <c r="M7" s="85"/>
      <c r="N7" s="85"/>
      <c r="O7" s="84"/>
      <c r="P7" s="85"/>
      <c r="Q7" s="85"/>
      <c r="R7" s="86"/>
    </row>
    <row r="8" spans="1:18" ht="11.25" customHeight="1" x14ac:dyDescent="0.25">
      <c r="A8" s="82"/>
      <c r="B8" s="82" t="s">
        <v>13</v>
      </c>
      <c r="C8" s="82"/>
      <c r="D8" s="82"/>
      <c r="E8" s="83"/>
      <c r="F8" s="84"/>
      <c r="G8" s="85"/>
      <c r="H8" s="85"/>
      <c r="I8" s="85"/>
      <c r="J8" s="85"/>
      <c r="K8" s="85"/>
      <c r="L8" s="85"/>
      <c r="M8" s="85"/>
      <c r="N8" s="85"/>
      <c r="O8" s="84"/>
      <c r="P8" s="85"/>
      <c r="Q8" s="85"/>
      <c r="R8" s="86"/>
    </row>
    <row r="9" spans="1:18" ht="11.25" customHeight="1" x14ac:dyDescent="0.25">
      <c r="A9" s="82"/>
      <c r="B9" s="82"/>
      <c r="C9" s="82" t="s">
        <v>40</v>
      </c>
      <c r="D9" s="82"/>
      <c r="E9" s="83"/>
      <c r="F9" s="84">
        <v>141475</v>
      </c>
      <c r="G9" s="85">
        <v>141475</v>
      </c>
      <c r="H9" s="85">
        <v>141475</v>
      </c>
      <c r="I9" s="85">
        <v>141475</v>
      </c>
      <c r="J9" s="85">
        <v>141475</v>
      </c>
      <c r="K9" s="85">
        <v>141475</v>
      </c>
      <c r="L9" s="85">
        <v>141475</v>
      </c>
      <c r="M9" s="85">
        <v>141475</v>
      </c>
      <c r="N9" s="85">
        <v>52301</v>
      </c>
      <c r="O9" s="84">
        <v>52301</v>
      </c>
      <c r="P9" s="85">
        <v>52301</v>
      </c>
      <c r="Q9" s="85">
        <v>52301</v>
      </c>
      <c r="R9" s="86">
        <v>1341004</v>
      </c>
    </row>
    <row r="10" spans="1:18" ht="11.25" customHeight="1" x14ac:dyDescent="0.25">
      <c r="A10" s="82"/>
      <c r="B10" s="82"/>
      <c r="C10" s="82" t="s">
        <v>41</v>
      </c>
      <c r="D10" s="82"/>
      <c r="E10" s="83"/>
      <c r="F10" s="84">
        <v>120466</v>
      </c>
      <c r="G10" s="85">
        <v>120466</v>
      </c>
      <c r="H10" s="85">
        <v>120466</v>
      </c>
      <c r="I10" s="85">
        <v>120466</v>
      </c>
      <c r="J10" s="85">
        <v>120466</v>
      </c>
      <c r="K10" s="85">
        <v>120466</v>
      </c>
      <c r="L10" s="85">
        <v>120466</v>
      </c>
      <c r="M10" s="85">
        <v>120466</v>
      </c>
      <c r="N10" s="85">
        <v>95275</v>
      </c>
      <c r="O10" s="84">
        <v>95275</v>
      </c>
      <c r="P10" s="85">
        <v>95275</v>
      </c>
      <c r="Q10" s="85">
        <v>95275</v>
      </c>
      <c r="R10" s="86">
        <v>1344828</v>
      </c>
    </row>
    <row r="11" spans="1:18" ht="11.25" customHeight="1" x14ac:dyDescent="0.25">
      <c r="A11" s="82"/>
      <c r="B11" s="82"/>
      <c r="C11" s="82" t="s">
        <v>42</v>
      </c>
      <c r="D11" s="82"/>
      <c r="E11" s="83"/>
      <c r="F11" s="84">
        <v>107936</v>
      </c>
      <c r="G11" s="85">
        <v>107936</v>
      </c>
      <c r="H11" s="85">
        <v>107936</v>
      </c>
      <c r="I11" s="85">
        <v>107936</v>
      </c>
      <c r="J11" s="85">
        <v>107936</v>
      </c>
      <c r="K11" s="85">
        <v>107936</v>
      </c>
      <c r="L11" s="85">
        <v>107936</v>
      </c>
      <c r="M11" s="85">
        <v>107936</v>
      </c>
      <c r="N11" s="85">
        <v>-291905</v>
      </c>
      <c r="O11" s="84">
        <v>0</v>
      </c>
      <c r="P11" s="85">
        <v>0</v>
      </c>
      <c r="Q11" s="85">
        <v>0</v>
      </c>
      <c r="R11" s="86">
        <v>571583</v>
      </c>
    </row>
    <row r="12" spans="1:18" ht="11.25" customHeight="1" x14ac:dyDescent="0.25">
      <c r="A12" s="82"/>
      <c r="B12" s="82"/>
      <c r="C12" s="82" t="s">
        <v>43</v>
      </c>
      <c r="D12" s="82"/>
      <c r="E12" s="83"/>
      <c r="F12" s="84">
        <v>0</v>
      </c>
      <c r="G12" s="85">
        <v>0</v>
      </c>
      <c r="H12" s="85">
        <v>3892.56</v>
      </c>
      <c r="I12" s="85">
        <v>29.56</v>
      </c>
      <c r="J12" s="85">
        <v>989.23</v>
      </c>
      <c r="K12" s="85">
        <v>444.77</v>
      </c>
      <c r="L12" s="85">
        <v>1387</v>
      </c>
      <c r="M12" s="85">
        <v>0</v>
      </c>
      <c r="N12" s="85">
        <v>149.19</v>
      </c>
      <c r="O12" s="84">
        <v>7226.24267578125</v>
      </c>
      <c r="P12" s="85">
        <v>7226.24267578125</v>
      </c>
      <c r="Q12" s="85">
        <v>7226.24267578125</v>
      </c>
      <c r="R12" s="86">
        <v>28571.038027343751</v>
      </c>
    </row>
    <row r="13" spans="1:18" ht="11.25" customHeight="1" x14ac:dyDescent="0.25">
      <c r="A13" s="82"/>
      <c r="B13" s="82"/>
      <c r="C13" s="82" t="s">
        <v>44</v>
      </c>
      <c r="D13" s="82"/>
      <c r="E13" s="83"/>
      <c r="F13" s="84">
        <v>0</v>
      </c>
      <c r="G13" s="85">
        <v>0</v>
      </c>
      <c r="H13" s="85">
        <v>0</v>
      </c>
      <c r="I13" s="85">
        <v>4500</v>
      </c>
      <c r="J13" s="85">
        <v>4832</v>
      </c>
      <c r="K13" s="85">
        <v>4500</v>
      </c>
      <c r="L13" s="85">
        <v>10350.5</v>
      </c>
      <c r="M13" s="85">
        <v>0</v>
      </c>
      <c r="N13" s="85">
        <v>1962.14</v>
      </c>
      <c r="O13" s="84">
        <v>15.119791984558105</v>
      </c>
      <c r="P13" s="85">
        <v>15.119791984558105</v>
      </c>
      <c r="Q13" s="85">
        <v>15.119791984558105</v>
      </c>
      <c r="R13" s="86">
        <v>26189.999375953674</v>
      </c>
    </row>
    <row r="14" spans="1:18" ht="11.25" customHeight="1" x14ac:dyDescent="0.25">
      <c r="A14" s="82"/>
      <c r="B14" s="82"/>
      <c r="C14" s="82" t="s">
        <v>45</v>
      </c>
      <c r="D14" s="82"/>
      <c r="E14" s="83"/>
      <c r="F14" s="84">
        <v>790</v>
      </c>
      <c r="G14" s="85">
        <v>460.56</v>
      </c>
      <c r="H14" s="85">
        <v>4308</v>
      </c>
      <c r="I14" s="85">
        <v>0</v>
      </c>
      <c r="J14" s="85">
        <v>0</v>
      </c>
      <c r="K14" s="85">
        <v>0</v>
      </c>
      <c r="L14" s="85">
        <v>1012.5</v>
      </c>
      <c r="M14" s="85">
        <v>0</v>
      </c>
      <c r="N14" s="85">
        <v>0</v>
      </c>
      <c r="O14" s="84">
        <v>6222.326171875</v>
      </c>
      <c r="P14" s="85">
        <v>6222.326171875</v>
      </c>
      <c r="Q14" s="85">
        <v>6222.326171875</v>
      </c>
      <c r="R14" s="86">
        <v>25238.038515624998</v>
      </c>
    </row>
    <row r="15" spans="1:18" ht="11.25" customHeight="1" x14ac:dyDescent="0.25">
      <c r="A15" s="82"/>
      <c r="B15" s="82"/>
      <c r="C15" s="82" t="s">
        <v>46</v>
      </c>
      <c r="D15" s="82"/>
      <c r="E15" s="83"/>
      <c r="F15" s="84">
        <v>95084</v>
      </c>
      <c r="G15" s="85">
        <v>95084</v>
      </c>
      <c r="H15" s="85">
        <v>95084</v>
      </c>
      <c r="I15" s="85">
        <v>95084</v>
      </c>
      <c r="J15" s="85">
        <v>95084</v>
      </c>
      <c r="K15" s="85">
        <v>95084</v>
      </c>
      <c r="L15" s="85">
        <v>95084</v>
      </c>
      <c r="M15" s="85">
        <v>95084</v>
      </c>
      <c r="N15" s="85">
        <v>33136</v>
      </c>
      <c r="O15" s="84">
        <v>33135.66796875</v>
      </c>
      <c r="P15" s="85">
        <v>33135.66796875</v>
      </c>
      <c r="Q15" s="85">
        <v>33135.66796875</v>
      </c>
      <c r="R15" s="86">
        <v>893215.00390625</v>
      </c>
    </row>
    <row r="16" spans="1:18" ht="11.25" customHeight="1" x14ac:dyDescent="0.25">
      <c r="A16" s="82"/>
      <c r="B16" s="82"/>
      <c r="C16" s="82" t="s">
        <v>47</v>
      </c>
      <c r="D16" s="82"/>
      <c r="E16" s="83"/>
      <c r="F16" s="84">
        <v>83924</v>
      </c>
      <c r="G16" s="85">
        <v>83924</v>
      </c>
      <c r="H16" s="85">
        <v>83924</v>
      </c>
      <c r="I16" s="85">
        <v>83924</v>
      </c>
      <c r="J16" s="85">
        <v>83924</v>
      </c>
      <c r="K16" s="85">
        <v>83924</v>
      </c>
      <c r="L16" s="85">
        <v>83924</v>
      </c>
      <c r="M16" s="85">
        <v>83924</v>
      </c>
      <c r="N16" s="85">
        <v>49292</v>
      </c>
      <c r="O16" s="84">
        <v>49292</v>
      </c>
      <c r="P16" s="85">
        <v>49292</v>
      </c>
      <c r="Q16" s="85">
        <v>49292</v>
      </c>
      <c r="R16" s="86">
        <v>868560</v>
      </c>
    </row>
    <row r="17" spans="1:18" ht="11.25" customHeight="1" x14ac:dyDescent="0.25">
      <c r="A17" s="82"/>
      <c r="B17" s="82"/>
      <c r="C17" s="82" t="s">
        <v>48</v>
      </c>
      <c r="D17" s="82"/>
      <c r="E17" s="83"/>
      <c r="F17" s="84">
        <v>76979</v>
      </c>
      <c r="G17" s="85">
        <v>76979</v>
      </c>
      <c r="H17" s="85">
        <v>76979</v>
      </c>
      <c r="I17" s="85">
        <v>76979</v>
      </c>
      <c r="J17" s="85">
        <v>76979</v>
      </c>
      <c r="K17" s="85">
        <v>76979</v>
      </c>
      <c r="L17" s="85">
        <v>76979</v>
      </c>
      <c r="M17" s="85">
        <v>76979</v>
      </c>
      <c r="N17" s="85">
        <v>-160790</v>
      </c>
      <c r="O17" s="84">
        <v>0</v>
      </c>
      <c r="P17" s="85">
        <v>0</v>
      </c>
      <c r="Q17" s="85">
        <v>0</v>
      </c>
      <c r="R17" s="86">
        <v>455042</v>
      </c>
    </row>
    <row r="18" spans="1:18" ht="11.25" customHeight="1" x14ac:dyDescent="0.25">
      <c r="A18" s="82"/>
      <c r="B18" s="82"/>
      <c r="C18" s="82" t="s">
        <v>49</v>
      </c>
      <c r="D18" s="82"/>
      <c r="E18" s="83"/>
      <c r="F18" s="84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8950</v>
      </c>
      <c r="O18" s="84">
        <v>16.666666030883789</v>
      </c>
      <c r="P18" s="85">
        <v>16.666666030883789</v>
      </c>
      <c r="Q18" s="85">
        <v>16.666666030883789</v>
      </c>
      <c r="R18" s="86">
        <v>8999.9999980926514</v>
      </c>
    </row>
    <row r="19" spans="1:18" ht="11.25" customHeight="1" x14ac:dyDescent="0.25">
      <c r="A19" s="82"/>
      <c r="B19" s="82"/>
      <c r="C19" s="82" t="s">
        <v>50</v>
      </c>
      <c r="D19" s="82"/>
      <c r="E19" s="83"/>
      <c r="F19" s="84">
        <v>0</v>
      </c>
      <c r="G19" s="85">
        <v>0</v>
      </c>
      <c r="H19" s="85">
        <v>11160</v>
      </c>
      <c r="I19" s="85">
        <v>0</v>
      </c>
      <c r="J19" s="85">
        <v>0</v>
      </c>
      <c r="K19" s="85">
        <v>33480</v>
      </c>
      <c r="L19" s="85">
        <v>0</v>
      </c>
      <c r="M19" s="85">
        <v>0</v>
      </c>
      <c r="N19" s="85">
        <v>32922</v>
      </c>
      <c r="O19" s="84">
        <v>4679.3203125</v>
      </c>
      <c r="P19" s="85">
        <v>4679.3203125</v>
      </c>
      <c r="Q19" s="85">
        <v>4679.3203125</v>
      </c>
      <c r="R19" s="86">
        <v>91599.9609375</v>
      </c>
    </row>
    <row r="20" spans="1:18" ht="11.25" customHeight="1" x14ac:dyDescent="0.25">
      <c r="A20" s="82"/>
      <c r="B20" s="82"/>
      <c r="C20" s="82" t="s">
        <v>51</v>
      </c>
      <c r="D20" s="82"/>
      <c r="E20" s="83"/>
      <c r="F20" s="84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4">
        <v>30533.3203125</v>
      </c>
      <c r="P20" s="85">
        <v>30533.3203125</v>
      </c>
      <c r="Q20" s="85">
        <v>30533.3203125</v>
      </c>
      <c r="R20" s="86">
        <v>91599.9609375</v>
      </c>
    </row>
    <row r="21" spans="1:18" ht="11.25" customHeight="1" x14ac:dyDescent="0.25">
      <c r="A21" s="82"/>
      <c r="B21" s="82"/>
      <c r="C21" s="82" t="s">
        <v>52</v>
      </c>
      <c r="D21" s="82"/>
      <c r="E21" s="83"/>
      <c r="F21" s="84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4">
        <v>1110</v>
      </c>
      <c r="P21" s="85">
        <v>1110</v>
      </c>
      <c r="Q21" s="85">
        <v>1110</v>
      </c>
      <c r="R21" s="86">
        <v>3330</v>
      </c>
    </row>
    <row r="22" spans="1:18" ht="11.25" customHeight="1" x14ac:dyDescent="0.25">
      <c r="A22" s="82"/>
      <c r="B22" s="82"/>
      <c r="C22" s="82" t="s">
        <v>53</v>
      </c>
      <c r="D22" s="82"/>
      <c r="E22" s="83"/>
      <c r="F22" s="84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4">
        <v>1110</v>
      </c>
      <c r="P22" s="85">
        <v>1110</v>
      </c>
      <c r="Q22" s="85">
        <v>1110</v>
      </c>
      <c r="R22" s="86">
        <v>3330</v>
      </c>
    </row>
    <row r="23" spans="1:18" ht="11.25" customHeight="1" x14ac:dyDescent="0.25">
      <c r="A23" s="82"/>
      <c r="B23" s="82"/>
      <c r="C23" s="82" t="s">
        <v>54</v>
      </c>
      <c r="D23" s="82"/>
      <c r="E23" s="83"/>
      <c r="F23" s="84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4">
        <v>1110</v>
      </c>
      <c r="P23" s="85">
        <v>1110</v>
      </c>
      <c r="Q23" s="85">
        <v>1110</v>
      </c>
      <c r="R23" s="86">
        <v>3330</v>
      </c>
    </row>
    <row r="24" spans="1:18" ht="11.25" customHeight="1" x14ac:dyDescent="0.25">
      <c r="A24" s="82"/>
      <c r="B24" s="82"/>
      <c r="C24" s="87" t="s">
        <v>55</v>
      </c>
      <c r="D24" s="87"/>
      <c r="E24" s="88"/>
      <c r="F24" s="89">
        <v>626654</v>
      </c>
      <c r="G24" s="90">
        <v>626324.56000000006</v>
      </c>
      <c r="H24" s="90">
        <v>645224.56000000006</v>
      </c>
      <c r="I24" s="90">
        <v>630393.56000000006</v>
      </c>
      <c r="J24" s="90">
        <v>631685.23</v>
      </c>
      <c r="K24" s="90">
        <v>664288.77</v>
      </c>
      <c r="L24" s="90">
        <v>638614</v>
      </c>
      <c r="M24" s="90">
        <v>625864</v>
      </c>
      <c r="N24" s="90">
        <v>-178707.66999999998</v>
      </c>
      <c r="O24" s="89">
        <v>282026.66389942169</v>
      </c>
      <c r="P24" s="90">
        <v>282026.66389942169</v>
      </c>
      <c r="Q24" s="90">
        <v>282026.66389942169</v>
      </c>
      <c r="R24" s="91">
        <v>5756421.0016982649</v>
      </c>
    </row>
    <row r="25" spans="1:18" ht="11.25" customHeight="1" x14ac:dyDescent="0.25">
      <c r="A25" s="82"/>
      <c r="B25" s="82" t="s">
        <v>14</v>
      </c>
      <c r="C25" s="82"/>
      <c r="D25" s="82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4"/>
      <c r="P25" s="85"/>
      <c r="Q25" s="85"/>
      <c r="R25" s="86"/>
    </row>
    <row r="26" spans="1:18" ht="11.25" customHeight="1" x14ac:dyDescent="0.25">
      <c r="A26" s="82"/>
      <c r="B26" s="82"/>
      <c r="C26" s="82" t="s">
        <v>56</v>
      </c>
      <c r="D26" s="82"/>
      <c r="E26" s="83"/>
      <c r="F26" s="84">
        <v>0</v>
      </c>
      <c r="G26" s="85">
        <v>0</v>
      </c>
      <c r="H26" s="85">
        <v>2250</v>
      </c>
      <c r="I26" s="85">
        <v>0</v>
      </c>
      <c r="J26" s="85">
        <v>0</v>
      </c>
      <c r="K26" s="85">
        <v>4850</v>
      </c>
      <c r="L26" s="85">
        <v>0</v>
      </c>
      <c r="M26" s="85">
        <v>0</v>
      </c>
      <c r="N26" s="85">
        <v>7808</v>
      </c>
      <c r="O26" s="84">
        <v>9280.6669921875</v>
      </c>
      <c r="P26" s="85">
        <v>9280.6669921875</v>
      </c>
      <c r="Q26" s="85">
        <v>9280.6669921875</v>
      </c>
      <c r="R26" s="86">
        <v>42750.0009765625</v>
      </c>
    </row>
    <row r="27" spans="1:18" ht="11.25" customHeight="1" x14ac:dyDescent="0.25">
      <c r="A27" s="82"/>
      <c r="B27" s="82"/>
      <c r="C27" s="82" t="s">
        <v>57</v>
      </c>
      <c r="D27" s="82"/>
      <c r="E27" s="83"/>
      <c r="F27" s="84">
        <v>0</v>
      </c>
      <c r="G27" s="85">
        <v>900.62</v>
      </c>
      <c r="H27" s="85">
        <v>0</v>
      </c>
      <c r="I27" s="85">
        <v>68265.11</v>
      </c>
      <c r="J27" s="85">
        <v>0</v>
      </c>
      <c r="K27" s="85">
        <v>0</v>
      </c>
      <c r="L27" s="85">
        <v>21185.4</v>
      </c>
      <c r="M27" s="85">
        <v>16005.93</v>
      </c>
      <c r="N27" s="85">
        <v>35520.15</v>
      </c>
      <c r="O27" s="84">
        <v>3690.265625</v>
      </c>
      <c r="P27" s="85">
        <v>3690.265625</v>
      </c>
      <c r="Q27" s="85">
        <v>3690.265625</v>
      </c>
      <c r="R27" s="86">
        <v>152948.00687499999</v>
      </c>
    </row>
    <row r="28" spans="1:18" ht="11.25" customHeight="1" x14ac:dyDescent="0.25">
      <c r="A28" s="82"/>
      <c r="B28" s="82"/>
      <c r="C28" s="82" t="s">
        <v>58</v>
      </c>
      <c r="D28" s="82"/>
      <c r="E28" s="83"/>
      <c r="F28" s="84">
        <v>0</v>
      </c>
      <c r="G28" s="85">
        <v>643.54999999999995</v>
      </c>
      <c r="H28" s="85">
        <v>0</v>
      </c>
      <c r="I28" s="85">
        <v>48760.81</v>
      </c>
      <c r="J28" s="85">
        <v>0</v>
      </c>
      <c r="K28" s="85">
        <v>6591.16</v>
      </c>
      <c r="L28" s="85">
        <v>19739.22</v>
      </c>
      <c r="M28" s="85">
        <v>15754.76</v>
      </c>
      <c r="N28" s="85">
        <v>32743.95</v>
      </c>
      <c r="O28" s="84">
        <v>10019.1826171875</v>
      </c>
      <c r="P28" s="85">
        <v>10019.1826171875</v>
      </c>
      <c r="Q28" s="85">
        <v>10019.1826171875</v>
      </c>
      <c r="R28" s="86">
        <v>154290.99785156251</v>
      </c>
    </row>
    <row r="29" spans="1:18" ht="11.25" customHeight="1" x14ac:dyDescent="0.25">
      <c r="A29" s="82"/>
      <c r="B29" s="82"/>
      <c r="C29" s="82" t="s">
        <v>59</v>
      </c>
      <c r="D29" s="82"/>
      <c r="E29" s="83"/>
      <c r="F29" s="84">
        <v>0</v>
      </c>
      <c r="G29" s="85">
        <v>294.52999999999997</v>
      </c>
      <c r="H29" s="85">
        <v>0</v>
      </c>
      <c r="I29" s="85">
        <v>22290.65</v>
      </c>
      <c r="J29" s="85">
        <v>0</v>
      </c>
      <c r="K29" s="85">
        <v>0</v>
      </c>
      <c r="L29" s="85">
        <v>8888.73</v>
      </c>
      <c r="M29" s="85">
        <v>6615.16</v>
      </c>
      <c r="N29" s="85">
        <v>13223.91</v>
      </c>
      <c r="O29" s="84">
        <v>8562.33984375</v>
      </c>
      <c r="P29" s="85">
        <v>8562.33984375</v>
      </c>
      <c r="Q29" s="85">
        <v>8562.33984375</v>
      </c>
      <c r="R29" s="86">
        <v>76999.999531249996</v>
      </c>
    </row>
    <row r="30" spans="1:18" ht="11.25" customHeight="1" x14ac:dyDescent="0.25">
      <c r="A30" s="82"/>
      <c r="B30" s="82"/>
      <c r="C30" s="82" t="s">
        <v>60</v>
      </c>
      <c r="D30" s="82"/>
      <c r="E30" s="83"/>
      <c r="F30" s="84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42151</v>
      </c>
      <c r="O30" s="84">
        <v>5079</v>
      </c>
      <c r="P30" s="85">
        <v>5079</v>
      </c>
      <c r="Q30" s="85">
        <v>5079</v>
      </c>
      <c r="R30" s="86">
        <v>57388</v>
      </c>
    </row>
    <row r="31" spans="1:18" ht="11.25" customHeight="1" x14ac:dyDescent="0.25">
      <c r="A31" s="82"/>
      <c r="B31" s="82"/>
      <c r="C31" s="82" t="s">
        <v>61</v>
      </c>
      <c r="D31" s="82"/>
      <c r="E31" s="83"/>
      <c r="F31" s="84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4">
        <v>20000</v>
      </c>
      <c r="P31" s="85">
        <v>20000</v>
      </c>
      <c r="Q31" s="85">
        <v>20000</v>
      </c>
      <c r="R31" s="86">
        <v>60000</v>
      </c>
    </row>
    <row r="32" spans="1:18" ht="11.25" customHeight="1" x14ac:dyDescent="0.25">
      <c r="A32" s="82"/>
      <c r="B32" s="82"/>
      <c r="C32" s="82" t="s">
        <v>62</v>
      </c>
      <c r="D32" s="82"/>
      <c r="E32" s="83"/>
      <c r="F32" s="84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30151</v>
      </c>
      <c r="O32" s="84">
        <v>9120</v>
      </c>
      <c r="P32" s="85">
        <v>9120</v>
      </c>
      <c r="Q32" s="85">
        <v>9120</v>
      </c>
      <c r="R32" s="86">
        <v>57511</v>
      </c>
    </row>
    <row r="33" spans="1:18" ht="11.25" customHeight="1" x14ac:dyDescent="0.25">
      <c r="A33" s="82"/>
      <c r="B33" s="82"/>
      <c r="C33" s="82" t="s">
        <v>63</v>
      </c>
      <c r="D33" s="82"/>
      <c r="E33" s="83"/>
      <c r="F33" s="84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175000</v>
      </c>
      <c r="O33" s="84">
        <v>33333.33203125</v>
      </c>
      <c r="P33" s="85">
        <v>33333.33203125</v>
      </c>
      <c r="Q33" s="85">
        <v>33333.33203125</v>
      </c>
      <c r="R33" s="86">
        <v>274999.99609375</v>
      </c>
    </row>
    <row r="34" spans="1:18" ht="11.25" customHeight="1" x14ac:dyDescent="0.25">
      <c r="A34" s="82"/>
      <c r="B34" s="82"/>
      <c r="C34" s="82" t="s">
        <v>64</v>
      </c>
      <c r="D34" s="82"/>
      <c r="E34" s="83"/>
      <c r="F34" s="84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125000</v>
      </c>
      <c r="O34" s="84">
        <v>51666.66796875</v>
      </c>
      <c r="P34" s="85">
        <v>51666.66796875</v>
      </c>
      <c r="Q34" s="85">
        <v>51666.66796875</v>
      </c>
      <c r="R34" s="86">
        <v>280000.00390625</v>
      </c>
    </row>
    <row r="35" spans="1:18" ht="11.25" customHeight="1" x14ac:dyDescent="0.25">
      <c r="A35" s="82"/>
      <c r="B35" s="82"/>
      <c r="C35" s="82" t="s">
        <v>65</v>
      </c>
      <c r="D35" s="82"/>
      <c r="E35" s="83"/>
      <c r="F35" s="84">
        <v>0</v>
      </c>
      <c r="G35" s="85">
        <v>0</v>
      </c>
      <c r="H35" s="85">
        <v>0</v>
      </c>
      <c r="I35" s="85">
        <v>0</v>
      </c>
      <c r="J35" s="85">
        <v>89608</v>
      </c>
      <c r="K35" s="85">
        <v>0</v>
      </c>
      <c r="L35" s="85">
        <v>0</v>
      </c>
      <c r="M35" s="85">
        <v>0</v>
      </c>
      <c r="N35" s="85">
        <v>126565</v>
      </c>
      <c r="O35" s="84">
        <v>42942.33203125</v>
      </c>
      <c r="P35" s="85">
        <v>42942.33203125</v>
      </c>
      <c r="Q35" s="85">
        <v>42942.33203125</v>
      </c>
      <c r="R35" s="86">
        <v>344999.99609375</v>
      </c>
    </row>
    <row r="36" spans="1:18" ht="11.25" customHeight="1" x14ac:dyDescent="0.25">
      <c r="A36" s="82"/>
      <c r="B36" s="82"/>
      <c r="C36" s="82" t="s">
        <v>66</v>
      </c>
      <c r="D36" s="82"/>
      <c r="E36" s="83"/>
      <c r="F36" s="84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4">
        <v>13333.3330078125</v>
      </c>
      <c r="P36" s="85">
        <v>13333.3330078125</v>
      </c>
      <c r="Q36" s="85">
        <v>13333.3330078125</v>
      </c>
      <c r="R36" s="86">
        <v>39999.9990234375</v>
      </c>
    </row>
    <row r="37" spans="1:18" ht="11.25" customHeight="1" x14ac:dyDescent="0.25">
      <c r="A37" s="82"/>
      <c r="B37" s="82"/>
      <c r="C37" s="82" t="s">
        <v>67</v>
      </c>
      <c r="D37" s="82"/>
      <c r="E37" s="83"/>
      <c r="F37" s="84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4">
        <v>9666.6669921875</v>
      </c>
      <c r="P37" s="85">
        <v>9666.6669921875</v>
      </c>
      <c r="Q37" s="85">
        <v>9666.6669921875</v>
      </c>
      <c r="R37" s="86">
        <v>29000.0009765625</v>
      </c>
    </row>
    <row r="38" spans="1:18" ht="11.25" customHeight="1" x14ac:dyDescent="0.25">
      <c r="A38" s="82"/>
      <c r="B38" s="82"/>
      <c r="C38" s="82" t="s">
        <v>68</v>
      </c>
      <c r="D38" s="82"/>
      <c r="E38" s="83"/>
      <c r="F38" s="84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12954</v>
      </c>
      <c r="N38" s="85">
        <v>0</v>
      </c>
      <c r="O38" s="84">
        <v>4682</v>
      </c>
      <c r="P38" s="85">
        <v>4682</v>
      </c>
      <c r="Q38" s="85">
        <v>4682</v>
      </c>
      <c r="R38" s="86">
        <v>27000</v>
      </c>
    </row>
    <row r="39" spans="1:18" ht="11.25" customHeight="1" x14ac:dyDescent="0.25">
      <c r="A39" s="82"/>
      <c r="B39" s="82"/>
      <c r="C39" s="82" t="s">
        <v>69</v>
      </c>
      <c r="D39" s="82"/>
      <c r="E39" s="83"/>
      <c r="F39" s="84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5702</v>
      </c>
      <c r="O39" s="84">
        <v>5432.66650390625</v>
      </c>
      <c r="P39" s="85">
        <v>5432.66650390625</v>
      </c>
      <c r="Q39" s="85">
        <v>5432.66650390625</v>
      </c>
      <c r="R39" s="86">
        <v>21999.99951171875</v>
      </c>
    </row>
    <row r="40" spans="1:18" ht="11.25" customHeight="1" x14ac:dyDescent="0.25">
      <c r="A40" s="82"/>
      <c r="B40" s="82"/>
      <c r="C40" s="82" t="s">
        <v>70</v>
      </c>
      <c r="D40" s="82"/>
      <c r="E40" s="83"/>
      <c r="F40" s="84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4">
        <v>5333.33349609375</v>
      </c>
      <c r="P40" s="85">
        <v>5333.33349609375</v>
      </c>
      <c r="Q40" s="85">
        <v>5333.33349609375</v>
      </c>
      <c r="R40" s="86">
        <v>16000.00048828125</v>
      </c>
    </row>
    <row r="41" spans="1:18" ht="11.25" customHeight="1" x14ac:dyDescent="0.25">
      <c r="A41" s="82"/>
      <c r="B41" s="82"/>
      <c r="C41" s="82" t="s">
        <v>71</v>
      </c>
      <c r="D41" s="82"/>
      <c r="E41" s="83"/>
      <c r="F41" s="84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17088</v>
      </c>
      <c r="O41" s="84">
        <v>970.66668701171875</v>
      </c>
      <c r="P41" s="85">
        <v>970.66668701171875</v>
      </c>
      <c r="Q41" s="85">
        <v>970.66668701171875</v>
      </c>
      <c r="R41" s="86">
        <v>20000.000061035156</v>
      </c>
    </row>
    <row r="42" spans="1:18" ht="11.25" customHeight="1" x14ac:dyDescent="0.25">
      <c r="A42" s="82"/>
      <c r="B42" s="82"/>
      <c r="C42" s="82" t="s">
        <v>72</v>
      </c>
      <c r="D42" s="82"/>
      <c r="E42" s="83"/>
      <c r="F42" s="84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4">
        <v>0</v>
      </c>
      <c r="P42" s="85">
        <v>0</v>
      </c>
      <c r="Q42" s="85">
        <v>0</v>
      </c>
      <c r="R42" s="86">
        <v>0</v>
      </c>
    </row>
    <row r="43" spans="1:18" ht="11.25" customHeight="1" x14ac:dyDescent="0.25">
      <c r="A43" s="82"/>
      <c r="B43" s="82"/>
      <c r="C43" s="82" t="s">
        <v>73</v>
      </c>
      <c r="D43" s="82"/>
      <c r="E43" s="83"/>
      <c r="F43" s="84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4">
        <v>0</v>
      </c>
      <c r="P43" s="85">
        <v>0</v>
      </c>
      <c r="Q43" s="85">
        <v>0</v>
      </c>
      <c r="R43" s="86">
        <v>0</v>
      </c>
    </row>
    <row r="44" spans="1:18" ht="11.25" customHeight="1" x14ac:dyDescent="0.25">
      <c r="A44" s="82"/>
      <c r="B44" s="82"/>
      <c r="C44" s="82" t="s">
        <v>74</v>
      </c>
      <c r="D44" s="82"/>
      <c r="E44" s="83"/>
      <c r="F44" s="84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4">
        <v>0</v>
      </c>
      <c r="P44" s="85">
        <v>0</v>
      </c>
      <c r="Q44" s="85">
        <v>0</v>
      </c>
      <c r="R44" s="86">
        <v>0</v>
      </c>
    </row>
    <row r="45" spans="1:18" ht="11.25" customHeight="1" x14ac:dyDescent="0.25">
      <c r="A45" s="82"/>
      <c r="B45" s="82"/>
      <c r="C45" s="82" t="s">
        <v>75</v>
      </c>
      <c r="D45" s="82"/>
      <c r="E45" s="83"/>
      <c r="F45" s="84">
        <v>0</v>
      </c>
      <c r="G45" s="85">
        <v>0</v>
      </c>
      <c r="H45" s="85">
        <v>0</v>
      </c>
      <c r="I45" s="85">
        <v>0</v>
      </c>
      <c r="J45" s="85">
        <v>0</v>
      </c>
      <c r="K45" s="85">
        <v>8150</v>
      </c>
      <c r="L45" s="85">
        <v>0</v>
      </c>
      <c r="M45" s="85">
        <v>0</v>
      </c>
      <c r="N45" s="85">
        <v>0</v>
      </c>
      <c r="O45" s="84">
        <v>4283.33349609375</v>
      </c>
      <c r="P45" s="85">
        <v>4283.33349609375</v>
      </c>
      <c r="Q45" s="85">
        <v>4283.33349609375</v>
      </c>
      <c r="R45" s="86">
        <v>21000.00048828125</v>
      </c>
    </row>
    <row r="46" spans="1:18" ht="11.25" customHeight="1" x14ac:dyDescent="0.25">
      <c r="A46" s="82"/>
      <c r="B46" s="82"/>
      <c r="C46" s="82" t="s">
        <v>76</v>
      </c>
      <c r="D46" s="82"/>
      <c r="E46" s="83"/>
      <c r="F46" s="84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4">
        <v>5718</v>
      </c>
      <c r="P46" s="85">
        <v>5718</v>
      </c>
      <c r="Q46" s="85">
        <v>5718</v>
      </c>
      <c r="R46" s="86">
        <v>17154</v>
      </c>
    </row>
    <row r="47" spans="1:18" ht="11.25" customHeight="1" x14ac:dyDescent="0.25">
      <c r="A47" s="82"/>
      <c r="B47" s="82"/>
      <c r="C47" s="82" t="s">
        <v>77</v>
      </c>
      <c r="D47" s="82"/>
      <c r="E47" s="83"/>
      <c r="F47" s="84">
        <v>0</v>
      </c>
      <c r="G47" s="85">
        <v>0</v>
      </c>
      <c r="H47" s="85">
        <v>0</v>
      </c>
      <c r="I47" s="85">
        <v>0</v>
      </c>
      <c r="J47" s="85">
        <v>0</v>
      </c>
      <c r="K47" s="85">
        <v>8145</v>
      </c>
      <c r="L47" s="85">
        <v>0</v>
      </c>
      <c r="M47" s="85">
        <v>0</v>
      </c>
      <c r="N47" s="85">
        <v>9125</v>
      </c>
      <c r="O47" s="84">
        <v>1251.6666259765625</v>
      </c>
      <c r="P47" s="85">
        <v>1251.6666259765625</v>
      </c>
      <c r="Q47" s="85">
        <v>1251.6666259765625</v>
      </c>
      <c r="R47" s="86">
        <v>21024.999877929688</v>
      </c>
    </row>
    <row r="48" spans="1:18" ht="11.25" customHeight="1" x14ac:dyDescent="0.25">
      <c r="A48" s="82"/>
      <c r="B48" s="82"/>
      <c r="C48" s="82" t="s">
        <v>78</v>
      </c>
      <c r="D48" s="82"/>
      <c r="E48" s="83"/>
      <c r="F48" s="84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4">
        <v>33333.33203125</v>
      </c>
      <c r="P48" s="85">
        <v>33333.33203125</v>
      </c>
      <c r="Q48" s="85">
        <v>33333.33203125</v>
      </c>
      <c r="R48" s="86">
        <v>99999.99609375</v>
      </c>
    </row>
    <row r="49" spans="1:18" ht="11.25" customHeight="1" x14ac:dyDescent="0.25">
      <c r="A49" s="82"/>
      <c r="B49" s="82"/>
      <c r="C49" s="82" t="s">
        <v>79</v>
      </c>
      <c r="D49" s="82"/>
      <c r="E49" s="83"/>
      <c r="F49" s="84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4">
        <v>0</v>
      </c>
      <c r="P49" s="85">
        <v>0</v>
      </c>
      <c r="Q49" s="85">
        <v>0</v>
      </c>
      <c r="R49" s="86">
        <v>0</v>
      </c>
    </row>
    <row r="50" spans="1:18" ht="11.25" customHeight="1" x14ac:dyDescent="0.25">
      <c r="A50" s="82"/>
      <c r="B50" s="82"/>
      <c r="C50" s="82" t="s">
        <v>80</v>
      </c>
      <c r="D50" s="82"/>
      <c r="E50" s="83"/>
      <c r="F50" s="84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4">
        <v>0</v>
      </c>
      <c r="P50" s="85">
        <v>0</v>
      </c>
      <c r="Q50" s="85">
        <v>0</v>
      </c>
      <c r="R50" s="86">
        <v>0</v>
      </c>
    </row>
    <row r="51" spans="1:18" ht="11.25" customHeight="1" x14ac:dyDescent="0.25">
      <c r="A51" s="82"/>
      <c r="B51" s="82"/>
      <c r="C51" s="82" t="s">
        <v>81</v>
      </c>
      <c r="D51" s="82"/>
      <c r="E51" s="83"/>
      <c r="F51" s="84">
        <v>0</v>
      </c>
      <c r="G51" s="85">
        <v>0</v>
      </c>
      <c r="H51" s="85">
        <v>0</v>
      </c>
      <c r="I51" s="85">
        <v>0</v>
      </c>
      <c r="J51" s="85">
        <v>27167</v>
      </c>
      <c r="K51" s="85">
        <v>446</v>
      </c>
      <c r="L51" s="85">
        <v>0</v>
      </c>
      <c r="M51" s="85">
        <v>0</v>
      </c>
      <c r="N51" s="85">
        <v>319195</v>
      </c>
      <c r="O51" s="84">
        <v>284397.34375</v>
      </c>
      <c r="P51" s="85">
        <v>284397.34375</v>
      </c>
      <c r="Q51" s="85">
        <v>284397.34375</v>
      </c>
      <c r="R51" s="86">
        <v>1200000.03125</v>
      </c>
    </row>
    <row r="52" spans="1:18" ht="11.25" customHeight="1" x14ac:dyDescent="0.25">
      <c r="A52" s="82"/>
      <c r="B52" s="82"/>
      <c r="C52" s="82" t="s">
        <v>82</v>
      </c>
      <c r="D52" s="82"/>
      <c r="E52" s="83"/>
      <c r="F52" s="84">
        <v>3206</v>
      </c>
      <c r="G52" s="85">
        <v>0</v>
      </c>
      <c r="H52" s="85">
        <v>0</v>
      </c>
      <c r="I52" s="85">
        <v>0</v>
      </c>
      <c r="J52" s="85">
        <v>22699</v>
      </c>
      <c r="K52" s="85">
        <v>0</v>
      </c>
      <c r="L52" s="85">
        <v>0</v>
      </c>
      <c r="M52" s="85">
        <v>0</v>
      </c>
      <c r="N52" s="85">
        <v>250000</v>
      </c>
      <c r="O52" s="84">
        <v>224698.328125</v>
      </c>
      <c r="P52" s="85">
        <v>224698.328125</v>
      </c>
      <c r="Q52" s="85">
        <v>224698.328125</v>
      </c>
      <c r="R52" s="86">
        <v>949999.984375</v>
      </c>
    </row>
    <row r="53" spans="1:18" ht="11.25" customHeight="1" x14ac:dyDescent="0.25">
      <c r="A53" s="82"/>
      <c r="B53" s="82"/>
      <c r="C53" s="82" t="s">
        <v>83</v>
      </c>
      <c r="D53" s="82"/>
      <c r="E53" s="83"/>
      <c r="F53" s="84">
        <v>-197791</v>
      </c>
      <c r="G53" s="85">
        <v>0</v>
      </c>
      <c r="H53" s="85">
        <v>188771</v>
      </c>
      <c r="I53" s="85">
        <v>0</v>
      </c>
      <c r="J53" s="85">
        <v>9020</v>
      </c>
      <c r="K53" s="85">
        <v>0</v>
      </c>
      <c r="L53" s="85">
        <v>0</v>
      </c>
      <c r="M53" s="85">
        <v>0</v>
      </c>
      <c r="N53" s="85">
        <v>463969</v>
      </c>
      <c r="O53" s="84">
        <v>162010.328125</v>
      </c>
      <c r="P53" s="85">
        <v>162010.328125</v>
      </c>
      <c r="Q53" s="85">
        <v>162010.328125</v>
      </c>
      <c r="R53" s="86">
        <v>949999.984375</v>
      </c>
    </row>
    <row r="54" spans="1:18" ht="11.25" customHeight="1" x14ac:dyDescent="0.25">
      <c r="A54" s="82"/>
      <c r="B54" s="82"/>
      <c r="C54" s="87" t="s">
        <v>84</v>
      </c>
      <c r="D54" s="87"/>
      <c r="E54" s="88"/>
      <c r="F54" s="89">
        <v>-194585</v>
      </c>
      <c r="G54" s="90">
        <v>1838.7</v>
      </c>
      <c r="H54" s="90">
        <v>191021</v>
      </c>
      <c r="I54" s="90">
        <v>139316.57</v>
      </c>
      <c r="J54" s="90">
        <v>148494</v>
      </c>
      <c r="K54" s="90">
        <v>28182.16</v>
      </c>
      <c r="L54" s="90">
        <v>49813.350000000006</v>
      </c>
      <c r="M54" s="90">
        <v>51329.850000000006</v>
      </c>
      <c r="N54" s="90">
        <v>1653242.01</v>
      </c>
      <c r="O54" s="89">
        <v>948804.78594970703</v>
      </c>
      <c r="P54" s="90">
        <v>948804.78594970703</v>
      </c>
      <c r="Q54" s="90">
        <v>948804.78594970703</v>
      </c>
      <c r="R54" s="91">
        <v>4915066.9978491217</v>
      </c>
    </row>
    <row r="55" spans="1:18" ht="11.25" customHeight="1" x14ac:dyDescent="0.25">
      <c r="A55" s="82"/>
      <c r="B55" s="82" t="s">
        <v>16</v>
      </c>
      <c r="C55" s="82"/>
      <c r="D55" s="82"/>
      <c r="E55" s="83"/>
      <c r="F55" s="84"/>
      <c r="G55" s="85"/>
      <c r="H55" s="85"/>
      <c r="I55" s="85"/>
      <c r="J55" s="85"/>
      <c r="K55" s="85"/>
      <c r="L55" s="85"/>
      <c r="M55" s="85"/>
      <c r="N55" s="85"/>
      <c r="O55" s="84"/>
      <c r="P55" s="85"/>
      <c r="Q55" s="85"/>
      <c r="R55" s="86"/>
    </row>
    <row r="56" spans="1:18" ht="11.25" customHeight="1" x14ac:dyDescent="0.25">
      <c r="A56" s="82"/>
      <c r="B56" s="82"/>
      <c r="C56" s="82" t="s">
        <v>85</v>
      </c>
      <c r="D56" s="82"/>
      <c r="E56" s="83"/>
      <c r="F56" s="84">
        <v>0</v>
      </c>
      <c r="G56" s="85">
        <v>0</v>
      </c>
      <c r="H56" s="85">
        <v>0</v>
      </c>
      <c r="I56" s="85">
        <v>51.99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4">
        <v>-17.329999923706055</v>
      </c>
      <c r="P56" s="85">
        <v>-17.329999923706055</v>
      </c>
      <c r="Q56" s="85">
        <v>-17.329999923706055</v>
      </c>
      <c r="R56" s="86">
        <v>2.2888183792701966E-7</v>
      </c>
    </row>
    <row r="57" spans="1:18" ht="11.25" customHeight="1" x14ac:dyDescent="0.25">
      <c r="A57" s="82"/>
      <c r="B57" s="82"/>
      <c r="C57" s="87" t="s">
        <v>86</v>
      </c>
      <c r="D57" s="87"/>
      <c r="E57" s="88"/>
      <c r="F57" s="89">
        <v>0</v>
      </c>
      <c r="G57" s="90">
        <v>0</v>
      </c>
      <c r="H57" s="90">
        <v>0</v>
      </c>
      <c r="I57" s="90">
        <v>51.99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89">
        <v>-17.329999923706055</v>
      </c>
      <c r="P57" s="90">
        <v>-17.329999923706055</v>
      </c>
      <c r="Q57" s="90">
        <v>-17.329999923706055</v>
      </c>
      <c r="R57" s="91">
        <v>2.2888183792701966E-7</v>
      </c>
    </row>
    <row r="58" spans="1:18" ht="11.25" customHeight="1" x14ac:dyDescent="0.25">
      <c r="A58" s="82"/>
      <c r="B58" s="87" t="s">
        <v>17</v>
      </c>
      <c r="C58" s="87"/>
      <c r="D58" s="87"/>
      <c r="E58" s="88"/>
      <c r="F58" s="89">
        <v>432069</v>
      </c>
      <c r="G58" s="90">
        <v>628163.26</v>
      </c>
      <c r="H58" s="90">
        <v>836245.56</v>
      </c>
      <c r="I58" s="90">
        <v>769762.12000000011</v>
      </c>
      <c r="J58" s="90">
        <v>780179.23</v>
      </c>
      <c r="K58" s="90">
        <v>692470.93</v>
      </c>
      <c r="L58" s="90">
        <v>688427.35</v>
      </c>
      <c r="M58" s="90">
        <v>677193.85</v>
      </c>
      <c r="N58" s="90">
        <v>1474534.34</v>
      </c>
      <c r="O58" s="89">
        <v>1230814.119849205</v>
      </c>
      <c r="P58" s="90">
        <v>1230814.119849205</v>
      </c>
      <c r="Q58" s="90">
        <v>1230814.119849205</v>
      </c>
      <c r="R58" s="91">
        <v>10671487.999547616</v>
      </c>
    </row>
    <row r="59" spans="1:18" ht="11.25" customHeight="1" x14ac:dyDescent="0.25">
      <c r="A59" s="82" t="s">
        <v>18</v>
      </c>
      <c r="B59" s="82"/>
      <c r="C59" s="82"/>
      <c r="D59" s="82"/>
      <c r="E59" s="83"/>
      <c r="F59" s="84"/>
      <c r="G59" s="85"/>
      <c r="H59" s="85"/>
      <c r="I59" s="85"/>
      <c r="J59" s="85"/>
      <c r="K59" s="85"/>
      <c r="L59" s="85"/>
      <c r="M59" s="85"/>
      <c r="N59" s="85"/>
      <c r="O59" s="84"/>
      <c r="P59" s="85"/>
      <c r="Q59" s="85"/>
      <c r="R59" s="86"/>
    </row>
    <row r="60" spans="1:18" ht="11.25" customHeight="1" x14ac:dyDescent="0.25">
      <c r="A60" s="82"/>
      <c r="B60" s="82" t="s">
        <v>19</v>
      </c>
      <c r="C60" s="82"/>
      <c r="D60" s="82"/>
      <c r="E60" s="83"/>
      <c r="F60" s="84"/>
      <c r="G60" s="85"/>
      <c r="H60" s="85"/>
      <c r="I60" s="85"/>
      <c r="J60" s="85"/>
      <c r="K60" s="85"/>
      <c r="L60" s="85"/>
      <c r="M60" s="85"/>
      <c r="N60" s="85"/>
      <c r="O60" s="84"/>
      <c r="P60" s="85"/>
      <c r="Q60" s="85"/>
      <c r="R60" s="86"/>
    </row>
    <row r="61" spans="1:18" ht="11.25" customHeight="1" x14ac:dyDescent="0.25">
      <c r="A61" s="82"/>
      <c r="B61" s="82"/>
      <c r="C61" s="82" t="s">
        <v>87</v>
      </c>
      <c r="D61" s="82"/>
      <c r="E61" s="83"/>
      <c r="F61" s="84">
        <v>0</v>
      </c>
      <c r="G61" s="85">
        <v>0</v>
      </c>
      <c r="H61" s="85">
        <v>0</v>
      </c>
      <c r="I61" s="85">
        <v>0</v>
      </c>
      <c r="J61" s="85">
        <v>0</v>
      </c>
      <c r="K61" s="85">
        <v>4848.8900000000003</v>
      </c>
      <c r="L61" s="85">
        <v>-7636.32</v>
      </c>
      <c r="M61" s="85">
        <v>0</v>
      </c>
      <c r="N61" s="85">
        <v>2787.43</v>
      </c>
      <c r="O61" s="84">
        <v>0</v>
      </c>
      <c r="P61" s="85">
        <v>0</v>
      </c>
      <c r="Q61" s="85">
        <v>0</v>
      </c>
      <c r="R61" s="86">
        <v>4.5474735088646412E-13</v>
      </c>
    </row>
    <row r="62" spans="1:18" ht="11.25" customHeight="1" x14ac:dyDescent="0.25">
      <c r="A62" s="82"/>
      <c r="B62" s="82"/>
      <c r="C62" s="82" t="s">
        <v>88</v>
      </c>
      <c r="D62" s="82"/>
      <c r="E62" s="83"/>
      <c r="F62" s="84">
        <v>0</v>
      </c>
      <c r="G62" s="85">
        <v>0</v>
      </c>
      <c r="H62" s="85">
        <v>0</v>
      </c>
      <c r="I62" s="85">
        <v>5928.5</v>
      </c>
      <c r="J62" s="85">
        <v>5928.5</v>
      </c>
      <c r="K62" s="85">
        <v>5640.5</v>
      </c>
      <c r="L62" s="85">
        <v>-20317.75</v>
      </c>
      <c r="M62" s="85">
        <v>2820.25</v>
      </c>
      <c r="N62" s="85">
        <v>0</v>
      </c>
      <c r="O62" s="84">
        <v>0</v>
      </c>
      <c r="P62" s="85">
        <v>0</v>
      </c>
      <c r="Q62" s="85">
        <v>0</v>
      </c>
      <c r="R62" s="86">
        <v>0</v>
      </c>
    </row>
    <row r="63" spans="1:18" ht="11.25" customHeight="1" x14ac:dyDescent="0.25">
      <c r="A63" s="82"/>
      <c r="B63" s="82"/>
      <c r="C63" s="82" t="s">
        <v>89</v>
      </c>
      <c r="D63" s="82"/>
      <c r="E63" s="83"/>
      <c r="F63" s="84">
        <v>7368.34</v>
      </c>
      <c r="G63" s="85">
        <v>17665.3</v>
      </c>
      <c r="H63" s="85">
        <v>-1793.64</v>
      </c>
      <c r="I63" s="85">
        <v>25948.2</v>
      </c>
      <c r="J63" s="85">
        <v>19646.259999999998</v>
      </c>
      <c r="K63" s="85">
        <v>19356.580000000002</v>
      </c>
      <c r="L63" s="85">
        <v>21615.79</v>
      </c>
      <c r="M63" s="85">
        <v>31916.58</v>
      </c>
      <c r="N63" s="85">
        <v>28961.65</v>
      </c>
      <c r="O63" s="84">
        <v>22569.646484375</v>
      </c>
      <c r="P63" s="85">
        <v>22569.646484375</v>
      </c>
      <c r="Q63" s="85">
        <v>22569.646484375</v>
      </c>
      <c r="R63" s="86">
        <v>238393.99945312497</v>
      </c>
    </row>
    <row r="64" spans="1:18" ht="11.25" customHeight="1" x14ac:dyDescent="0.25">
      <c r="A64" s="82"/>
      <c r="B64" s="82"/>
      <c r="C64" s="82" t="s">
        <v>90</v>
      </c>
      <c r="D64" s="82"/>
      <c r="E64" s="83"/>
      <c r="F64" s="84">
        <v>6642.72</v>
      </c>
      <c r="G64" s="85">
        <v>15321.53</v>
      </c>
      <c r="H64" s="85">
        <v>-1735.95</v>
      </c>
      <c r="I64" s="85">
        <v>13214.86</v>
      </c>
      <c r="J64" s="85">
        <v>13193.42</v>
      </c>
      <c r="K64" s="85">
        <v>12906.25</v>
      </c>
      <c r="L64" s="85">
        <v>62305.66</v>
      </c>
      <c r="M64" s="85">
        <v>16142.36</v>
      </c>
      <c r="N64" s="85">
        <v>41219.9</v>
      </c>
      <c r="O64" s="84">
        <v>25797.75</v>
      </c>
      <c r="P64" s="85">
        <v>25797.75</v>
      </c>
      <c r="Q64" s="85">
        <v>25797.75</v>
      </c>
      <c r="R64" s="86">
        <v>256604</v>
      </c>
    </row>
    <row r="65" spans="1:18" ht="11.25" customHeight="1" x14ac:dyDescent="0.25">
      <c r="A65" s="82"/>
      <c r="B65" s="82"/>
      <c r="C65" s="82" t="s">
        <v>91</v>
      </c>
      <c r="D65" s="82"/>
      <c r="E65" s="83"/>
      <c r="F65" s="84">
        <v>1253.48</v>
      </c>
      <c r="G65" s="85">
        <v>9539.92</v>
      </c>
      <c r="H65" s="85">
        <v>8953.9699999999993</v>
      </c>
      <c r="I65" s="85">
        <v>94.2</v>
      </c>
      <c r="J65" s="85">
        <v>72.89</v>
      </c>
      <c r="K65" s="85">
        <v>73.73</v>
      </c>
      <c r="L65" s="85">
        <v>151071.37</v>
      </c>
      <c r="M65" s="85">
        <v>6130.08</v>
      </c>
      <c r="N65" s="85">
        <v>22824.61</v>
      </c>
      <c r="O65" s="84">
        <v>22996.583984375</v>
      </c>
      <c r="P65" s="85">
        <v>22996.583984375</v>
      </c>
      <c r="Q65" s="85">
        <v>22996.583984375</v>
      </c>
      <c r="R65" s="86">
        <v>269004.001953125</v>
      </c>
    </row>
    <row r="66" spans="1:18" ht="11.25" customHeight="1" x14ac:dyDescent="0.25">
      <c r="A66" s="82"/>
      <c r="B66" s="82"/>
      <c r="C66" s="82" t="s">
        <v>92</v>
      </c>
      <c r="D66" s="82"/>
      <c r="E66" s="83"/>
      <c r="F66" s="84">
        <v>0</v>
      </c>
      <c r="G66" s="85">
        <v>0</v>
      </c>
      <c r="H66" s="85">
        <v>22800</v>
      </c>
      <c r="I66" s="85">
        <v>0</v>
      </c>
      <c r="J66" s="85">
        <v>0</v>
      </c>
      <c r="K66" s="85">
        <v>7600</v>
      </c>
      <c r="L66" s="85">
        <v>7600</v>
      </c>
      <c r="M66" s="85">
        <v>7600</v>
      </c>
      <c r="N66" s="85">
        <v>11400.01</v>
      </c>
      <c r="O66" s="84">
        <v>11399.99609375</v>
      </c>
      <c r="P66" s="85">
        <v>11399.99609375</v>
      </c>
      <c r="Q66" s="85">
        <v>11399.99609375</v>
      </c>
      <c r="R66" s="86">
        <v>91199.998281250009</v>
      </c>
    </row>
    <row r="67" spans="1:18" ht="11.25" customHeight="1" x14ac:dyDescent="0.25">
      <c r="A67" s="82"/>
      <c r="B67" s="82"/>
      <c r="C67" s="82" t="s">
        <v>93</v>
      </c>
      <c r="D67" s="82"/>
      <c r="E67" s="83"/>
      <c r="F67" s="84">
        <v>0</v>
      </c>
      <c r="G67" s="85">
        <v>0</v>
      </c>
      <c r="H67" s="85">
        <v>14935.05</v>
      </c>
      <c r="I67" s="85">
        <v>0</v>
      </c>
      <c r="J67" s="85">
        <v>0</v>
      </c>
      <c r="K67" s="85">
        <v>0</v>
      </c>
      <c r="L67" s="85">
        <v>37565</v>
      </c>
      <c r="M67" s="85">
        <v>0</v>
      </c>
      <c r="N67" s="85">
        <v>11212.86</v>
      </c>
      <c r="O67" s="84">
        <v>9162.36328125</v>
      </c>
      <c r="P67" s="85">
        <v>9162.36328125</v>
      </c>
      <c r="Q67" s="85">
        <v>9162.36328125</v>
      </c>
      <c r="R67" s="86">
        <v>91199.999843750003</v>
      </c>
    </row>
    <row r="68" spans="1:18" ht="11.25" customHeight="1" x14ac:dyDescent="0.25">
      <c r="A68" s="82"/>
      <c r="B68" s="82"/>
      <c r="C68" s="82" t="s">
        <v>94</v>
      </c>
      <c r="D68" s="82"/>
      <c r="E68" s="83"/>
      <c r="F68" s="84">
        <v>3057.89</v>
      </c>
      <c r="G68" s="85">
        <v>7500.42</v>
      </c>
      <c r="H68" s="85">
        <v>7500.42</v>
      </c>
      <c r="I68" s="85">
        <v>7500.42</v>
      </c>
      <c r="J68" s="85">
        <v>7500.42</v>
      </c>
      <c r="K68" s="85">
        <v>7500.42</v>
      </c>
      <c r="L68" s="85">
        <v>7500.42</v>
      </c>
      <c r="M68" s="85">
        <v>7500.42</v>
      </c>
      <c r="N68" s="85">
        <v>11287.77</v>
      </c>
      <c r="O68" s="84">
        <v>7717.1328125</v>
      </c>
      <c r="P68" s="85">
        <v>7717.1328125</v>
      </c>
      <c r="Q68" s="85">
        <v>7717.1328125</v>
      </c>
      <c r="R68" s="86">
        <v>89999.998437499991</v>
      </c>
    </row>
    <row r="69" spans="1:18" ht="11.25" customHeight="1" x14ac:dyDescent="0.25">
      <c r="A69" s="82"/>
      <c r="B69" s="82"/>
      <c r="C69" s="82" t="s">
        <v>95</v>
      </c>
      <c r="D69" s="82"/>
      <c r="E69" s="83"/>
      <c r="F69" s="84">
        <v>4154.6000000000004</v>
      </c>
      <c r="G69" s="85">
        <v>8309.2000000000007</v>
      </c>
      <c r="H69" s="85">
        <v>-8142.62</v>
      </c>
      <c r="I69" s="85">
        <v>8309.2000000000007</v>
      </c>
      <c r="J69" s="85">
        <v>8310.18</v>
      </c>
      <c r="K69" s="85">
        <v>8309.2000000000007</v>
      </c>
      <c r="L69" s="85">
        <v>1789.98</v>
      </c>
      <c r="M69" s="85">
        <v>8309.2000000000007</v>
      </c>
      <c r="N69" s="85">
        <v>4531.2700000000004</v>
      </c>
      <c r="O69" s="84">
        <v>4878.26318359375</v>
      </c>
      <c r="P69" s="85">
        <v>4878.26318359375</v>
      </c>
      <c r="Q69" s="85">
        <v>4878.26318359375</v>
      </c>
      <c r="R69" s="86">
        <v>58514.999550781256</v>
      </c>
    </row>
    <row r="70" spans="1:18" ht="11.25" customHeight="1" x14ac:dyDescent="0.25">
      <c r="A70" s="82"/>
      <c r="B70" s="82"/>
      <c r="C70" s="82" t="s">
        <v>96</v>
      </c>
      <c r="D70" s="82"/>
      <c r="E70" s="83"/>
      <c r="F70" s="84">
        <v>14</v>
      </c>
      <c r="G70" s="85">
        <v>28</v>
      </c>
      <c r="H70" s="85">
        <v>10248.07</v>
      </c>
      <c r="I70" s="85">
        <v>28</v>
      </c>
      <c r="J70" s="85">
        <v>27.51</v>
      </c>
      <c r="K70" s="85">
        <v>28</v>
      </c>
      <c r="L70" s="85">
        <v>24806.76</v>
      </c>
      <c r="M70" s="85">
        <v>28</v>
      </c>
      <c r="N70" s="85">
        <v>8671.8700000000008</v>
      </c>
      <c r="O70" s="84">
        <v>4878.26318359375</v>
      </c>
      <c r="P70" s="85">
        <v>4878.26318359375</v>
      </c>
      <c r="Q70" s="85">
        <v>4878.26318359375</v>
      </c>
      <c r="R70" s="86">
        <v>58514.999550781249</v>
      </c>
    </row>
    <row r="71" spans="1:18" ht="11.25" customHeight="1" x14ac:dyDescent="0.25">
      <c r="A71" s="82"/>
      <c r="B71" s="82"/>
      <c r="C71" s="82" t="s">
        <v>97</v>
      </c>
      <c r="D71" s="82"/>
      <c r="E71" s="83"/>
      <c r="F71" s="84">
        <v>14</v>
      </c>
      <c r="G71" s="85">
        <v>28</v>
      </c>
      <c r="H71" s="85">
        <v>6259.75</v>
      </c>
      <c r="I71" s="85">
        <v>28</v>
      </c>
      <c r="J71" s="85">
        <v>27.51</v>
      </c>
      <c r="K71" s="85">
        <v>28</v>
      </c>
      <c r="L71" s="85">
        <v>28795.08</v>
      </c>
      <c r="M71" s="85">
        <v>28</v>
      </c>
      <c r="N71" s="85">
        <v>8671.8700000000008</v>
      </c>
      <c r="O71" s="84">
        <v>4878.26318359375</v>
      </c>
      <c r="P71" s="85">
        <v>4878.26318359375</v>
      </c>
      <c r="Q71" s="85">
        <v>4878.26318359375</v>
      </c>
      <c r="R71" s="86">
        <v>58514.999550781256</v>
      </c>
    </row>
    <row r="72" spans="1:18" ht="11.25" customHeight="1" x14ac:dyDescent="0.25">
      <c r="A72" s="82"/>
      <c r="B72" s="82"/>
      <c r="C72" s="82" t="s">
        <v>98</v>
      </c>
      <c r="D72" s="82"/>
      <c r="E72" s="83"/>
      <c r="F72" s="84">
        <v>15981.66</v>
      </c>
      <c r="G72" s="85">
        <v>28486.65</v>
      </c>
      <c r="H72" s="85">
        <v>-24998.9</v>
      </c>
      <c r="I72" s="85">
        <v>35568.17</v>
      </c>
      <c r="J72" s="85">
        <v>28026.66</v>
      </c>
      <c r="K72" s="85">
        <v>28026.66</v>
      </c>
      <c r="L72" s="85">
        <v>-125104.23</v>
      </c>
      <c r="M72" s="85">
        <v>14013.33</v>
      </c>
      <c r="N72" s="85">
        <v>0</v>
      </c>
      <c r="O72" s="84">
        <v>0</v>
      </c>
      <c r="P72" s="85">
        <v>0</v>
      </c>
      <c r="Q72" s="85">
        <v>0</v>
      </c>
      <c r="R72" s="86">
        <v>-1.8189894035458565E-12</v>
      </c>
    </row>
    <row r="73" spans="1:18" ht="11.25" customHeight="1" x14ac:dyDescent="0.25">
      <c r="A73" s="82"/>
      <c r="B73" s="82"/>
      <c r="C73" s="82" t="s">
        <v>99</v>
      </c>
      <c r="D73" s="82"/>
      <c r="E73" s="83"/>
      <c r="F73" s="84">
        <v>21.72</v>
      </c>
      <c r="G73" s="85">
        <v>31.73</v>
      </c>
      <c r="H73" s="85">
        <v>29533.9</v>
      </c>
      <c r="I73" s="85">
        <v>20.02</v>
      </c>
      <c r="J73" s="85">
        <v>20.02</v>
      </c>
      <c r="K73" s="85">
        <v>20.02</v>
      </c>
      <c r="L73" s="85">
        <v>-29657.42</v>
      </c>
      <c r="M73" s="85">
        <v>10.01</v>
      </c>
      <c r="N73" s="85">
        <v>0</v>
      </c>
      <c r="O73" s="84">
        <v>0</v>
      </c>
      <c r="P73" s="85">
        <v>0</v>
      </c>
      <c r="Q73" s="85">
        <v>0</v>
      </c>
      <c r="R73" s="86">
        <v>5.2384763193913386E-12</v>
      </c>
    </row>
    <row r="74" spans="1:18" ht="11.25" customHeight="1" x14ac:dyDescent="0.25">
      <c r="A74" s="82"/>
      <c r="B74" s="82"/>
      <c r="C74" s="82" t="s">
        <v>100</v>
      </c>
      <c r="D74" s="82"/>
      <c r="E74" s="83"/>
      <c r="F74" s="84">
        <v>21.72</v>
      </c>
      <c r="G74" s="85">
        <v>31.73</v>
      </c>
      <c r="H74" s="85">
        <v>20515.02</v>
      </c>
      <c r="I74" s="85">
        <v>20.02</v>
      </c>
      <c r="J74" s="85">
        <v>20.02</v>
      </c>
      <c r="K74" s="85">
        <v>20.02</v>
      </c>
      <c r="L74" s="85">
        <v>-20638.54</v>
      </c>
      <c r="M74" s="85">
        <v>10.01</v>
      </c>
      <c r="N74" s="85">
        <v>0</v>
      </c>
      <c r="O74" s="84">
        <v>0</v>
      </c>
      <c r="P74" s="85">
        <v>0</v>
      </c>
      <c r="Q74" s="85">
        <v>0</v>
      </c>
      <c r="R74" s="86">
        <v>1.6004975122996257E-12</v>
      </c>
    </row>
    <row r="75" spans="1:18" ht="11.25" customHeight="1" x14ac:dyDescent="0.25">
      <c r="A75" s="82"/>
      <c r="B75" s="82"/>
      <c r="C75" s="82" t="s">
        <v>101</v>
      </c>
      <c r="D75" s="82"/>
      <c r="E75" s="83"/>
      <c r="F75" s="84">
        <v>760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-760</v>
      </c>
      <c r="M75" s="85">
        <v>0</v>
      </c>
      <c r="N75" s="85">
        <v>0</v>
      </c>
      <c r="O75" s="84">
        <v>0</v>
      </c>
      <c r="P75" s="85">
        <v>0</v>
      </c>
      <c r="Q75" s="85">
        <v>0</v>
      </c>
      <c r="R75" s="86">
        <v>0</v>
      </c>
    </row>
    <row r="76" spans="1:18" ht="11.25" customHeight="1" x14ac:dyDescent="0.25">
      <c r="A76" s="82"/>
      <c r="B76" s="82"/>
      <c r="C76" s="82" t="s">
        <v>102</v>
      </c>
      <c r="D76" s="82"/>
      <c r="E76" s="83"/>
      <c r="F76" s="84">
        <v>13945.6</v>
      </c>
      <c r="G76" s="85">
        <v>79009.42</v>
      </c>
      <c r="H76" s="85">
        <v>86860.68</v>
      </c>
      <c r="I76" s="85">
        <v>84363.06</v>
      </c>
      <c r="J76" s="85">
        <v>86226.42</v>
      </c>
      <c r="K76" s="85">
        <v>76437.53</v>
      </c>
      <c r="L76" s="85">
        <v>81559.009999999995</v>
      </c>
      <c r="M76" s="85">
        <v>76471.89</v>
      </c>
      <c r="N76" s="85">
        <v>121164.79</v>
      </c>
      <c r="O76" s="84">
        <v>97987.2109375</v>
      </c>
      <c r="P76" s="85">
        <v>97987.2109375</v>
      </c>
      <c r="Q76" s="85">
        <v>97987.2109375</v>
      </c>
      <c r="R76" s="86">
        <v>1000000.0328125</v>
      </c>
    </row>
    <row r="77" spans="1:18" ht="11.25" customHeight="1" x14ac:dyDescent="0.25">
      <c r="A77" s="82"/>
      <c r="B77" s="82"/>
      <c r="C77" s="82" t="s">
        <v>103</v>
      </c>
      <c r="D77" s="82"/>
      <c r="E77" s="83"/>
      <c r="F77" s="84">
        <v>12217.2</v>
      </c>
      <c r="G77" s="85">
        <v>71463.31</v>
      </c>
      <c r="H77" s="85">
        <v>65839.8</v>
      </c>
      <c r="I77" s="85">
        <v>60324.57</v>
      </c>
      <c r="J77" s="85">
        <v>64990.879999999997</v>
      </c>
      <c r="K77" s="85">
        <v>75640.83</v>
      </c>
      <c r="L77" s="85">
        <v>69398.69</v>
      </c>
      <c r="M77" s="85">
        <v>69441.08</v>
      </c>
      <c r="N77" s="85">
        <v>107494.78</v>
      </c>
      <c r="O77" s="84">
        <v>70396.2890625</v>
      </c>
      <c r="P77" s="85">
        <v>70396.2890625</v>
      </c>
      <c r="Q77" s="85">
        <v>70396.2890625</v>
      </c>
      <c r="R77" s="86">
        <v>808000.00718750001</v>
      </c>
    </row>
    <row r="78" spans="1:18" ht="11.25" customHeight="1" x14ac:dyDescent="0.25">
      <c r="A78" s="82"/>
      <c r="B78" s="82"/>
      <c r="C78" s="82" t="s">
        <v>104</v>
      </c>
      <c r="D78" s="82"/>
      <c r="E78" s="83"/>
      <c r="F78" s="84">
        <v>9600</v>
      </c>
      <c r="G78" s="85">
        <v>49775.14</v>
      </c>
      <c r="H78" s="85">
        <v>37707.01</v>
      </c>
      <c r="I78" s="85">
        <v>35174.589999999997</v>
      </c>
      <c r="J78" s="85">
        <v>38703.15</v>
      </c>
      <c r="K78" s="85">
        <v>38289.620000000003</v>
      </c>
      <c r="L78" s="85">
        <v>38271.32</v>
      </c>
      <c r="M78" s="85">
        <v>38324.980000000003</v>
      </c>
      <c r="N78" s="85">
        <v>59312.51</v>
      </c>
      <c r="O78" s="84">
        <v>43280.5625</v>
      </c>
      <c r="P78" s="85">
        <v>43280.5625</v>
      </c>
      <c r="Q78" s="85">
        <v>43280.5625</v>
      </c>
      <c r="R78" s="86">
        <v>475000.00750000001</v>
      </c>
    </row>
    <row r="79" spans="1:18" ht="11.25" customHeight="1" x14ac:dyDescent="0.25">
      <c r="A79" s="82"/>
      <c r="B79" s="82"/>
      <c r="C79" s="82" t="s">
        <v>105</v>
      </c>
      <c r="D79" s="82"/>
      <c r="E79" s="83"/>
      <c r="F79" s="84">
        <v>0</v>
      </c>
      <c r="G79" s="85">
        <v>1990.73</v>
      </c>
      <c r="H79" s="85">
        <v>4546.34</v>
      </c>
      <c r="I79" s="85">
        <v>4546.34</v>
      </c>
      <c r="J79" s="85">
        <v>4546.34</v>
      </c>
      <c r="K79" s="85">
        <v>4386.34</v>
      </c>
      <c r="L79" s="85">
        <v>4546.34</v>
      </c>
      <c r="M79" s="85">
        <v>4386.34</v>
      </c>
      <c r="N79" s="85">
        <v>6899.51</v>
      </c>
      <c r="O79" s="84">
        <v>5887.90625</v>
      </c>
      <c r="P79" s="85">
        <v>5887.90625</v>
      </c>
      <c r="Q79" s="85">
        <v>5887.90625</v>
      </c>
      <c r="R79" s="86">
        <v>53511.998749999999</v>
      </c>
    </row>
    <row r="80" spans="1:18" ht="11.25" customHeight="1" x14ac:dyDescent="0.25">
      <c r="A80" s="82"/>
      <c r="B80" s="82"/>
      <c r="C80" s="82" t="s">
        <v>106</v>
      </c>
      <c r="D80" s="82"/>
      <c r="E80" s="83"/>
      <c r="F80" s="84">
        <v>800</v>
      </c>
      <c r="G80" s="85">
        <v>2395.61</v>
      </c>
      <c r="H80" s="85">
        <v>2528.84</v>
      </c>
      <c r="I80" s="85">
        <v>4679.03</v>
      </c>
      <c r="J80" s="85">
        <v>4897.68</v>
      </c>
      <c r="K80" s="85">
        <v>4737.67</v>
      </c>
      <c r="L80" s="85">
        <v>4897.67</v>
      </c>
      <c r="M80" s="85">
        <v>4737.68</v>
      </c>
      <c r="N80" s="85">
        <v>7207.86</v>
      </c>
      <c r="O80" s="84">
        <v>5909.3203125</v>
      </c>
      <c r="P80" s="85">
        <v>5909.3203125</v>
      </c>
      <c r="Q80" s="85">
        <v>5909.3203125</v>
      </c>
      <c r="R80" s="86">
        <v>54610.000937500001</v>
      </c>
    </row>
    <row r="81" spans="1:18" ht="11.25" customHeight="1" x14ac:dyDescent="0.25">
      <c r="A81" s="82"/>
      <c r="B81" s="82"/>
      <c r="C81" s="82" t="s">
        <v>107</v>
      </c>
      <c r="D81" s="82"/>
      <c r="E81" s="83"/>
      <c r="F81" s="84">
        <v>800</v>
      </c>
      <c r="G81" s="85">
        <v>4737.68</v>
      </c>
      <c r="H81" s="85">
        <v>2368.84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4">
        <v>697.82666015625</v>
      </c>
      <c r="P81" s="85">
        <v>697.82666015625</v>
      </c>
      <c r="Q81" s="85">
        <v>697.82666015625</v>
      </c>
      <c r="R81" s="86">
        <v>9999.9999804687504</v>
      </c>
    </row>
    <row r="82" spans="1:18" ht="11.25" customHeight="1" x14ac:dyDescent="0.25">
      <c r="A82" s="82"/>
      <c r="B82" s="82"/>
      <c r="C82" s="82" t="s">
        <v>108</v>
      </c>
      <c r="D82" s="82"/>
      <c r="E82" s="83"/>
      <c r="F82" s="84">
        <v>640</v>
      </c>
      <c r="G82" s="85">
        <v>4520.84</v>
      </c>
      <c r="H82" s="85">
        <v>4680.84</v>
      </c>
      <c r="I82" s="85">
        <v>4680.84</v>
      </c>
      <c r="J82" s="85">
        <v>4680.84</v>
      </c>
      <c r="K82" s="85">
        <v>7562.52</v>
      </c>
      <c r="L82" s="85">
        <v>7722.52</v>
      </c>
      <c r="M82" s="85">
        <v>7562.53</v>
      </c>
      <c r="N82" s="85">
        <v>11661.98</v>
      </c>
      <c r="O82" s="84">
        <v>6095.69677734375</v>
      </c>
      <c r="P82" s="85">
        <v>6095.69677734375</v>
      </c>
      <c r="Q82" s="85">
        <v>6095.69677734375</v>
      </c>
      <c r="R82" s="86">
        <v>72000.000332031253</v>
      </c>
    </row>
    <row r="83" spans="1:18" ht="11.25" customHeight="1" x14ac:dyDescent="0.25">
      <c r="A83" s="82"/>
      <c r="B83" s="82"/>
      <c r="C83" s="82" t="s">
        <v>109</v>
      </c>
      <c r="D83" s="82"/>
      <c r="E83" s="83"/>
      <c r="F83" s="84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4">
        <v>0</v>
      </c>
      <c r="P83" s="85">
        <v>0</v>
      </c>
      <c r="Q83" s="85">
        <v>0</v>
      </c>
      <c r="R83" s="86">
        <v>0</v>
      </c>
    </row>
    <row r="84" spans="1:18" ht="11.25" customHeight="1" x14ac:dyDescent="0.25">
      <c r="A84" s="82"/>
      <c r="B84" s="82"/>
      <c r="C84" s="82" t="s">
        <v>110</v>
      </c>
      <c r="D84" s="82"/>
      <c r="E84" s="83"/>
      <c r="F84" s="84">
        <v>80</v>
      </c>
      <c r="G84" s="85">
        <v>4344.68</v>
      </c>
      <c r="H84" s="85">
        <v>4504.68</v>
      </c>
      <c r="I84" s="85">
        <v>4066.05</v>
      </c>
      <c r="J84" s="85">
        <v>4504.68</v>
      </c>
      <c r="K84" s="85">
        <v>4344.68</v>
      </c>
      <c r="L84" s="85">
        <v>4504.68</v>
      </c>
      <c r="M84" s="85">
        <v>4344.68</v>
      </c>
      <c r="N84" s="85">
        <v>6476.5</v>
      </c>
      <c r="O84" s="84">
        <v>4999.79052734375</v>
      </c>
      <c r="P84" s="85">
        <v>4999.79052734375</v>
      </c>
      <c r="Q84" s="85">
        <v>4999.79052734375</v>
      </c>
      <c r="R84" s="86">
        <v>52170.001582031255</v>
      </c>
    </row>
    <row r="85" spans="1:18" ht="11.25" customHeight="1" x14ac:dyDescent="0.25">
      <c r="A85" s="82"/>
      <c r="B85" s="82"/>
      <c r="C85" s="82" t="s">
        <v>111</v>
      </c>
      <c r="D85" s="82"/>
      <c r="E85" s="83"/>
      <c r="F85" s="84">
        <v>800</v>
      </c>
      <c r="G85" s="85">
        <v>9254.43</v>
      </c>
      <c r="H85" s="85">
        <v>7418.68</v>
      </c>
      <c r="I85" s="85">
        <v>9336.1299999999992</v>
      </c>
      <c r="J85" s="85">
        <v>8172.88</v>
      </c>
      <c r="K85" s="85">
        <v>8663.18</v>
      </c>
      <c r="L85" s="85">
        <v>7236.88</v>
      </c>
      <c r="M85" s="85">
        <v>9983.8799999999992</v>
      </c>
      <c r="N85" s="85">
        <v>14062.82</v>
      </c>
      <c r="O85" s="84">
        <v>8357.0390625</v>
      </c>
      <c r="P85" s="85">
        <v>8357.0390625</v>
      </c>
      <c r="Q85" s="85">
        <v>8357.0390625</v>
      </c>
      <c r="R85" s="86">
        <v>99999.99718749999</v>
      </c>
    </row>
    <row r="86" spans="1:18" ht="11.25" customHeight="1" x14ac:dyDescent="0.25">
      <c r="A86" s="82"/>
      <c r="B86" s="82"/>
      <c r="C86" s="82" t="s">
        <v>112</v>
      </c>
      <c r="D86" s="82"/>
      <c r="E86" s="83"/>
      <c r="F86" s="84">
        <v>800</v>
      </c>
      <c r="G86" s="85">
        <v>4396</v>
      </c>
      <c r="H86" s="85">
        <v>4556</v>
      </c>
      <c r="I86" s="85">
        <v>4556</v>
      </c>
      <c r="J86" s="85">
        <v>4353.12</v>
      </c>
      <c r="K86" s="85">
        <v>4396</v>
      </c>
      <c r="L86" s="85">
        <v>4556</v>
      </c>
      <c r="M86" s="85">
        <v>4395.99</v>
      </c>
      <c r="N86" s="85">
        <v>6914</v>
      </c>
      <c r="O86" s="84">
        <v>4415.63037109375</v>
      </c>
      <c r="P86" s="85">
        <v>4415.63037109375</v>
      </c>
      <c r="Q86" s="85">
        <v>4415.63037109375</v>
      </c>
      <c r="R86" s="86">
        <v>52170.001113281251</v>
      </c>
    </row>
    <row r="87" spans="1:18" ht="11.25" customHeight="1" x14ac:dyDescent="0.25">
      <c r="A87" s="82"/>
      <c r="B87" s="82"/>
      <c r="C87" s="82" t="s">
        <v>113</v>
      </c>
      <c r="D87" s="82"/>
      <c r="E87" s="83"/>
      <c r="F87" s="84">
        <v>2230.2600000000002</v>
      </c>
      <c r="G87" s="85">
        <v>3746.2</v>
      </c>
      <c r="H87" s="85">
        <v>7781.28</v>
      </c>
      <c r="I87" s="85">
        <v>6400.03</v>
      </c>
      <c r="J87" s="85">
        <v>6400.02</v>
      </c>
      <c r="K87" s="85">
        <v>6400.02</v>
      </c>
      <c r="L87" s="85">
        <v>6337.23</v>
      </c>
      <c r="M87" s="85">
        <v>6400.02</v>
      </c>
      <c r="N87" s="85">
        <v>8658.9</v>
      </c>
      <c r="O87" s="84">
        <v>8235.3466796875</v>
      </c>
      <c r="P87" s="85">
        <v>8235.3466796875</v>
      </c>
      <c r="Q87" s="85">
        <v>8235.3466796875</v>
      </c>
      <c r="R87" s="86">
        <v>79060.000039062492</v>
      </c>
    </row>
    <row r="88" spans="1:18" ht="11.25" customHeight="1" x14ac:dyDescent="0.25">
      <c r="A88" s="82"/>
      <c r="B88" s="82"/>
      <c r="C88" s="82" t="s">
        <v>114</v>
      </c>
      <c r="D88" s="82"/>
      <c r="E88" s="83"/>
      <c r="F88" s="84">
        <v>3283.34</v>
      </c>
      <c r="G88" s="85">
        <v>6566.68</v>
      </c>
      <c r="H88" s="85">
        <v>6566.68</v>
      </c>
      <c r="I88" s="85">
        <v>6566.69</v>
      </c>
      <c r="J88" s="85">
        <v>6565.6</v>
      </c>
      <c r="K88" s="85">
        <v>10412.530000000001</v>
      </c>
      <c r="L88" s="85">
        <v>6566.68</v>
      </c>
      <c r="M88" s="85">
        <v>6566.68</v>
      </c>
      <c r="N88" s="85">
        <v>9850.0300000000007</v>
      </c>
      <c r="O88" s="84">
        <v>5871.69677734375</v>
      </c>
      <c r="P88" s="85">
        <v>5871.69677734375</v>
      </c>
      <c r="Q88" s="85">
        <v>5871.69677734375</v>
      </c>
      <c r="R88" s="86">
        <v>80560.000332031253</v>
      </c>
    </row>
    <row r="89" spans="1:18" ht="11.25" customHeight="1" x14ac:dyDescent="0.25">
      <c r="A89" s="82"/>
      <c r="B89" s="82"/>
      <c r="C89" s="82" t="s">
        <v>115</v>
      </c>
      <c r="D89" s="82"/>
      <c r="E89" s="83"/>
      <c r="F89" s="84">
        <v>2871.93</v>
      </c>
      <c r="G89" s="85">
        <v>4537.88</v>
      </c>
      <c r="H89" s="85">
        <v>4935.43</v>
      </c>
      <c r="I89" s="85">
        <v>6428.26</v>
      </c>
      <c r="J89" s="85">
        <v>4840.3999999999996</v>
      </c>
      <c r="K89" s="85">
        <v>6652.67</v>
      </c>
      <c r="L89" s="85">
        <v>5742.56</v>
      </c>
      <c r="M89" s="85">
        <v>3090.57</v>
      </c>
      <c r="N89" s="85">
        <v>4143.75</v>
      </c>
      <c r="O89" s="84">
        <v>4585.51708984375</v>
      </c>
      <c r="P89" s="85">
        <v>4585.51708984375</v>
      </c>
      <c r="Q89" s="85">
        <v>4585.51708984375</v>
      </c>
      <c r="R89" s="86">
        <v>57000.001269531247</v>
      </c>
    </row>
    <row r="90" spans="1:18" ht="11.25" customHeight="1" x14ac:dyDescent="0.25">
      <c r="A90" s="82"/>
      <c r="B90" s="82"/>
      <c r="C90" s="82" t="s">
        <v>116</v>
      </c>
      <c r="D90" s="82"/>
      <c r="E90" s="83"/>
      <c r="F90" s="84">
        <v>611.71</v>
      </c>
      <c r="G90" s="85">
        <v>4915.59</v>
      </c>
      <c r="H90" s="85">
        <v>6657.03</v>
      </c>
      <c r="I90" s="85">
        <v>6569.16</v>
      </c>
      <c r="J90" s="85">
        <v>8922.91</v>
      </c>
      <c r="K90" s="85">
        <v>342.44</v>
      </c>
      <c r="L90" s="85">
        <v>0</v>
      </c>
      <c r="M90" s="85">
        <v>2740.32</v>
      </c>
      <c r="N90" s="85">
        <v>0</v>
      </c>
      <c r="O90" s="84">
        <v>4746.94677734375</v>
      </c>
      <c r="P90" s="85">
        <v>4746.94677734375</v>
      </c>
      <c r="Q90" s="85">
        <v>4746.94677734375</v>
      </c>
      <c r="R90" s="86">
        <v>45000.000332031246</v>
      </c>
    </row>
    <row r="91" spans="1:18" ht="11.25" customHeight="1" x14ac:dyDescent="0.25">
      <c r="A91" s="82"/>
      <c r="B91" s="82"/>
      <c r="C91" s="82" t="s">
        <v>117</v>
      </c>
      <c r="D91" s="82"/>
      <c r="E91" s="83"/>
      <c r="F91" s="84">
        <v>677.52</v>
      </c>
      <c r="G91" s="85">
        <v>5858.24</v>
      </c>
      <c r="H91" s="85">
        <v>6344.14</v>
      </c>
      <c r="I91" s="85">
        <v>7152.1</v>
      </c>
      <c r="J91" s="85">
        <v>6569.02</v>
      </c>
      <c r="K91" s="85">
        <v>7186.47</v>
      </c>
      <c r="L91" s="85">
        <v>7071.84</v>
      </c>
      <c r="M91" s="85">
        <v>4082.57</v>
      </c>
      <c r="N91" s="85">
        <v>8616.75</v>
      </c>
      <c r="O91" s="84">
        <v>7147.1171875</v>
      </c>
      <c r="P91" s="85">
        <v>7147.1171875</v>
      </c>
      <c r="Q91" s="85">
        <v>7147.1171875</v>
      </c>
      <c r="R91" s="86">
        <v>75000.001562499994</v>
      </c>
    </row>
    <row r="92" spans="1:18" ht="11.25" customHeight="1" x14ac:dyDescent="0.25">
      <c r="A92" s="82"/>
      <c r="B92" s="82"/>
      <c r="C92" s="82" t="s">
        <v>118</v>
      </c>
      <c r="D92" s="82"/>
      <c r="E92" s="83"/>
      <c r="F92" s="84">
        <v>737.21</v>
      </c>
      <c r="G92" s="85">
        <v>5883.08</v>
      </c>
      <c r="H92" s="85">
        <v>6575.16</v>
      </c>
      <c r="I92" s="85">
        <v>6575.15</v>
      </c>
      <c r="J92" s="85">
        <v>4802.83</v>
      </c>
      <c r="K92" s="85">
        <v>6437.09</v>
      </c>
      <c r="L92" s="85">
        <v>6575.16</v>
      </c>
      <c r="M92" s="85">
        <v>6437.07</v>
      </c>
      <c r="N92" s="85">
        <v>9862.73</v>
      </c>
      <c r="O92" s="84">
        <v>7038.17333984375</v>
      </c>
      <c r="P92" s="85">
        <v>7038.17333984375</v>
      </c>
      <c r="Q92" s="85">
        <v>7038.17333984375</v>
      </c>
      <c r="R92" s="86">
        <v>75000.000019531246</v>
      </c>
    </row>
    <row r="93" spans="1:18" ht="11.25" customHeight="1" x14ac:dyDescent="0.25">
      <c r="A93" s="82"/>
      <c r="B93" s="82"/>
      <c r="C93" s="82" t="s">
        <v>119</v>
      </c>
      <c r="D93" s="82"/>
      <c r="E93" s="83"/>
      <c r="F93" s="84">
        <v>1516.32</v>
      </c>
      <c r="G93" s="85">
        <v>7904.26</v>
      </c>
      <c r="H93" s="85">
        <v>6383.36</v>
      </c>
      <c r="I93" s="85">
        <v>6383.36</v>
      </c>
      <c r="J93" s="85">
        <v>6383.36</v>
      </c>
      <c r="K93" s="85">
        <v>7133.37</v>
      </c>
      <c r="L93" s="85">
        <v>6383.36</v>
      </c>
      <c r="M93" s="85">
        <v>6383.36</v>
      </c>
      <c r="N93" s="85">
        <v>9575.0499999999993</v>
      </c>
      <c r="O93" s="84">
        <v>6657.72021484375</v>
      </c>
      <c r="P93" s="85">
        <v>6657.72021484375</v>
      </c>
      <c r="Q93" s="85">
        <v>6657.72021484375</v>
      </c>
      <c r="R93" s="86">
        <v>78018.960644531253</v>
      </c>
    </row>
    <row r="94" spans="1:18" ht="11.25" customHeight="1" x14ac:dyDescent="0.25">
      <c r="A94" s="82"/>
      <c r="B94" s="82"/>
      <c r="C94" s="82" t="s">
        <v>120</v>
      </c>
      <c r="D94" s="82"/>
      <c r="E94" s="83"/>
      <c r="F94" s="84">
        <v>551.04999999999995</v>
      </c>
      <c r="G94" s="85">
        <v>1520.91</v>
      </c>
      <c r="H94" s="85">
        <v>3041.81</v>
      </c>
      <c r="I94" s="85">
        <v>2901.41</v>
      </c>
      <c r="J94" s="85">
        <v>3182.18</v>
      </c>
      <c r="K94" s="85">
        <v>3041.8</v>
      </c>
      <c r="L94" s="85">
        <v>3041.8</v>
      </c>
      <c r="M94" s="85">
        <v>3041.8</v>
      </c>
      <c r="N94" s="85">
        <v>4562.7</v>
      </c>
      <c r="O94" s="84">
        <v>4371.51318359375</v>
      </c>
      <c r="P94" s="85">
        <v>4371.51318359375</v>
      </c>
      <c r="Q94" s="85">
        <v>4371.51318359375</v>
      </c>
      <c r="R94" s="86">
        <v>37999.999550781249</v>
      </c>
    </row>
    <row r="95" spans="1:18" ht="11.25" customHeight="1" x14ac:dyDescent="0.25">
      <c r="A95" s="82"/>
      <c r="B95" s="82"/>
      <c r="C95" s="82" t="s">
        <v>121</v>
      </c>
      <c r="D95" s="82"/>
      <c r="E95" s="83"/>
      <c r="F95" s="84">
        <v>4633.34</v>
      </c>
      <c r="G95" s="85">
        <v>9025.15</v>
      </c>
      <c r="H95" s="85">
        <v>8470.4500000000007</v>
      </c>
      <c r="I95" s="85">
        <v>6891.53</v>
      </c>
      <c r="J95" s="85">
        <v>6650</v>
      </c>
      <c r="K95" s="85">
        <v>6791.31</v>
      </c>
      <c r="L95" s="85">
        <v>6338.82</v>
      </c>
      <c r="M95" s="85">
        <v>6650</v>
      </c>
      <c r="N95" s="85">
        <v>10281.89</v>
      </c>
      <c r="O95" s="84">
        <v>11465.8359375</v>
      </c>
      <c r="P95" s="85">
        <v>11465.8359375</v>
      </c>
      <c r="Q95" s="85">
        <v>11465.8359375</v>
      </c>
      <c r="R95" s="86">
        <v>100129.99781249999</v>
      </c>
    </row>
    <row r="96" spans="1:18" ht="11.25" customHeight="1" x14ac:dyDescent="0.25">
      <c r="A96" s="82"/>
      <c r="B96" s="82"/>
      <c r="C96" s="82" t="s">
        <v>122</v>
      </c>
      <c r="D96" s="82"/>
      <c r="E96" s="83"/>
      <c r="F96" s="84">
        <v>2720.85</v>
      </c>
      <c r="G96" s="85">
        <v>2934.18</v>
      </c>
      <c r="H96" s="85">
        <v>3061.67</v>
      </c>
      <c r="I96" s="85">
        <v>5444.78</v>
      </c>
      <c r="J96" s="85">
        <v>7626.25</v>
      </c>
      <c r="K96" s="85">
        <v>8209.09</v>
      </c>
      <c r="L96" s="85">
        <v>7997.2</v>
      </c>
      <c r="M96" s="85">
        <v>7253.44</v>
      </c>
      <c r="N96" s="85">
        <v>12440.26</v>
      </c>
      <c r="O96" s="84">
        <v>5173.76025390625</v>
      </c>
      <c r="P96" s="85">
        <v>5173.76025390625</v>
      </c>
      <c r="Q96" s="85">
        <v>5173.76025390625</v>
      </c>
      <c r="R96" s="86">
        <v>73209.000761718751</v>
      </c>
    </row>
    <row r="97" spans="1:18" ht="11.25" customHeight="1" x14ac:dyDescent="0.25">
      <c r="A97" s="82"/>
      <c r="B97" s="82"/>
      <c r="C97" s="82" t="s">
        <v>123</v>
      </c>
      <c r="D97" s="82"/>
      <c r="E97" s="83"/>
      <c r="F97" s="84">
        <v>2028.5</v>
      </c>
      <c r="G97" s="85">
        <v>5274.56</v>
      </c>
      <c r="H97" s="85">
        <v>5445.31</v>
      </c>
      <c r="I97" s="85">
        <v>5400.14</v>
      </c>
      <c r="J97" s="85">
        <v>5400.14</v>
      </c>
      <c r="K97" s="85">
        <v>5489.61</v>
      </c>
      <c r="L97" s="85">
        <v>5400.14</v>
      </c>
      <c r="M97" s="85">
        <v>5400.14</v>
      </c>
      <c r="N97" s="85">
        <v>7974.16</v>
      </c>
      <c r="O97" s="84">
        <v>6062.43359375</v>
      </c>
      <c r="P97" s="85">
        <v>6062.43359375</v>
      </c>
      <c r="Q97" s="85">
        <v>6062.43359375</v>
      </c>
      <c r="R97" s="86">
        <v>66000.000781249997</v>
      </c>
    </row>
    <row r="98" spans="1:18" ht="11.25" customHeight="1" x14ac:dyDescent="0.25">
      <c r="A98" s="82"/>
      <c r="B98" s="82"/>
      <c r="C98" s="87" t="s">
        <v>124</v>
      </c>
      <c r="D98" s="87"/>
      <c r="E98" s="88"/>
      <c r="F98" s="89">
        <v>100834.96000000002</v>
      </c>
      <c r="G98" s="90">
        <v>376997.05</v>
      </c>
      <c r="H98" s="90">
        <v>370349.10000000009</v>
      </c>
      <c r="I98" s="90">
        <v>375098.81000000011</v>
      </c>
      <c r="J98" s="90">
        <v>371192.09000000008</v>
      </c>
      <c r="K98" s="90">
        <v>386913.04000000004</v>
      </c>
      <c r="L98" s="90">
        <v>423083.70000000007</v>
      </c>
      <c r="M98" s="90">
        <v>372203.26000000007</v>
      </c>
      <c r="N98" s="90">
        <v>578730.21000000008</v>
      </c>
      <c r="O98" s="89">
        <v>433661.595703125</v>
      </c>
      <c r="P98" s="90">
        <v>433661.595703125</v>
      </c>
      <c r="Q98" s="90">
        <v>433661.595703125</v>
      </c>
      <c r="R98" s="91">
        <v>4656387.0071093757</v>
      </c>
    </row>
    <row r="99" spans="1:18" ht="11.25" customHeight="1" x14ac:dyDescent="0.25">
      <c r="A99" s="82"/>
      <c r="B99" s="82" t="s">
        <v>20</v>
      </c>
      <c r="C99" s="82"/>
      <c r="D99" s="82"/>
      <c r="E99" s="83"/>
      <c r="F99" s="84"/>
      <c r="G99" s="85"/>
      <c r="H99" s="85"/>
      <c r="I99" s="85"/>
      <c r="J99" s="85"/>
      <c r="K99" s="85"/>
      <c r="L99" s="85"/>
      <c r="M99" s="85"/>
      <c r="N99" s="85"/>
      <c r="O99" s="84"/>
      <c r="P99" s="85"/>
      <c r="Q99" s="85"/>
      <c r="R99" s="86"/>
    </row>
    <row r="100" spans="1:18" ht="11.25" customHeight="1" x14ac:dyDescent="0.25">
      <c r="A100" s="82"/>
      <c r="B100" s="82"/>
      <c r="C100" s="82" t="s">
        <v>125</v>
      </c>
      <c r="D100" s="82"/>
      <c r="E100" s="83"/>
      <c r="F100" s="84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2109.9899999999998</v>
      </c>
      <c r="L100" s="85">
        <v>-2109.9899999999998</v>
      </c>
      <c r="M100" s="85">
        <v>0</v>
      </c>
      <c r="N100" s="85">
        <v>0</v>
      </c>
      <c r="O100" s="84">
        <v>0</v>
      </c>
      <c r="P100" s="85">
        <v>0</v>
      </c>
      <c r="Q100" s="85">
        <v>0</v>
      </c>
      <c r="R100" s="86">
        <v>0</v>
      </c>
    </row>
    <row r="101" spans="1:18" ht="11.25" customHeight="1" x14ac:dyDescent="0.25">
      <c r="A101" s="82"/>
      <c r="B101" s="82"/>
      <c r="C101" s="82" t="s">
        <v>126</v>
      </c>
      <c r="D101" s="82"/>
      <c r="E101" s="83"/>
      <c r="F101" s="84">
        <v>0</v>
      </c>
      <c r="G101" s="85">
        <v>17049.27</v>
      </c>
      <c r="H101" s="85">
        <v>-13426.91</v>
      </c>
      <c r="I101" s="85">
        <v>40445.22</v>
      </c>
      <c r="J101" s="85">
        <v>42914.28</v>
      </c>
      <c r="K101" s="85">
        <v>0</v>
      </c>
      <c r="L101" s="85">
        <v>-10815.86</v>
      </c>
      <c r="M101" s="85">
        <v>46613.71</v>
      </c>
      <c r="N101" s="85">
        <v>-28956.2</v>
      </c>
      <c r="O101" s="84">
        <v>13725.4970703125</v>
      </c>
      <c r="P101" s="85">
        <v>13725.4970703125</v>
      </c>
      <c r="Q101" s="85">
        <v>13725.4970703125</v>
      </c>
      <c r="R101" s="86">
        <v>135000.00121093751</v>
      </c>
    </row>
    <row r="102" spans="1:18" ht="11.25" customHeight="1" x14ac:dyDescent="0.25">
      <c r="A102" s="82"/>
      <c r="B102" s="82"/>
      <c r="C102" s="82" t="s">
        <v>127</v>
      </c>
      <c r="D102" s="82"/>
      <c r="E102" s="83"/>
      <c r="F102" s="84">
        <v>0</v>
      </c>
      <c r="G102" s="85">
        <v>16588.48</v>
      </c>
      <c r="H102" s="85">
        <v>21946.94</v>
      </c>
      <c r="I102" s="85">
        <v>-5019.32</v>
      </c>
      <c r="J102" s="85">
        <v>0</v>
      </c>
      <c r="K102" s="85">
        <v>331.64</v>
      </c>
      <c r="L102" s="85">
        <v>27204.14</v>
      </c>
      <c r="M102" s="85">
        <v>48337.11</v>
      </c>
      <c r="N102" s="85">
        <v>-23489</v>
      </c>
      <c r="O102" s="84">
        <v>11366.6689453125</v>
      </c>
      <c r="P102" s="85">
        <v>11366.6689453125</v>
      </c>
      <c r="Q102" s="85">
        <v>11366.6689453125</v>
      </c>
      <c r="R102" s="86">
        <v>119999.99683593749</v>
      </c>
    </row>
    <row r="103" spans="1:18" ht="11.25" customHeight="1" x14ac:dyDescent="0.25">
      <c r="A103" s="82"/>
      <c r="B103" s="82"/>
      <c r="C103" s="82" t="s">
        <v>128</v>
      </c>
      <c r="D103" s="82"/>
      <c r="E103" s="83"/>
      <c r="F103" s="84">
        <v>0</v>
      </c>
      <c r="G103" s="85">
        <v>12566.91</v>
      </c>
      <c r="H103" s="85">
        <v>15136.27</v>
      </c>
      <c r="I103" s="85">
        <v>-3449.57</v>
      </c>
      <c r="J103" s="85">
        <v>47326.97</v>
      </c>
      <c r="K103" s="85">
        <v>331.64</v>
      </c>
      <c r="L103" s="85">
        <v>-32555.22</v>
      </c>
      <c r="M103" s="85">
        <v>49.6</v>
      </c>
      <c r="N103" s="85">
        <v>38973.410000000003</v>
      </c>
      <c r="O103" s="84">
        <v>8873.3310546875</v>
      </c>
      <c r="P103" s="85">
        <v>8873.3310546875</v>
      </c>
      <c r="Q103" s="85">
        <v>8873.3310546875</v>
      </c>
      <c r="R103" s="86">
        <v>105000.00316406251</v>
      </c>
    </row>
    <row r="104" spans="1:18" ht="11.25" customHeight="1" x14ac:dyDescent="0.25">
      <c r="A104" s="82"/>
      <c r="B104" s="82"/>
      <c r="C104" s="82" t="s">
        <v>129</v>
      </c>
      <c r="D104" s="82"/>
      <c r="E104" s="83"/>
      <c r="F104" s="84">
        <v>3125.69</v>
      </c>
      <c r="G104" s="85">
        <v>10052.77</v>
      </c>
      <c r="H104" s="85">
        <v>10979.94</v>
      </c>
      <c r="I104" s="85">
        <v>11606.89</v>
      </c>
      <c r="J104" s="85">
        <v>10958.22</v>
      </c>
      <c r="K104" s="85">
        <v>10002.11</v>
      </c>
      <c r="L104" s="85">
        <v>11251.11</v>
      </c>
      <c r="M104" s="85">
        <v>11021.6</v>
      </c>
      <c r="N104" s="85">
        <v>17261.13</v>
      </c>
      <c r="O104" s="84">
        <v>13135.5126953125</v>
      </c>
      <c r="P104" s="85">
        <v>13135.5126953125</v>
      </c>
      <c r="Q104" s="85">
        <v>13135.5126953125</v>
      </c>
      <c r="R104" s="86">
        <v>135665.99808593752</v>
      </c>
    </row>
    <row r="105" spans="1:18" ht="11.25" customHeight="1" x14ac:dyDescent="0.25">
      <c r="A105" s="82"/>
      <c r="B105" s="82"/>
      <c r="C105" s="82" t="s">
        <v>130</v>
      </c>
      <c r="D105" s="82"/>
      <c r="E105" s="83"/>
      <c r="F105" s="84">
        <v>1755.22</v>
      </c>
      <c r="G105" s="85">
        <v>7245.78</v>
      </c>
      <c r="H105" s="85">
        <v>6609.99</v>
      </c>
      <c r="I105" s="85">
        <v>6713.78</v>
      </c>
      <c r="J105" s="85">
        <v>7052.52</v>
      </c>
      <c r="K105" s="85">
        <v>8031.97</v>
      </c>
      <c r="L105" s="85">
        <v>7343.53</v>
      </c>
      <c r="M105" s="85">
        <v>7268.47</v>
      </c>
      <c r="N105" s="85">
        <v>11278.4</v>
      </c>
      <c r="O105" s="84">
        <v>25058.115234375</v>
      </c>
      <c r="P105" s="85">
        <v>25058.115234375</v>
      </c>
      <c r="Q105" s="85">
        <v>25058.115234375</v>
      </c>
      <c r="R105" s="86">
        <v>138474.005703125</v>
      </c>
    </row>
    <row r="106" spans="1:18" ht="11.25" customHeight="1" x14ac:dyDescent="0.25">
      <c r="A106" s="82"/>
      <c r="B106" s="82"/>
      <c r="C106" s="82" t="s">
        <v>131</v>
      </c>
      <c r="D106" s="82"/>
      <c r="E106" s="83"/>
      <c r="F106" s="84">
        <v>1287.3499999999999</v>
      </c>
      <c r="G106" s="85">
        <v>5269.21</v>
      </c>
      <c r="H106" s="85">
        <v>4466.1499999999996</v>
      </c>
      <c r="I106" s="85">
        <v>4083.5</v>
      </c>
      <c r="J106" s="85">
        <v>4205.47</v>
      </c>
      <c r="K106" s="85">
        <v>4255.7299999999996</v>
      </c>
      <c r="L106" s="85">
        <v>4223.3100000000004</v>
      </c>
      <c r="M106" s="85">
        <v>4045.66</v>
      </c>
      <c r="N106" s="85">
        <v>6213.08</v>
      </c>
      <c r="O106" s="84">
        <v>3983.512939453125</v>
      </c>
      <c r="P106" s="85">
        <v>3983.512939453125</v>
      </c>
      <c r="Q106" s="85">
        <v>3983.512939453125</v>
      </c>
      <c r="R106" s="86">
        <v>49999.998818359374</v>
      </c>
    </row>
    <row r="107" spans="1:18" ht="11.25" customHeight="1" x14ac:dyDescent="0.25">
      <c r="A107" s="82"/>
      <c r="B107" s="82"/>
      <c r="C107" s="82" t="s">
        <v>132</v>
      </c>
      <c r="D107" s="82"/>
      <c r="E107" s="83"/>
      <c r="F107" s="84">
        <v>731</v>
      </c>
      <c r="G107" s="85">
        <v>2351.06</v>
      </c>
      <c r="H107" s="85">
        <v>2567.9</v>
      </c>
      <c r="I107" s="85">
        <v>2714.51</v>
      </c>
      <c r="J107" s="85">
        <v>2562.8000000000002</v>
      </c>
      <c r="K107" s="85">
        <v>2542.2600000000002</v>
      </c>
      <c r="L107" s="85">
        <v>2631.34</v>
      </c>
      <c r="M107" s="85">
        <v>2577.63</v>
      </c>
      <c r="N107" s="85">
        <v>4036.92</v>
      </c>
      <c r="O107" s="84">
        <v>2323.193359375</v>
      </c>
      <c r="P107" s="85">
        <v>2323.193359375</v>
      </c>
      <c r="Q107" s="85">
        <v>2323.193359375</v>
      </c>
      <c r="R107" s="86">
        <v>29685.000078124998</v>
      </c>
    </row>
    <row r="108" spans="1:18" ht="11.25" customHeight="1" x14ac:dyDescent="0.25">
      <c r="A108" s="82"/>
      <c r="B108" s="82"/>
      <c r="C108" s="82" t="s">
        <v>133</v>
      </c>
      <c r="D108" s="82"/>
      <c r="E108" s="83"/>
      <c r="F108" s="84">
        <v>410.5</v>
      </c>
      <c r="G108" s="85">
        <v>1694.6</v>
      </c>
      <c r="H108" s="85">
        <v>1545.91</v>
      </c>
      <c r="I108" s="85">
        <v>1570.19</v>
      </c>
      <c r="J108" s="85">
        <v>1649.41</v>
      </c>
      <c r="K108" s="85">
        <v>1879.17</v>
      </c>
      <c r="L108" s="85">
        <v>1717.47</v>
      </c>
      <c r="M108" s="85">
        <v>1699.94</v>
      </c>
      <c r="N108" s="85">
        <v>2637.72</v>
      </c>
      <c r="O108" s="84">
        <v>5187.35009765625</v>
      </c>
      <c r="P108" s="85">
        <v>5187.35009765625</v>
      </c>
      <c r="Q108" s="85">
        <v>5187.35009765625</v>
      </c>
      <c r="R108" s="86">
        <v>30366.96029296875</v>
      </c>
    </row>
    <row r="109" spans="1:18" ht="11.25" customHeight="1" x14ac:dyDescent="0.25">
      <c r="A109" s="82"/>
      <c r="B109" s="82"/>
      <c r="C109" s="82" t="s">
        <v>134</v>
      </c>
      <c r="D109" s="82"/>
      <c r="E109" s="83"/>
      <c r="F109" s="84">
        <v>301.08</v>
      </c>
      <c r="G109" s="85">
        <v>1232.29</v>
      </c>
      <c r="H109" s="85">
        <v>1044.46</v>
      </c>
      <c r="I109" s="85">
        <v>954.98</v>
      </c>
      <c r="J109" s="85">
        <v>983.51</v>
      </c>
      <c r="K109" s="85">
        <v>995.92</v>
      </c>
      <c r="L109" s="85">
        <v>987.65</v>
      </c>
      <c r="M109" s="85">
        <v>946.11</v>
      </c>
      <c r="N109" s="85">
        <v>1452.99</v>
      </c>
      <c r="O109" s="84">
        <v>3473.669921875</v>
      </c>
      <c r="P109" s="85">
        <v>3473.669921875</v>
      </c>
      <c r="Q109" s="85">
        <v>3473.669921875</v>
      </c>
      <c r="R109" s="86">
        <v>19319.999765624998</v>
      </c>
    </row>
    <row r="110" spans="1:18" ht="11.25" customHeight="1" x14ac:dyDescent="0.25">
      <c r="A110" s="82"/>
      <c r="B110" s="82"/>
      <c r="C110" s="82" t="s">
        <v>135</v>
      </c>
      <c r="D110" s="82"/>
      <c r="E110" s="83"/>
      <c r="F110" s="84">
        <v>924.04</v>
      </c>
      <c r="G110" s="85">
        <v>2125</v>
      </c>
      <c r="H110" s="85">
        <v>-12000.57</v>
      </c>
      <c r="I110" s="85">
        <v>12916.71</v>
      </c>
      <c r="J110" s="85">
        <v>6235.76</v>
      </c>
      <c r="K110" s="85">
        <v>7039.89</v>
      </c>
      <c r="L110" s="85">
        <v>-11436.13</v>
      </c>
      <c r="M110" s="85">
        <v>11584.22</v>
      </c>
      <c r="N110" s="85">
        <v>-5284.48</v>
      </c>
      <c r="O110" s="84">
        <v>17431.185546875</v>
      </c>
      <c r="P110" s="85">
        <v>17431.185546875</v>
      </c>
      <c r="Q110" s="85">
        <v>17431.185546875</v>
      </c>
      <c r="R110" s="86">
        <v>64397.996640625002</v>
      </c>
    </row>
    <row r="111" spans="1:18" ht="11.25" customHeight="1" x14ac:dyDescent="0.25">
      <c r="A111" s="82"/>
      <c r="B111" s="82"/>
      <c r="C111" s="82" t="s">
        <v>136</v>
      </c>
      <c r="D111" s="82"/>
      <c r="E111" s="83"/>
      <c r="F111" s="84">
        <v>229.61</v>
      </c>
      <c r="G111" s="85">
        <v>1053.71</v>
      </c>
      <c r="H111" s="85">
        <v>1054.1400000000001</v>
      </c>
      <c r="I111" s="85">
        <v>6463.05</v>
      </c>
      <c r="J111" s="85">
        <v>2879.82</v>
      </c>
      <c r="K111" s="85">
        <v>5394.89</v>
      </c>
      <c r="L111" s="85">
        <v>-2818.91</v>
      </c>
      <c r="M111" s="85">
        <v>1472.41</v>
      </c>
      <c r="N111" s="85">
        <v>2317.5</v>
      </c>
      <c r="O111" s="84">
        <v>14931.2607421875</v>
      </c>
      <c r="P111" s="85">
        <v>14931.2607421875</v>
      </c>
      <c r="Q111" s="85">
        <v>14931.2607421875</v>
      </c>
      <c r="R111" s="86">
        <v>62840.002226562501</v>
      </c>
    </row>
    <row r="112" spans="1:18" ht="11.25" customHeight="1" x14ac:dyDescent="0.25">
      <c r="A112" s="82"/>
      <c r="B112" s="82"/>
      <c r="C112" s="82" t="s">
        <v>137</v>
      </c>
      <c r="D112" s="82"/>
      <c r="E112" s="83"/>
      <c r="F112" s="84">
        <v>6070.76</v>
      </c>
      <c r="G112" s="85">
        <v>8319.9</v>
      </c>
      <c r="H112" s="85">
        <v>169.42</v>
      </c>
      <c r="I112" s="85">
        <v>-10901.51</v>
      </c>
      <c r="J112" s="85">
        <v>4475.0600000000004</v>
      </c>
      <c r="K112" s="85">
        <v>1560.9</v>
      </c>
      <c r="L112" s="85">
        <v>-5529.51</v>
      </c>
      <c r="M112" s="85">
        <v>168.98</v>
      </c>
      <c r="N112" s="85">
        <v>251.54</v>
      </c>
      <c r="O112" s="84">
        <v>5138.1533203125</v>
      </c>
      <c r="P112" s="85">
        <v>5138.1533203125</v>
      </c>
      <c r="Q112" s="85">
        <v>5138.1533203125</v>
      </c>
      <c r="R112" s="86">
        <v>19999.999960937501</v>
      </c>
    </row>
    <row r="113" spans="1:18" ht="11.25" customHeight="1" x14ac:dyDescent="0.25">
      <c r="A113" s="82"/>
      <c r="B113" s="82"/>
      <c r="C113" s="82" t="s">
        <v>138</v>
      </c>
      <c r="D113" s="82"/>
      <c r="E113" s="83"/>
      <c r="F113" s="84">
        <v>74.760000000000005</v>
      </c>
      <c r="G113" s="85">
        <v>494.93</v>
      </c>
      <c r="H113" s="85">
        <v>406.96</v>
      </c>
      <c r="I113" s="85">
        <v>62.66</v>
      </c>
      <c r="J113" s="85">
        <v>114.59</v>
      </c>
      <c r="K113" s="85">
        <v>79.44</v>
      </c>
      <c r="L113" s="85">
        <v>4307.34</v>
      </c>
      <c r="M113" s="85">
        <v>2620.38</v>
      </c>
      <c r="N113" s="85">
        <v>306.8</v>
      </c>
      <c r="O113" s="84">
        <v>882.05987548828125</v>
      </c>
      <c r="P113" s="85">
        <v>882.05987548828125</v>
      </c>
      <c r="Q113" s="85">
        <v>882.05987548828125</v>
      </c>
      <c r="R113" s="86">
        <v>11114.039626464844</v>
      </c>
    </row>
    <row r="114" spans="1:18" ht="11.25" customHeight="1" x14ac:dyDescent="0.25">
      <c r="A114" s="82"/>
      <c r="B114" s="82"/>
      <c r="C114" s="82" t="s">
        <v>139</v>
      </c>
      <c r="D114" s="82"/>
      <c r="E114" s="83"/>
      <c r="F114" s="84">
        <v>15.95</v>
      </c>
      <c r="G114" s="85">
        <v>409.6</v>
      </c>
      <c r="H114" s="85">
        <v>297.20999999999998</v>
      </c>
      <c r="I114" s="85">
        <v>60.98</v>
      </c>
      <c r="J114" s="85">
        <v>250.3</v>
      </c>
      <c r="K114" s="85">
        <v>359.86</v>
      </c>
      <c r="L114" s="85">
        <v>2984.19</v>
      </c>
      <c r="M114" s="85">
        <v>2233.25</v>
      </c>
      <c r="N114" s="85">
        <v>542.22</v>
      </c>
      <c r="O114" s="84">
        <v>1320.1600341796875</v>
      </c>
      <c r="P114" s="85">
        <v>1320.1600341796875</v>
      </c>
      <c r="Q114" s="85">
        <v>1320.1600341796875</v>
      </c>
      <c r="R114" s="86">
        <v>11114.040102539064</v>
      </c>
    </row>
    <row r="115" spans="1:18" ht="11.25" customHeight="1" x14ac:dyDescent="0.25">
      <c r="A115" s="82"/>
      <c r="B115" s="82"/>
      <c r="C115" s="82" t="s">
        <v>140</v>
      </c>
      <c r="D115" s="82"/>
      <c r="E115" s="83"/>
      <c r="F115" s="84">
        <v>118.47</v>
      </c>
      <c r="G115" s="85">
        <v>669.16</v>
      </c>
      <c r="H115" s="85">
        <v>307.37</v>
      </c>
      <c r="I115" s="85">
        <v>0</v>
      </c>
      <c r="J115" s="85">
        <v>0</v>
      </c>
      <c r="K115" s="85">
        <v>0</v>
      </c>
      <c r="L115" s="85">
        <v>1715.91</v>
      </c>
      <c r="M115" s="85">
        <v>1146.94</v>
      </c>
      <c r="N115" s="85">
        <v>294.66000000000003</v>
      </c>
      <c r="O115" s="84">
        <v>915.830078125</v>
      </c>
      <c r="P115" s="85">
        <v>915.830078125</v>
      </c>
      <c r="Q115" s="85">
        <v>915.830078125</v>
      </c>
      <c r="R115" s="86">
        <v>7000.0002343750002</v>
      </c>
    </row>
    <row r="116" spans="1:18" ht="11.25" customHeight="1" x14ac:dyDescent="0.25">
      <c r="A116" s="82"/>
      <c r="B116" s="82"/>
      <c r="C116" s="82" t="s">
        <v>141</v>
      </c>
      <c r="D116" s="82"/>
      <c r="E116" s="83"/>
      <c r="F116" s="84">
        <v>0</v>
      </c>
      <c r="G116" s="85">
        <v>0</v>
      </c>
      <c r="H116" s="85">
        <v>7294</v>
      </c>
      <c r="I116" s="85">
        <v>1248</v>
      </c>
      <c r="J116" s="85">
        <v>1240.8900000000001</v>
      </c>
      <c r="K116" s="85">
        <v>0</v>
      </c>
      <c r="L116" s="85">
        <v>2496</v>
      </c>
      <c r="M116" s="85">
        <v>0</v>
      </c>
      <c r="N116" s="85">
        <v>0</v>
      </c>
      <c r="O116" s="84">
        <v>1240.3701171875</v>
      </c>
      <c r="P116" s="85">
        <v>1240.3701171875</v>
      </c>
      <c r="Q116" s="85">
        <v>1240.3701171875</v>
      </c>
      <c r="R116" s="86">
        <v>16000.000351562499</v>
      </c>
    </row>
    <row r="117" spans="1:18" ht="11.25" customHeight="1" x14ac:dyDescent="0.25">
      <c r="A117" s="82"/>
      <c r="B117" s="82"/>
      <c r="C117" s="82" t="s">
        <v>142</v>
      </c>
      <c r="D117" s="82"/>
      <c r="E117" s="83"/>
      <c r="F117" s="84">
        <v>0</v>
      </c>
      <c r="G117" s="85">
        <v>0</v>
      </c>
      <c r="H117" s="85">
        <v>6405</v>
      </c>
      <c r="I117" s="85">
        <v>1248</v>
      </c>
      <c r="J117" s="85">
        <v>1240.8900000000001</v>
      </c>
      <c r="K117" s="85">
        <v>0</v>
      </c>
      <c r="L117" s="85">
        <v>2496</v>
      </c>
      <c r="M117" s="85">
        <v>0</v>
      </c>
      <c r="N117" s="85">
        <v>0</v>
      </c>
      <c r="O117" s="84">
        <v>1536.7034912109375</v>
      </c>
      <c r="P117" s="85">
        <v>1536.7034912109375</v>
      </c>
      <c r="Q117" s="85">
        <v>1536.7034912109375</v>
      </c>
      <c r="R117" s="86">
        <v>16000.000473632812</v>
      </c>
    </row>
    <row r="118" spans="1:18" ht="11.25" customHeight="1" x14ac:dyDescent="0.25">
      <c r="A118" s="82"/>
      <c r="B118" s="82"/>
      <c r="C118" s="82" t="s">
        <v>143</v>
      </c>
      <c r="D118" s="82"/>
      <c r="E118" s="83"/>
      <c r="F118" s="84">
        <v>13847.73</v>
      </c>
      <c r="G118" s="85">
        <v>842.9</v>
      </c>
      <c r="H118" s="85">
        <v>-10596.79</v>
      </c>
      <c r="I118" s="85">
        <v>606.22</v>
      </c>
      <c r="J118" s="85">
        <v>620.44000000000005</v>
      </c>
      <c r="K118" s="85">
        <v>0</v>
      </c>
      <c r="L118" s="85">
        <v>1212.44</v>
      </c>
      <c r="M118" s="85">
        <v>0</v>
      </c>
      <c r="N118" s="85">
        <v>0</v>
      </c>
      <c r="O118" s="84">
        <v>172.03337097167969</v>
      </c>
      <c r="P118" s="85">
        <v>172.03337097167969</v>
      </c>
      <c r="Q118" s="85">
        <v>172.03337097167969</v>
      </c>
      <c r="R118" s="86">
        <v>7049.0401129150378</v>
      </c>
    </row>
    <row r="119" spans="1:18" ht="11.25" customHeight="1" x14ac:dyDescent="0.25">
      <c r="A119" s="82"/>
      <c r="B119" s="82"/>
      <c r="C119" s="82" t="s">
        <v>144</v>
      </c>
      <c r="D119" s="82"/>
      <c r="E119" s="83"/>
      <c r="F119" s="84">
        <v>799.1</v>
      </c>
      <c r="G119" s="85">
        <v>1598.86</v>
      </c>
      <c r="H119" s="85">
        <v>-701.88</v>
      </c>
      <c r="I119" s="85">
        <v>1599.52</v>
      </c>
      <c r="J119" s="85">
        <v>1599.52</v>
      </c>
      <c r="K119" s="85">
        <v>1599.52</v>
      </c>
      <c r="L119" s="85">
        <v>1599.52</v>
      </c>
      <c r="M119" s="85">
        <v>1599.52</v>
      </c>
      <c r="N119" s="85">
        <v>2400.54</v>
      </c>
      <c r="O119" s="84">
        <v>4701.27294921875</v>
      </c>
      <c r="P119" s="85">
        <v>4701.27294921875</v>
      </c>
      <c r="Q119" s="85">
        <v>4701.27294921875</v>
      </c>
      <c r="R119" s="86">
        <v>26198.038847656251</v>
      </c>
    </row>
    <row r="120" spans="1:18" ht="11.25" customHeight="1" x14ac:dyDescent="0.25">
      <c r="A120" s="82"/>
      <c r="B120" s="82"/>
      <c r="C120" s="82" t="s">
        <v>145</v>
      </c>
      <c r="D120" s="82"/>
      <c r="E120" s="83"/>
      <c r="F120" s="84">
        <v>1.7</v>
      </c>
      <c r="G120" s="85">
        <v>3.07</v>
      </c>
      <c r="H120" s="85">
        <v>1808.74</v>
      </c>
      <c r="I120" s="85">
        <v>82.74</v>
      </c>
      <c r="J120" s="85">
        <v>82.74</v>
      </c>
      <c r="K120" s="85">
        <v>82.74</v>
      </c>
      <c r="L120" s="85">
        <v>82.74</v>
      </c>
      <c r="M120" s="85">
        <v>82.74</v>
      </c>
      <c r="N120" s="85">
        <v>123.48</v>
      </c>
      <c r="O120" s="84">
        <v>7929.43701171875</v>
      </c>
      <c r="P120" s="85">
        <v>7929.43701171875</v>
      </c>
      <c r="Q120" s="85">
        <v>7929.43701171875</v>
      </c>
      <c r="R120" s="86">
        <v>26139.001035156249</v>
      </c>
    </row>
    <row r="121" spans="1:18" ht="11.25" customHeight="1" x14ac:dyDescent="0.25">
      <c r="A121" s="82"/>
      <c r="B121" s="82"/>
      <c r="C121" s="82" t="s">
        <v>146</v>
      </c>
      <c r="D121" s="82"/>
      <c r="E121" s="83"/>
      <c r="F121" s="84">
        <v>1.7</v>
      </c>
      <c r="G121" s="85">
        <v>3.07</v>
      </c>
      <c r="H121" s="85">
        <v>578.14</v>
      </c>
      <c r="I121" s="85">
        <v>2.74</v>
      </c>
      <c r="J121" s="85">
        <v>2.74</v>
      </c>
      <c r="K121" s="85">
        <v>2.74</v>
      </c>
      <c r="L121" s="85">
        <v>2.74</v>
      </c>
      <c r="M121" s="85">
        <v>2.74</v>
      </c>
      <c r="N121" s="85">
        <v>3.48</v>
      </c>
      <c r="O121" s="84">
        <v>1466.63671875</v>
      </c>
      <c r="P121" s="85">
        <v>1466.63671875</v>
      </c>
      <c r="Q121" s="85">
        <v>1466.63671875</v>
      </c>
      <c r="R121" s="86">
        <v>5000.0001562500001</v>
      </c>
    </row>
    <row r="122" spans="1:18" ht="11.25" customHeight="1" x14ac:dyDescent="0.25">
      <c r="A122" s="82"/>
      <c r="B122" s="82"/>
      <c r="C122" s="87" t="s">
        <v>147</v>
      </c>
      <c r="D122" s="87"/>
      <c r="E122" s="88"/>
      <c r="F122" s="89">
        <v>29694.660000000003</v>
      </c>
      <c r="G122" s="90">
        <v>89570.570000000022</v>
      </c>
      <c r="H122" s="90">
        <v>45892.39</v>
      </c>
      <c r="I122" s="90">
        <v>73009.290000000037</v>
      </c>
      <c r="J122" s="90">
        <v>136395.93</v>
      </c>
      <c r="K122" s="90">
        <v>46600.409999999996</v>
      </c>
      <c r="L122" s="90">
        <v>6989.8100000000013</v>
      </c>
      <c r="M122" s="90">
        <v>143471.01</v>
      </c>
      <c r="N122" s="90">
        <v>30364.19000000001</v>
      </c>
      <c r="O122" s="89">
        <v>144791.95457458496</v>
      </c>
      <c r="P122" s="90">
        <v>144791.95457458496</v>
      </c>
      <c r="Q122" s="90">
        <v>144791.95457458496</v>
      </c>
      <c r="R122" s="91">
        <v>1036364.1237237549</v>
      </c>
    </row>
    <row r="123" spans="1:18" ht="11.25" customHeight="1" x14ac:dyDescent="0.25">
      <c r="A123" s="82"/>
      <c r="B123" s="82" t="s">
        <v>21</v>
      </c>
      <c r="C123" s="82"/>
      <c r="D123" s="82"/>
      <c r="E123" s="83"/>
      <c r="F123" s="84"/>
      <c r="G123" s="85"/>
      <c r="H123" s="85"/>
      <c r="I123" s="85"/>
      <c r="J123" s="85"/>
      <c r="K123" s="85"/>
      <c r="L123" s="85"/>
      <c r="M123" s="85"/>
      <c r="N123" s="85"/>
      <c r="O123" s="84"/>
      <c r="P123" s="85"/>
      <c r="Q123" s="85"/>
      <c r="R123" s="86"/>
    </row>
    <row r="124" spans="1:18" ht="11.25" customHeight="1" x14ac:dyDescent="0.25">
      <c r="A124" s="82"/>
      <c r="B124" s="82"/>
      <c r="C124" s="82" t="s">
        <v>148</v>
      </c>
      <c r="D124" s="82"/>
      <c r="E124" s="83"/>
      <c r="F124" s="84">
        <v>67584.53</v>
      </c>
      <c r="G124" s="85">
        <v>12672.5</v>
      </c>
      <c r="H124" s="85">
        <v>0</v>
      </c>
      <c r="I124" s="85">
        <v>0</v>
      </c>
      <c r="J124" s="85">
        <v>12672.5</v>
      </c>
      <c r="K124" s="85">
        <v>3873.21</v>
      </c>
      <c r="L124" s="85">
        <v>6019.22</v>
      </c>
      <c r="M124" s="85">
        <v>15733.95</v>
      </c>
      <c r="N124" s="85">
        <v>0</v>
      </c>
      <c r="O124" s="84">
        <v>10064.3642578125</v>
      </c>
      <c r="P124" s="85">
        <v>10064.3642578125</v>
      </c>
      <c r="Q124" s="85">
        <v>10064.3642578125</v>
      </c>
      <c r="R124" s="86">
        <v>148749.0027734375</v>
      </c>
    </row>
    <row r="125" spans="1:18" ht="11.25" customHeight="1" x14ac:dyDescent="0.25">
      <c r="A125" s="82"/>
      <c r="B125" s="82"/>
      <c r="C125" s="82" t="s">
        <v>149</v>
      </c>
      <c r="D125" s="82"/>
      <c r="E125" s="83"/>
      <c r="F125" s="84">
        <v>72033.42</v>
      </c>
      <c r="G125" s="85">
        <v>13080</v>
      </c>
      <c r="H125" s="85">
        <v>0</v>
      </c>
      <c r="I125" s="85">
        <v>0</v>
      </c>
      <c r="J125" s="85">
        <v>12330</v>
      </c>
      <c r="K125" s="85">
        <v>3768.53</v>
      </c>
      <c r="L125" s="85">
        <v>5856.54</v>
      </c>
      <c r="M125" s="85">
        <v>15156.68</v>
      </c>
      <c r="N125" s="85">
        <v>11</v>
      </c>
      <c r="O125" s="84">
        <v>16213.9423828125</v>
      </c>
      <c r="P125" s="85">
        <v>16213.9423828125</v>
      </c>
      <c r="Q125" s="85">
        <v>16213.9423828125</v>
      </c>
      <c r="R125" s="86">
        <v>170877.99714843748</v>
      </c>
    </row>
    <row r="126" spans="1:18" ht="11.25" customHeight="1" x14ac:dyDescent="0.25">
      <c r="A126" s="82"/>
      <c r="B126" s="82"/>
      <c r="C126" s="82" t="s">
        <v>150</v>
      </c>
      <c r="D126" s="82"/>
      <c r="E126" s="83"/>
      <c r="F126" s="84">
        <v>8700</v>
      </c>
      <c r="G126" s="85">
        <v>9247.5</v>
      </c>
      <c r="H126" s="85">
        <v>4400</v>
      </c>
      <c r="I126" s="85">
        <v>0</v>
      </c>
      <c r="J126" s="85">
        <v>9247.5</v>
      </c>
      <c r="K126" s="85">
        <v>2826.39</v>
      </c>
      <c r="L126" s="85">
        <v>4392.41</v>
      </c>
      <c r="M126" s="85">
        <v>11367.51</v>
      </c>
      <c r="N126" s="85">
        <v>0</v>
      </c>
      <c r="O126" s="84">
        <v>6606.23046875</v>
      </c>
      <c r="P126" s="85">
        <v>6606.23046875</v>
      </c>
      <c r="Q126" s="85">
        <v>6606.23046875</v>
      </c>
      <c r="R126" s="86">
        <v>70000.001406249998</v>
      </c>
    </row>
    <row r="127" spans="1:18" ht="11.25" customHeight="1" x14ac:dyDescent="0.25">
      <c r="A127" s="82"/>
      <c r="B127" s="82"/>
      <c r="C127" s="82" t="s">
        <v>151</v>
      </c>
      <c r="D127" s="82"/>
      <c r="E127" s="83"/>
      <c r="F127" s="84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11655</v>
      </c>
      <c r="M127" s="85">
        <v>0</v>
      </c>
      <c r="N127" s="85">
        <v>0</v>
      </c>
      <c r="O127" s="84">
        <v>4448.33349609375</v>
      </c>
      <c r="P127" s="85">
        <v>4448.33349609375</v>
      </c>
      <c r="Q127" s="85">
        <v>4448.33349609375</v>
      </c>
      <c r="R127" s="86">
        <v>25000.00048828125</v>
      </c>
    </row>
    <row r="128" spans="1:18" ht="11.25" customHeight="1" x14ac:dyDescent="0.25">
      <c r="A128" s="82"/>
      <c r="B128" s="82"/>
      <c r="C128" s="82" t="s">
        <v>152</v>
      </c>
      <c r="D128" s="82"/>
      <c r="E128" s="83"/>
      <c r="F128" s="84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11340</v>
      </c>
      <c r="M128" s="85">
        <v>0</v>
      </c>
      <c r="N128" s="85">
        <v>0</v>
      </c>
      <c r="O128" s="84">
        <v>2886.666748046875</v>
      </c>
      <c r="P128" s="85">
        <v>2886.666748046875</v>
      </c>
      <c r="Q128" s="85">
        <v>2886.666748046875</v>
      </c>
      <c r="R128" s="86">
        <v>20000.000244140625</v>
      </c>
    </row>
    <row r="129" spans="1:18" ht="11.25" customHeight="1" x14ac:dyDescent="0.25">
      <c r="A129" s="82"/>
      <c r="B129" s="82"/>
      <c r="C129" s="82" t="s">
        <v>153</v>
      </c>
      <c r="D129" s="82"/>
      <c r="E129" s="83"/>
      <c r="F129" s="84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8505</v>
      </c>
      <c r="M129" s="85">
        <v>0</v>
      </c>
      <c r="N129" s="85">
        <v>0</v>
      </c>
      <c r="O129" s="84">
        <v>3574</v>
      </c>
      <c r="P129" s="85">
        <v>3574</v>
      </c>
      <c r="Q129" s="85">
        <v>3574</v>
      </c>
      <c r="R129" s="86">
        <v>19227</v>
      </c>
    </row>
    <row r="130" spans="1:18" ht="11.25" customHeight="1" x14ac:dyDescent="0.25">
      <c r="A130" s="82"/>
      <c r="B130" s="82"/>
      <c r="C130" s="82" t="s">
        <v>154</v>
      </c>
      <c r="D130" s="82"/>
      <c r="E130" s="83"/>
      <c r="F130" s="84">
        <v>973.18</v>
      </c>
      <c r="G130" s="85">
        <v>857.14</v>
      </c>
      <c r="H130" s="85">
        <v>418.17</v>
      </c>
      <c r="I130" s="85">
        <v>846.11</v>
      </c>
      <c r="J130" s="85">
        <v>137.96</v>
      </c>
      <c r="K130" s="85">
        <v>61.77</v>
      </c>
      <c r="L130" s="85">
        <v>1526.34</v>
      </c>
      <c r="M130" s="85">
        <v>860.29</v>
      </c>
      <c r="N130" s="85">
        <v>119.51</v>
      </c>
      <c r="O130" s="84">
        <v>1766.5098876953125</v>
      </c>
      <c r="P130" s="85">
        <v>1766.5098876953125</v>
      </c>
      <c r="Q130" s="85">
        <v>1766.5098876953125</v>
      </c>
      <c r="R130" s="86">
        <v>11099.999663085939</v>
      </c>
    </row>
    <row r="131" spans="1:18" ht="11.25" customHeight="1" x14ac:dyDescent="0.25">
      <c r="A131" s="82"/>
      <c r="B131" s="82"/>
      <c r="C131" s="82" t="s">
        <v>155</v>
      </c>
      <c r="D131" s="82"/>
      <c r="E131" s="83"/>
      <c r="F131" s="84">
        <v>1315.29</v>
      </c>
      <c r="G131" s="85">
        <v>819.66</v>
      </c>
      <c r="H131" s="85">
        <v>460.52</v>
      </c>
      <c r="I131" s="85">
        <v>851.84</v>
      </c>
      <c r="J131" s="85">
        <v>134.22999999999999</v>
      </c>
      <c r="K131" s="85">
        <v>54.27</v>
      </c>
      <c r="L131" s="85">
        <v>1485.09</v>
      </c>
      <c r="M131" s="85">
        <v>889.28</v>
      </c>
      <c r="N131" s="85">
        <v>116.28</v>
      </c>
      <c r="O131" s="84">
        <v>1657.8466796875</v>
      </c>
      <c r="P131" s="85">
        <v>1657.8466796875</v>
      </c>
      <c r="Q131" s="85">
        <v>1657.8466796875</v>
      </c>
      <c r="R131" s="86">
        <v>11100.000039062499</v>
      </c>
    </row>
    <row r="132" spans="1:18" ht="11.25" customHeight="1" x14ac:dyDescent="0.25">
      <c r="A132" s="82"/>
      <c r="B132" s="82"/>
      <c r="C132" s="82" t="s">
        <v>156</v>
      </c>
      <c r="D132" s="82"/>
      <c r="E132" s="83"/>
      <c r="F132" s="84">
        <v>849.57</v>
      </c>
      <c r="G132" s="85">
        <v>650.65</v>
      </c>
      <c r="H132" s="85">
        <v>267.02999999999997</v>
      </c>
      <c r="I132" s="85">
        <v>560.52</v>
      </c>
      <c r="J132" s="85">
        <v>126.43</v>
      </c>
      <c r="K132" s="85">
        <v>59.19</v>
      </c>
      <c r="L132" s="85">
        <v>1113.81</v>
      </c>
      <c r="M132" s="85">
        <v>627.77</v>
      </c>
      <c r="N132" s="85">
        <v>87.21</v>
      </c>
      <c r="O132" s="84">
        <v>2252.606689453125</v>
      </c>
      <c r="P132" s="85">
        <v>2252.606689453125</v>
      </c>
      <c r="Q132" s="85">
        <v>2252.606689453125</v>
      </c>
      <c r="R132" s="86">
        <v>11100.000068359375</v>
      </c>
    </row>
    <row r="133" spans="1:18" ht="11.25" customHeight="1" x14ac:dyDescent="0.25">
      <c r="A133" s="82"/>
      <c r="B133" s="82"/>
      <c r="C133" s="82" t="s">
        <v>157</v>
      </c>
      <c r="D133" s="82"/>
      <c r="E133" s="83"/>
      <c r="F133" s="84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4">
        <v>0</v>
      </c>
      <c r="P133" s="85">
        <v>0</v>
      </c>
      <c r="Q133" s="85">
        <v>0</v>
      </c>
      <c r="R133" s="86">
        <v>0</v>
      </c>
    </row>
    <row r="134" spans="1:18" ht="11.25" customHeight="1" x14ac:dyDescent="0.25">
      <c r="A134" s="82"/>
      <c r="B134" s="82"/>
      <c r="C134" s="87" t="s">
        <v>158</v>
      </c>
      <c r="D134" s="87"/>
      <c r="E134" s="88"/>
      <c r="F134" s="89">
        <v>151455.99000000002</v>
      </c>
      <c r="G134" s="90">
        <v>37327.450000000004</v>
      </c>
      <c r="H134" s="90">
        <v>5545.72</v>
      </c>
      <c r="I134" s="90">
        <v>2258.4700000000003</v>
      </c>
      <c r="J134" s="90">
        <v>34648.620000000003</v>
      </c>
      <c r="K134" s="90">
        <v>10643.36</v>
      </c>
      <c r="L134" s="90">
        <v>51893.409999999989</v>
      </c>
      <c r="M134" s="90">
        <v>44635.479999999996</v>
      </c>
      <c r="N134" s="90">
        <v>334</v>
      </c>
      <c r="O134" s="89">
        <v>49470.500610351563</v>
      </c>
      <c r="P134" s="90">
        <v>49470.500610351563</v>
      </c>
      <c r="Q134" s="90">
        <v>49470.500610351563</v>
      </c>
      <c r="R134" s="91">
        <v>487154.00183105469</v>
      </c>
    </row>
    <row r="135" spans="1:18" ht="11.25" customHeight="1" x14ac:dyDescent="0.25">
      <c r="A135" s="82"/>
      <c r="B135" s="82" t="s">
        <v>23</v>
      </c>
      <c r="C135" s="82"/>
      <c r="D135" s="82"/>
      <c r="E135" s="83"/>
      <c r="F135" s="84"/>
      <c r="G135" s="85"/>
      <c r="H135" s="85"/>
      <c r="I135" s="85"/>
      <c r="J135" s="85"/>
      <c r="K135" s="85"/>
      <c r="L135" s="85"/>
      <c r="M135" s="85"/>
      <c r="N135" s="85"/>
      <c r="O135" s="84"/>
      <c r="P135" s="85"/>
      <c r="Q135" s="85"/>
      <c r="R135" s="86"/>
    </row>
    <row r="136" spans="1:18" ht="11.25" customHeight="1" x14ac:dyDescent="0.25">
      <c r="A136" s="82"/>
      <c r="B136" s="82"/>
      <c r="C136" s="82" t="s">
        <v>159</v>
      </c>
      <c r="D136" s="82"/>
      <c r="E136" s="83"/>
      <c r="F136" s="84">
        <v>888</v>
      </c>
      <c r="G136" s="85">
        <v>888</v>
      </c>
      <c r="H136" s="85">
        <v>888</v>
      </c>
      <c r="I136" s="85">
        <v>876</v>
      </c>
      <c r="J136" s="85">
        <v>1332</v>
      </c>
      <c r="K136" s="85">
        <v>888</v>
      </c>
      <c r="L136" s="85">
        <v>444</v>
      </c>
      <c r="M136" s="85">
        <v>444</v>
      </c>
      <c r="N136" s="85">
        <v>0</v>
      </c>
      <c r="O136" s="84">
        <v>950.66668701171875</v>
      </c>
      <c r="P136" s="85">
        <v>950.66668701171875</v>
      </c>
      <c r="Q136" s="85">
        <v>950.66668701171875</v>
      </c>
      <c r="R136" s="86">
        <v>9500.0000610351563</v>
      </c>
    </row>
    <row r="137" spans="1:18" ht="11.25" customHeight="1" x14ac:dyDescent="0.25">
      <c r="A137" s="82"/>
      <c r="B137" s="82"/>
      <c r="C137" s="82" t="s">
        <v>160</v>
      </c>
      <c r="D137" s="82"/>
      <c r="E137" s="83"/>
      <c r="F137" s="84">
        <v>864</v>
      </c>
      <c r="G137" s="85">
        <v>864</v>
      </c>
      <c r="H137" s="85">
        <v>864</v>
      </c>
      <c r="I137" s="85">
        <v>876</v>
      </c>
      <c r="J137" s="85">
        <v>1296</v>
      </c>
      <c r="K137" s="85">
        <v>864</v>
      </c>
      <c r="L137" s="85">
        <v>432</v>
      </c>
      <c r="M137" s="85">
        <v>432</v>
      </c>
      <c r="N137" s="85">
        <v>0</v>
      </c>
      <c r="O137" s="84">
        <v>1002.6666870117188</v>
      </c>
      <c r="P137" s="85">
        <v>1002.6666870117188</v>
      </c>
      <c r="Q137" s="85">
        <v>1002.6666870117188</v>
      </c>
      <c r="R137" s="86">
        <v>9500.0000610351563</v>
      </c>
    </row>
    <row r="138" spans="1:18" ht="11.25" customHeight="1" x14ac:dyDescent="0.25">
      <c r="A138" s="82"/>
      <c r="B138" s="82"/>
      <c r="C138" s="82" t="s">
        <v>161</v>
      </c>
      <c r="D138" s="82"/>
      <c r="E138" s="83"/>
      <c r="F138" s="84">
        <v>648</v>
      </c>
      <c r="G138" s="85">
        <v>1628</v>
      </c>
      <c r="H138" s="85">
        <v>998</v>
      </c>
      <c r="I138" s="85">
        <v>648</v>
      </c>
      <c r="J138" s="85">
        <v>972</v>
      </c>
      <c r="K138" s="85">
        <v>648</v>
      </c>
      <c r="L138" s="85">
        <v>324</v>
      </c>
      <c r="M138" s="85">
        <v>324</v>
      </c>
      <c r="N138" s="85">
        <v>1200</v>
      </c>
      <c r="O138" s="84">
        <v>636.66668701171875</v>
      </c>
      <c r="P138" s="85">
        <v>636.66668701171875</v>
      </c>
      <c r="Q138" s="85">
        <v>636.66668701171875</v>
      </c>
      <c r="R138" s="86">
        <v>9300.0000610351563</v>
      </c>
    </row>
    <row r="139" spans="1:18" ht="11.25" customHeight="1" x14ac:dyDescent="0.25">
      <c r="A139" s="82"/>
      <c r="B139" s="82"/>
      <c r="C139" s="82" t="s">
        <v>162</v>
      </c>
      <c r="D139" s="82"/>
      <c r="E139" s="83"/>
      <c r="F139" s="84">
        <v>4669.1000000000004</v>
      </c>
      <c r="G139" s="85">
        <v>2070.5500000000002</v>
      </c>
      <c r="H139" s="85">
        <v>2731.81</v>
      </c>
      <c r="I139" s="85">
        <v>0</v>
      </c>
      <c r="J139" s="85">
        <v>4141.1000000000004</v>
      </c>
      <c r="K139" s="85">
        <v>0</v>
      </c>
      <c r="L139" s="85">
        <v>6211.65</v>
      </c>
      <c r="M139" s="85">
        <v>0</v>
      </c>
      <c r="N139" s="85">
        <v>4141.1000000000004</v>
      </c>
      <c r="O139" s="84">
        <v>3678.229736328125</v>
      </c>
      <c r="P139" s="85">
        <v>3678.229736328125</v>
      </c>
      <c r="Q139" s="85">
        <v>3678.229736328125</v>
      </c>
      <c r="R139" s="86">
        <v>34999.999208984373</v>
      </c>
    </row>
    <row r="140" spans="1:18" ht="11.25" customHeight="1" x14ac:dyDescent="0.25">
      <c r="A140" s="82"/>
      <c r="B140" s="82"/>
      <c r="C140" s="82" t="s">
        <v>163</v>
      </c>
      <c r="D140" s="82"/>
      <c r="E140" s="83"/>
      <c r="F140" s="84">
        <v>252</v>
      </c>
      <c r="G140" s="85">
        <v>6335.82</v>
      </c>
      <c r="H140" s="85">
        <v>2731.34</v>
      </c>
      <c r="I140" s="85">
        <v>0</v>
      </c>
      <c r="J140" s="85">
        <v>2111.94</v>
      </c>
      <c r="K140" s="85">
        <v>6335.82</v>
      </c>
      <c r="L140" s="85">
        <v>4223.88</v>
      </c>
      <c r="M140" s="85">
        <v>0</v>
      </c>
      <c r="N140" s="85">
        <v>2111.94</v>
      </c>
      <c r="O140" s="84">
        <v>3632.419921875</v>
      </c>
      <c r="P140" s="85">
        <v>3632.419921875</v>
      </c>
      <c r="Q140" s="85">
        <v>3632.419921875</v>
      </c>
      <c r="R140" s="86">
        <v>34999.999765624998</v>
      </c>
    </row>
    <row r="141" spans="1:18" ht="11.25" customHeight="1" x14ac:dyDescent="0.25">
      <c r="A141" s="82"/>
      <c r="B141" s="82"/>
      <c r="C141" s="82" t="s">
        <v>164</v>
      </c>
      <c r="D141" s="82"/>
      <c r="E141" s="83"/>
      <c r="F141" s="84">
        <v>0</v>
      </c>
      <c r="G141" s="85">
        <v>3567.62</v>
      </c>
      <c r="H141" s="85">
        <v>3463.34</v>
      </c>
      <c r="I141" s="85">
        <v>0</v>
      </c>
      <c r="J141" s="85">
        <v>1783.81</v>
      </c>
      <c r="K141" s="85">
        <v>0</v>
      </c>
      <c r="L141" s="85">
        <v>5351.43</v>
      </c>
      <c r="M141" s="85">
        <v>1783.81</v>
      </c>
      <c r="N141" s="85">
        <v>1783.81</v>
      </c>
      <c r="O141" s="84">
        <v>2422.059814453125</v>
      </c>
      <c r="P141" s="85">
        <v>2422.059814453125</v>
      </c>
      <c r="Q141" s="85">
        <v>2422.059814453125</v>
      </c>
      <c r="R141" s="86">
        <v>24999.999443359375</v>
      </c>
    </row>
    <row r="142" spans="1:18" ht="11.25" customHeight="1" x14ac:dyDescent="0.25">
      <c r="A142" s="82"/>
      <c r="B142" s="82"/>
      <c r="C142" s="82" t="s">
        <v>165</v>
      </c>
      <c r="D142" s="82"/>
      <c r="E142" s="83"/>
      <c r="F142" s="84">
        <v>0</v>
      </c>
      <c r="G142" s="85">
        <v>3056.5</v>
      </c>
      <c r="H142" s="85">
        <v>6980.93</v>
      </c>
      <c r="I142" s="85">
        <v>55</v>
      </c>
      <c r="J142" s="85">
        <v>5658.71</v>
      </c>
      <c r="K142" s="85">
        <v>115</v>
      </c>
      <c r="L142" s="85">
        <v>88.95</v>
      </c>
      <c r="M142" s="85">
        <v>55</v>
      </c>
      <c r="N142" s="85">
        <v>635</v>
      </c>
      <c r="O142" s="84">
        <v>2784.969970703125</v>
      </c>
      <c r="P142" s="85">
        <v>2784.969970703125</v>
      </c>
      <c r="Q142" s="85">
        <v>2784.969970703125</v>
      </c>
      <c r="R142" s="86">
        <v>24999.999912109375</v>
      </c>
    </row>
    <row r="143" spans="1:18" ht="11.25" customHeight="1" x14ac:dyDescent="0.25">
      <c r="A143" s="82"/>
      <c r="B143" s="82"/>
      <c r="C143" s="82" t="s">
        <v>166</v>
      </c>
      <c r="D143" s="82"/>
      <c r="E143" s="83"/>
      <c r="F143" s="84">
        <v>680.8</v>
      </c>
      <c r="G143" s="85">
        <v>-20.97</v>
      </c>
      <c r="H143" s="85">
        <v>1186.99</v>
      </c>
      <c r="I143" s="85">
        <v>970.35</v>
      </c>
      <c r="J143" s="85">
        <v>60</v>
      </c>
      <c r="K143" s="85">
        <v>75</v>
      </c>
      <c r="L143" s="85">
        <v>60</v>
      </c>
      <c r="M143" s="85">
        <v>60</v>
      </c>
      <c r="N143" s="85">
        <v>185</v>
      </c>
      <c r="O143" s="84">
        <v>7247.60986328125</v>
      </c>
      <c r="P143" s="85">
        <v>7247.60986328125</v>
      </c>
      <c r="Q143" s="85">
        <v>7247.60986328125</v>
      </c>
      <c r="R143" s="86">
        <v>24999.999589843748</v>
      </c>
    </row>
    <row r="144" spans="1:18" ht="11.25" customHeight="1" x14ac:dyDescent="0.25">
      <c r="A144" s="82"/>
      <c r="B144" s="82"/>
      <c r="C144" s="82" t="s">
        <v>167</v>
      </c>
      <c r="D144" s="82"/>
      <c r="E144" s="83"/>
      <c r="F144" s="84">
        <v>1393.95</v>
      </c>
      <c r="G144" s="85">
        <v>8536.0400000000009</v>
      </c>
      <c r="H144" s="85">
        <v>0</v>
      </c>
      <c r="I144" s="85">
        <v>-740.24</v>
      </c>
      <c r="J144" s="85">
        <v>33.950000000000003</v>
      </c>
      <c r="K144" s="85">
        <v>33.950000000000003</v>
      </c>
      <c r="L144" s="85">
        <v>0</v>
      </c>
      <c r="M144" s="85">
        <v>108.95</v>
      </c>
      <c r="N144" s="85">
        <v>183.95</v>
      </c>
      <c r="O144" s="84">
        <v>2886.4833984375</v>
      </c>
      <c r="P144" s="85">
        <v>2886.4833984375</v>
      </c>
      <c r="Q144" s="85">
        <v>2886.4833984375</v>
      </c>
      <c r="R144" s="86">
        <v>18210.000195312503</v>
      </c>
    </row>
    <row r="145" spans="1:18" ht="11.25" customHeight="1" x14ac:dyDescent="0.25">
      <c r="A145" s="82"/>
      <c r="B145" s="82"/>
      <c r="C145" s="82" t="s">
        <v>168</v>
      </c>
      <c r="D145" s="82"/>
      <c r="E145" s="83"/>
      <c r="F145" s="84">
        <v>540.1</v>
      </c>
      <c r="G145" s="85">
        <v>598.23</v>
      </c>
      <c r="H145" s="85">
        <v>768.69</v>
      </c>
      <c r="I145" s="85">
        <v>753.84</v>
      </c>
      <c r="J145" s="85">
        <v>601.33000000000004</v>
      </c>
      <c r="K145" s="85">
        <v>592.04999999999995</v>
      </c>
      <c r="L145" s="85">
        <v>0</v>
      </c>
      <c r="M145" s="85">
        <v>1357.97</v>
      </c>
      <c r="N145" s="85">
        <v>607.99</v>
      </c>
      <c r="O145" s="84">
        <v>6059.93359375</v>
      </c>
      <c r="P145" s="85">
        <v>6059.93359375</v>
      </c>
      <c r="Q145" s="85">
        <v>6059.93359375</v>
      </c>
      <c r="R145" s="86">
        <v>24000.000781250001</v>
      </c>
    </row>
    <row r="146" spans="1:18" ht="11.25" customHeight="1" x14ac:dyDescent="0.25">
      <c r="A146" s="82"/>
      <c r="B146" s="82"/>
      <c r="C146" s="82" t="s">
        <v>169</v>
      </c>
      <c r="D146" s="82"/>
      <c r="E146" s="83"/>
      <c r="F146" s="84">
        <v>0</v>
      </c>
      <c r="G146" s="85">
        <v>31.73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911.18</v>
      </c>
      <c r="N146" s="85">
        <v>33.4</v>
      </c>
      <c r="O146" s="84">
        <v>4674.5634765625</v>
      </c>
      <c r="P146" s="85">
        <v>4674.5634765625</v>
      </c>
      <c r="Q146" s="85">
        <v>4674.5634765625</v>
      </c>
      <c r="R146" s="86">
        <v>15000.000429687499</v>
      </c>
    </row>
    <row r="147" spans="1:18" ht="11.25" customHeight="1" x14ac:dyDescent="0.25">
      <c r="A147" s="82"/>
      <c r="B147" s="82"/>
      <c r="C147" s="82" t="s">
        <v>170</v>
      </c>
      <c r="D147" s="82"/>
      <c r="E147" s="83"/>
      <c r="F147" s="84">
        <v>412.79</v>
      </c>
      <c r="G147" s="85">
        <v>514.22</v>
      </c>
      <c r="H147" s="85">
        <v>1218.2</v>
      </c>
      <c r="I147" s="85">
        <v>509.66</v>
      </c>
      <c r="J147" s="85">
        <v>739.33</v>
      </c>
      <c r="K147" s="85">
        <v>671.66</v>
      </c>
      <c r="L147" s="85">
        <v>217.57</v>
      </c>
      <c r="M147" s="85">
        <v>402.56</v>
      </c>
      <c r="N147" s="85">
        <v>656.48</v>
      </c>
      <c r="O147" s="84">
        <v>3219.176513671875</v>
      </c>
      <c r="P147" s="85">
        <v>3219.176513671875</v>
      </c>
      <c r="Q147" s="85">
        <v>3219.176513671875</v>
      </c>
      <c r="R147" s="86">
        <v>14999.999541015624</v>
      </c>
    </row>
    <row r="148" spans="1:18" ht="11.25" customHeight="1" x14ac:dyDescent="0.25">
      <c r="A148" s="82"/>
      <c r="B148" s="82"/>
      <c r="C148" s="82" t="s">
        <v>171</v>
      </c>
      <c r="D148" s="82"/>
      <c r="E148" s="83"/>
      <c r="F148" s="84">
        <v>841.96</v>
      </c>
      <c r="G148" s="85">
        <v>1636.32</v>
      </c>
      <c r="H148" s="85">
        <v>809.12</v>
      </c>
      <c r="I148" s="85">
        <v>825.54</v>
      </c>
      <c r="J148" s="85">
        <v>1005.98</v>
      </c>
      <c r="K148" s="85">
        <v>972.57</v>
      </c>
      <c r="L148" s="85">
        <v>972.57</v>
      </c>
      <c r="M148" s="85">
        <v>960.86</v>
      </c>
      <c r="N148" s="85">
        <v>950.22</v>
      </c>
      <c r="O148" s="84">
        <v>2008.2867431640625</v>
      </c>
      <c r="P148" s="85">
        <v>2008.2867431640625</v>
      </c>
      <c r="Q148" s="85">
        <v>2008.2867431640625</v>
      </c>
      <c r="R148" s="86">
        <v>15000.000229492187</v>
      </c>
    </row>
    <row r="149" spans="1:18" ht="11.25" customHeight="1" x14ac:dyDescent="0.25">
      <c r="A149" s="82"/>
      <c r="B149" s="82"/>
      <c r="C149" s="82" t="s">
        <v>172</v>
      </c>
      <c r="D149" s="82"/>
      <c r="E149" s="83"/>
      <c r="F149" s="84">
        <v>0</v>
      </c>
      <c r="G149" s="85">
        <v>799.34</v>
      </c>
      <c r="H149" s="85">
        <v>777.62</v>
      </c>
      <c r="I149" s="85">
        <v>779.74</v>
      </c>
      <c r="J149" s="85">
        <v>795.62</v>
      </c>
      <c r="K149" s="85">
        <v>790.98</v>
      </c>
      <c r="L149" s="85">
        <v>764.78</v>
      </c>
      <c r="M149" s="85">
        <v>764.78</v>
      </c>
      <c r="N149" s="85">
        <v>755.58</v>
      </c>
      <c r="O149" s="84">
        <v>957.17333984375</v>
      </c>
      <c r="P149" s="85">
        <v>957.17333984375</v>
      </c>
      <c r="Q149" s="85">
        <v>957.17333984375</v>
      </c>
      <c r="R149" s="86">
        <v>9099.9600195312487</v>
      </c>
    </row>
    <row r="150" spans="1:18" ht="11.25" customHeight="1" x14ac:dyDescent="0.25">
      <c r="A150" s="82"/>
      <c r="B150" s="82"/>
      <c r="C150" s="82" t="s">
        <v>173</v>
      </c>
      <c r="D150" s="82"/>
      <c r="E150" s="83"/>
      <c r="F150" s="84">
        <v>463.73</v>
      </c>
      <c r="G150" s="85">
        <v>510.85</v>
      </c>
      <c r="H150" s="85">
        <v>457.83</v>
      </c>
      <c r="I150" s="85">
        <v>541.80999999999995</v>
      </c>
      <c r="J150" s="85">
        <v>552.59</v>
      </c>
      <c r="K150" s="85">
        <v>549.44000000000005</v>
      </c>
      <c r="L150" s="85">
        <v>531.6</v>
      </c>
      <c r="M150" s="85">
        <v>850.84</v>
      </c>
      <c r="N150" s="85">
        <v>217.61</v>
      </c>
      <c r="O150" s="84">
        <v>1474.5533447265625</v>
      </c>
      <c r="P150" s="85">
        <v>1474.5533447265625</v>
      </c>
      <c r="Q150" s="85">
        <v>1474.5533447265625</v>
      </c>
      <c r="R150" s="86">
        <v>9099.9600341796868</v>
      </c>
    </row>
    <row r="151" spans="1:18" ht="11.25" customHeight="1" x14ac:dyDescent="0.25">
      <c r="A151" s="82"/>
      <c r="B151" s="82"/>
      <c r="C151" s="82" t="s">
        <v>174</v>
      </c>
      <c r="D151" s="82"/>
      <c r="E151" s="83"/>
      <c r="F151" s="84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4">
        <v>0</v>
      </c>
      <c r="P151" s="85">
        <v>0</v>
      </c>
      <c r="Q151" s="85">
        <v>0</v>
      </c>
      <c r="R151" s="86">
        <v>0</v>
      </c>
    </row>
    <row r="152" spans="1:18" ht="11.25" customHeight="1" x14ac:dyDescent="0.25">
      <c r="A152" s="82"/>
      <c r="B152" s="82"/>
      <c r="C152" s="82" t="s">
        <v>175</v>
      </c>
      <c r="D152" s="82"/>
      <c r="E152" s="83"/>
      <c r="F152" s="84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4">
        <v>0</v>
      </c>
      <c r="P152" s="85">
        <v>0</v>
      </c>
      <c r="Q152" s="85">
        <v>0</v>
      </c>
      <c r="R152" s="86">
        <v>0</v>
      </c>
    </row>
    <row r="153" spans="1:18" ht="11.25" customHeight="1" x14ac:dyDescent="0.25">
      <c r="A153" s="82"/>
      <c r="B153" s="82"/>
      <c r="C153" s="82" t="s">
        <v>176</v>
      </c>
      <c r="D153" s="82"/>
      <c r="E153" s="83"/>
      <c r="F153" s="84">
        <v>2145.4</v>
      </c>
      <c r="G153" s="85">
        <v>3481.43</v>
      </c>
      <c r="H153" s="85">
        <v>3203.59</v>
      </c>
      <c r="I153" s="85">
        <v>3142.06</v>
      </c>
      <c r="J153" s="85">
        <v>2894.59</v>
      </c>
      <c r="K153" s="85">
        <v>10294.200000000001</v>
      </c>
      <c r="L153" s="85">
        <v>3492.09</v>
      </c>
      <c r="M153" s="85">
        <v>4398.01</v>
      </c>
      <c r="N153" s="85">
        <v>3923.71</v>
      </c>
      <c r="O153" s="84">
        <v>4341.640625</v>
      </c>
      <c r="P153" s="85">
        <v>4341.640625</v>
      </c>
      <c r="Q153" s="85">
        <v>4341.640625</v>
      </c>
      <c r="R153" s="86">
        <v>50000.001875000002</v>
      </c>
    </row>
    <row r="154" spans="1:18" ht="11.25" customHeight="1" x14ac:dyDescent="0.25">
      <c r="A154" s="82"/>
      <c r="B154" s="82"/>
      <c r="C154" s="82" t="s">
        <v>177</v>
      </c>
      <c r="D154" s="82"/>
      <c r="E154" s="83"/>
      <c r="F154" s="84">
        <v>3101.48</v>
      </c>
      <c r="G154" s="85">
        <v>7849.33</v>
      </c>
      <c r="H154" s="85">
        <v>2194.33</v>
      </c>
      <c r="I154" s="85">
        <v>2870.5</v>
      </c>
      <c r="J154" s="85">
        <v>6050.77</v>
      </c>
      <c r="K154" s="85">
        <v>5706.88</v>
      </c>
      <c r="L154" s="85">
        <v>4699.5200000000004</v>
      </c>
      <c r="M154" s="85">
        <v>2315</v>
      </c>
      <c r="N154" s="85">
        <v>3698.42</v>
      </c>
      <c r="O154" s="84">
        <v>5504.58984375</v>
      </c>
      <c r="P154" s="85">
        <v>5504.58984375</v>
      </c>
      <c r="Q154" s="85">
        <v>5504.58984375</v>
      </c>
      <c r="R154" s="86">
        <v>54999.999531249996</v>
      </c>
    </row>
    <row r="155" spans="1:18" ht="11.25" customHeight="1" x14ac:dyDescent="0.25">
      <c r="A155" s="82"/>
      <c r="B155" s="82"/>
      <c r="C155" s="82" t="s">
        <v>178</v>
      </c>
      <c r="D155" s="82"/>
      <c r="E155" s="83"/>
      <c r="F155" s="84">
        <v>2385</v>
      </c>
      <c r="G155" s="85">
        <v>3823.27</v>
      </c>
      <c r="H155" s="85">
        <v>3311.63</v>
      </c>
      <c r="I155" s="85">
        <v>2251.25</v>
      </c>
      <c r="J155" s="85">
        <v>2520</v>
      </c>
      <c r="K155" s="85">
        <v>2638.58</v>
      </c>
      <c r="L155" s="85">
        <v>4011.96</v>
      </c>
      <c r="M155" s="85">
        <v>2520</v>
      </c>
      <c r="N155" s="85">
        <v>7557.76</v>
      </c>
      <c r="O155" s="84">
        <v>4660.18359375</v>
      </c>
      <c r="P155" s="85">
        <v>4660.18359375</v>
      </c>
      <c r="Q155" s="85">
        <v>4660.18359375</v>
      </c>
      <c r="R155" s="86">
        <v>45000.000781250004</v>
      </c>
    </row>
    <row r="156" spans="1:18" ht="11.25" customHeight="1" x14ac:dyDescent="0.25">
      <c r="A156" s="82"/>
      <c r="B156" s="82"/>
      <c r="C156" s="82" t="s">
        <v>179</v>
      </c>
      <c r="D156" s="82"/>
      <c r="E156" s="83"/>
      <c r="F156" s="84">
        <v>72.84</v>
      </c>
      <c r="G156" s="85">
        <v>2905.96</v>
      </c>
      <c r="H156" s="85">
        <v>0</v>
      </c>
      <c r="I156" s="85">
        <v>2979.86</v>
      </c>
      <c r="J156" s="85">
        <v>1452.31</v>
      </c>
      <c r="K156" s="85">
        <v>0</v>
      </c>
      <c r="L156" s="85">
        <v>2048.7600000000002</v>
      </c>
      <c r="M156" s="85">
        <v>4552.96</v>
      </c>
      <c r="N156" s="85">
        <v>1536.94</v>
      </c>
      <c r="O156" s="84">
        <v>816.7900390625</v>
      </c>
      <c r="P156" s="85">
        <v>816.7900390625</v>
      </c>
      <c r="Q156" s="85">
        <v>816.7900390625</v>
      </c>
      <c r="R156" s="86">
        <v>18000.000117187497</v>
      </c>
    </row>
    <row r="157" spans="1:18" ht="11.25" customHeight="1" x14ac:dyDescent="0.25">
      <c r="A157" s="82"/>
      <c r="B157" s="82"/>
      <c r="C157" s="82" t="s">
        <v>180</v>
      </c>
      <c r="D157" s="82"/>
      <c r="E157" s="83"/>
      <c r="F157" s="84">
        <v>25.98</v>
      </c>
      <c r="G157" s="85">
        <v>1324.79</v>
      </c>
      <c r="H157" s="85">
        <v>25.98</v>
      </c>
      <c r="I157" s="85">
        <v>2774.72</v>
      </c>
      <c r="J157" s="85">
        <v>1374.37</v>
      </c>
      <c r="K157" s="85">
        <v>51.96</v>
      </c>
      <c r="L157" s="85">
        <v>25.98</v>
      </c>
      <c r="M157" s="85">
        <v>4382.67</v>
      </c>
      <c r="N157" s="85">
        <v>607.35</v>
      </c>
      <c r="O157" s="84">
        <v>2468.7333984375</v>
      </c>
      <c r="P157" s="85">
        <v>2468.7333984375</v>
      </c>
      <c r="Q157" s="85">
        <v>2468.7333984375</v>
      </c>
      <c r="R157" s="86">
        <v>18000.000195312499</v>
      </c>
    </row>
    <row r="158" spans="1:18" ht="11.25" customHeight="1" x14ac:dyDescent="0.25">
      <c r="A158" s="82"/>
      <c r="B158" s="82"/>
      <c r="C158" s="82" t="s">
        <v>181</v>
      </c>
      <c r="D158" s="82"/>
      <c r="E158" s="83"/>
      <c r="F158" s="84">
        <v>1260.3</v>
      </c>
      <c r="G158" s="85">
        <v>2720.13</v>
      </c>
      <c r="H158" s="85">
        <v>-595.83000000000004</v>
      </c>
      <c r="I158" s="85">
        <v>2454</v>
      </c>
      <c r="J158" s="85">
        <v>1415.23</v>
      </c>
      <c r="K158" s="85">
        <v>768.43</v>
      </c>
      <c r="L158" s="85">
        <v>1749.68</v>
      </c>
      <c r="M158" s="85">
        <v>3960.83</v>
      </c>
      <c r="N158" s="85">
        <v>1260</v>
      </c>
      <c r="O158" s="84">
        <v>1002.41015625</v>
      </c>
      <c r="P158" s="85">
        <v>1002.41015625</v>
      </c>
      <c r="Q158" s="85">
        <v>1002.41015625</v>
      </c>
      <c r="R158" s="86">
        <v>18000.00046875</v>
      </c>
    </row>
    <row r="159" spans="1:18" ht="11.25" customHeight="1" x14ac:dyDescent="0.25">
      <c r="A159" s="82"/>
      <c r="B159" s="82"/>
      <c r="C159" s="82" t="s">
        <v>182</v>
      </c>
      <c r="D159" s="82"/>
      <c r="E159" s="83"/>
      <c r="F159" s="84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4">
        <v>0</v>
      </c>
      <c r="P159" s="85">
        <v>0</v>
      </c>
      <c r="Q159" s="85">
        <v>0</v>
      </c>
      <c r="R159" s="86">
        <v>0</v>
      </c>
    </row>
    <row r="160" spans="1:18" ht="11.25" customHeight="1" x14ac:dyDescent="0.25">
      <c r="A160" s="82"/>
      <c r="B160" s="82"/>
      <c r="C160" s="82" t="s">
        <v>183</v>
      </c>
      <c r="D160" s="82"/>
      <c r="E160" s="83"/>
      <c r="F160" s="84">
        <v>2021.99</v>
      </c>
      <c r="G160" s="85">
        <v>133.88</v>
      </c>
      <c r="H160" s="85">
        <v>302.54000000000002</v>
      </c>
      <c r="I160" s="85">
        <v>75.83</v>
      </c>
      <c r="J160" s="85">
        <v>1416.18</v>
      </c>
      <c r="K160" s="85">
        <v>312.89999999999998</v>
      </c>
      <c r="L160" s="85">
        <v>119.49</v>
      </c>
      <c r="M160" s="85">
        <v>345.6</v>
      </c>
      <c r="N160" s="85">
        <v>1842.27</v>
      </c>
      <c r="O160" s="84">
        <v>3809.7734375</v>
      </c>
      <c r="P160" s="85">
        <v>3809.7734375</v>
      </c>
      <c r="Q160" s="85">
        <v>3809.7734375</v>
      </c>
      <c r="R160" s="86">
        <v>18000.0003125</v>
      </c>
    </row>
    <row r="161" spans="1:18" ht="11.25" customHeight="1" x14ac:dyDescent="0.25">
      <c r="A161" s="82"/>
      <c r="B161" s="82"/>
      <c r="C161" s="82" t="s">
        <v>184</v>
      </c>
      <c r="D161" s="82"/>
      <c r="E161" s="83"/>
      <c r="F161" s="84">
        <v>2284.5</v>
      </c>
      <c r="G161" s="85">
        <v>0</v>
      </c>
      <c r="H161" s="85">
        <v>0</v>
      </c>
      <c r="I161" s="85">
        <v>50.93</v>
      </c>
      <c r="J161" s="85">
        <v>1376.65</v>
      </c>
      <c r="K161" s="85">
        <v>0</v>
      </c>
      <c r="L161" s="85">
        <v>368.93</v>
      </c>
      <c r="M161" s="85">
        <v>0</v>
      </c>
      <c r="N161" s="85">
        <v>0</v>
      </c>
      <c r="O161" s="84">
        <v>4639.66357421875</v>
      </c>
      <c r="P161" s="85">
        <v>4639.66357421875</v>
      </c>
      <c r="Q161" s="85">
        <v>4639.66357421875</v>
      </c>
      <c r="R161" s="86">
        <v>18000.000722656252</v>
      </c>
    </row>
    <row r="162" spans="1:18" ht="11.25" customHeight="1" x14ac:dyDescent="0.25">
      <c r="A162" s="82"/>
      <c r="B162" s="82"/>
      <c r="C162" s="82" t="s">
        <v>185</v>
      </c>
      <c r="D162" s="82"/>
      <c r="E162" s="83"/>
      <c r="F162" s="84">
        <v>1536.75</v>
      </c>
      <c r="G162" s="85">
        <v>0</v>
      </c>
      <c r="H162" s="85">
        <v>0</v>
      </c>
      <c r="I162" s="85">
        <v>0</v>
      </c>
      <c r="J162" s="85">
        <v>0</v>
      </c>
      <c r="K162" s="85">
        <v>11.75</v>
      </c>
      <c r="L162" s="85">
        <v>12.06</v>
      </c>
      <c r="M162" s="85">
        <v>0</v>
      </c>
      <c r="N162" s="85">
        <v>0</v>
      </c>
      <c r="O162" s="84">
        <v>1146.47998046875</v>
      </c>
      <c r="P162" s="85">
        <v>1146.47998046875</v>
      </c>
      <c r="Q162" s="85">
        <v>1146.47998046875</v>
      </c>
      <c r="R162" s="86">
        <v>4999.9999414062495</v>
      </c>
    </row>
    <row r="163" spans="1:18" ht="11.25" customHeight="1" x14ac:dyDescent="0.25">
      <c r="A163" s="82"/>
      <c r="B163" s="82"/>
      <c r="C163" s="82" t="s">
        <v>186</v>
      </c>
      <c r="D163" s="82"/>
      <c r="E163" s="83"/>
      <c r="F163" s="84">
        <v>9370.56</v>
      </c>
      <c r="G163" s="85">
        <v>9089.91</v>
      </c>
      <c r="H163" s="85">
        <v>8135.26</v>
      </c>
      <c r="I163" s="85">
        <v>8260.44</v>
      </c>
      <c r="J163" s="85">
        <v>3523.24</v>
      </c>
      <c r="K163" s="85">
        <v>5898.64</v>
      </c>
      <c r="L163" s="85">
        <v>3277.15</v>
      </c>
      <c r="M163" s="85">
        <v>15583.99</v>
      </c>
      <c r="N163" s="85">
        <v>3520.13</v>
      </c>
      <c r="O163" s="84">
        <v>7880.2265625</v>
      </c>
      <c r="P163" s="85">
        <v>7880.2265625</v>
      </c>
      <c r="Q163" s="85">
        <v>7880.2265625</v>
      </c>
      <c r="R163" s="86">
        <v>90299.999687500007</v>
      </c>
    </row>
    <row r="164" spans="1:18" ht="11.25" customHeight="1" x14ac:dyDescent="0.25">
      <c r="A164" s="82"/>
      <c r="B164" s="82"/>
      <c r="C164" s="82" t="s">
        <v>187</v>
      </c>
      <c r="D164" s="82"/>
      <c r="E164" s="83"/>
      <c r="F164" s="84">
        <v>6007.01</v>
      </c>
      <c r="G164" s="85">
        <v>7158.06</v>
      </c>
      <c r="H164" s="85">
        <v>5970.18</v>
      </c>
      <c r="I164" s="85">
        <v>5431.17</v>
      </c>
      <c r="J164" s="85">
        <v>4741.45</v>
      </c>
      <c r="K164" s="85">
        <v>4386.28</v>
      </c>
      <c r="L164" s="85">
        <v>4781.2299999999996</v>
      </c>
      <c r="M164" s="85">
        <v>3966.85</v>
      </c>
      <c r="N164" s="85">
        <v>3510.83</v>
      </c>
      <c r="O164" s="84">
        <v>13015.6474609375</v>
      </c>
      <c r="P164" s="85">
        <v>13015.6474609375</v>
      </c>
      <c r="Q164" s="85">
        <v>13015.6474609375</v>
      </c>
      <c r="R164" s="86">
        <v>85000.002382812498</v>
      </c>
    </row>
    <row r="165" spans="1:18" ht="11.25" customHeight="1" x14ac:dyDescent="0.25">
      <c r="A165" s="82"/>
      <c r="B165" s="82"/>
      <c r="C165" s="82" t="s">
        <v>188</v>
      </c>
      <c r="D165" s="82"/>
      <c r="E165" s="83"/>
      <c r="F165" s="84">
        <v>6953.72</v>
      </c>
      <c r="G165" s="85">
        <v>7293.37</v>
      </c>
      <c r="H165" s="85">
        <v>0</v>
      </c>
      <c r="I165" s="85">
        <v>6439.2</v>
      </c>
      <c r="J165" s="85">
        <v>8106.64</v>
      </c>
      <c r="K165" s="85">
        <v>0</v>
      </c>
      <c r="L165" s="85">
        <v>8607.49</v>
      </c>
      <c r="M165" s="85">
        <v>4098.24</v>
      </c>
      <c r="N165" s="85">
        <v>4764.78</v>
      </c>
      <c r="O165" s="84">
        <v>7995.51953125</v>
      </c>
      <c r="P165" s="85">
        <v>7995.51953125</v>
      </c>
      <c r="Q165" s="85">
        <v>7995.51953125</v>
      </c>
      <c r="R165" s="86">
        <v>70249.998593750002</v>
      </c>
    </row>
    <row r="166" spans="1:18" ht="11.25" customHeight="1" x14ac:dyDescent="0.25">
      <c r="A166" s="82"/>
      <c r="B166" s="82"/>
      <c r="C166" s="87" t="s">
        <v>189</v>
      </c>
      <c r="D166" s="87"/>
      <c r="E166" s="88"/>
      <c r="F166" s="89">
        <v>48819.960000000006</v>
      </c>
      <c r="G166" s="90">
        <v>76796.379999999976</v>
      </c>
      <c r="H166" s="90">
        <v>46423.55</v>
      </c>
      <c r="I166" s="90">
        <v>42825.659999999996</v>
      </c>
      <c r="J166" s="90">
        <v>55955.790000000008</v>
      </c>
      <c r="K166" s="90">
        <v>42606.09</v>
      </c>
      <c r="L166" s="90">
        <v>52816.77</v>
      </c>
      <c r="M166" s="90">
        <v>54580.099999999991</v>
      </c>
      <c r="N166" s="90">
        <v>45684.27</v>
      </c>
      <c r="O166" s="89">
        <v>100917.11798095703</v>
      </c>
      <c r="P166" s="90">
        <v>100917.11798095703</v>
      </c>
      <c r="Q166" s="90">
        <v>100917.11798095703</v>
      </c>
      <c r="R166" s="91">
        <v>769259.92394287116</v>
      </c>
    </row>
    <row r="167" spans="1:18" ht="11.25" customHeight="1" x14ac:dyDescent="0.25">
      <c r="A167" s="82"/>
      <c r="B167" s="82" t="s">
        <v>24</v>
      </c>
      <c r="C167" s="82"/>
      <c r="D167" s="82"/>
      <c r="E167" s="83"/>
      <c r="F167" s="84"/>
      <c r="G167" s="85"/>
      <c r="H167" s="85"/>
      <c r="I167" s="85"/>
      <c r="J167" s="85"/>
      <c r="K167" s="85"/>
      <c r="L167" s="85"/>
      <c r="M167" s="85"/>
      <c r="N167" s="85"/>
      <c r="O167" s="84"/>
      <c r="P167" s="85"/>
      <c r="Q167" s="85"/>
      <c r="R167" s="86"/>
    </row>
    <row r="168" spans="1:18" ht="11.25" customHeight="1" x14ac:dyDescent="0.25">
      <c r="A168" s="82"/>
      <c r="B168" s="82"/>
      <c r="C168" s="82" t="s">
        <v>190</v>
      </c>
      <c r="D168" s="82"/>
      <c r="E168" s="83"/>
      <c r="F168" s="84">
        <v>8700</v>
      </c>
      <c r="G168" s="85">
        <v>2575</v>
      </c>
      <c r="H168" s="85">
        <v>0</v>
      </c>
      <c r="I168" s="85">
        <v>150</v>
      </c>
      <c r="J168" s="85">
        <v>0</v>
      </c>
      <c r="K168" s="85">
        <v>0</v>
      </c>
      <c r="L168" s="85">
        <v>-4682.04</v>
      </c>
      <c r="M168" s="85">
        <v>0</v>
      </c>
      <c r="N168" s="85">
        <v>0</v>
      </c>
      <c r="O168" s="84">
        <v>2752.3466796875</v>
      </c>
      <c r="P168" s="85">
        <v>2752.3466796875</v>
      </c>
      <c r="Q168" s="85">
        <v>2752.3466796875</v>
      </c>
      <c r="R168" s="86">
        <v>15000.000039062499</v>
      </c>
    </row>
    <row r="169" spans="1:18" ht="11.25" customHeight="1" x14ac:dyDescent="0.25">
      <c r="A169" s="82"/>
      <c r="B169" s="82"/>
      <c r="C169" s="82" t="s">
        <v>191</v>
      </c>
      <c r="D169" s="82"/>
      <c r="E169" s="83"/>
      <c r="F169" s="84">
        <v>0</v>
      </c>
      <c r="G169" s="85">
        <v>2525</v>
      </c>
      <c r="H169" s="85">
        <v>0</v>
      </c>
      <c r="I169" s="85">
        <v>0</v>
      </c>
      <c r="J169" s="85">
        <v>0</v>
      </c>
      <c r="K169" s="85">
        <v>130</v>
      </c>
      <c r="L169" s="85">
        <v>-4749.12</v>
      </c>
      <c r="M169" s="85">
        <v>0</v>
      </c>
      <c r="N169" s="85">
        <v>0</v>
      </c>
      <c r="O169" s="84">
        <v>5698.04052734375</v>
      </c>
      <c r="P169" s="85">
        <v>5698.04052734375</v>
      </c>
      <c r="Q169" s="85">
        <v>5698.04052734375</v>
      </c>
      <c r="R169" s="86">
        <v>15000.001582031251</v>
      </c>
    </row>
    <row r="170" spans="1:18" ht="11.25" customHeight="1" x14ac:dyDescent="0.25">
      <c r="A170" s="82"/>
      <c r="B170" s="82"/>
      <c r="C170" s="82" t="s">
        <v>192</v>
      </c>
      <c r="D170" s="82"/>
      <c r="E170" s="83"/>
      <c r="F170" s="84">
        <v>51652.05</v>
      </c>
      <c r="G170" s="85">
        <v>300</v>
      </c>
      <c r="H170" s="85">
        <v>0</v>
      </c>
      <c r="I170" s="85">
        <v>0</v>
      </c>
      <c r="J170" s="85">
        <v>0</v>
      </c>
      <c r="K170" s="85">
        <v>0</v>
      </c>
      <c r="L170" s="85">
        <v>-2166.84</v>
      </c>
      <c r="M170" s="85">
        <v>0</v>
      </c>
      <c r="N170" s="85">
        <v>0</v>
      </c>
      <c r="O170" s="84">
        <v>71.596351623535156</v>
      </c>
      <c r="P170" s="85">
        <v>71.596351623535156</v>
      </c>
      <c r="Q170" s="85">
        <v>71.596351623535156</v>
      </c>
      <c r="R170" s="86">
        <v>49999.999054870612</v>
      </c>
    </row>
    <row r="171" spans="1:18" ht="11.25" customHeight="1" x14ac:dyDescent="0.25">
      <c r="A171" s="82"/>
      <c r="B171" s="82"/>
      <c r="C171" s="82" t="s">
        <v>193</v>
      </c>
      <c r="D171" s="82"/>
      <c r="E171" s="83"/>
      <c r="F171" s="84">
        <v>675</v>
      </c>
      <c r="G171" s="85">
        <v>900</v>
      </c>
      <c r="H171" s="85">
        <v>150</v>
      </c>
      <c r="I171" s="85">
        <v>1050</v>
      </c>
      <c r="J171" s="85">
        <v>1200</v>
      </c>
      <c r="K171" s="85">
        <v>787.5</v>
      </c>
      <c r="L171" s="85">
        <v>1325</v>
      </c>
      <c r="M171" s="85">
        <v>1810</v>
      </c>
      <c r="N171" s="85">
        <v>-905</v>
      </c>
      <c r="O171" s="84">
        <v>369.16665649414063</v>
      </c>
      <c r="P171" s="85">
        <v>369.16665649414063</v>
      </c>
      <c r="Q171" s="85">
        <v>369.16665649414063</v>
      </c>
      <c r="R171" s="86">
        <v>8099.9999694824219</v>
      </c>
    </row>
    <row r="172" spans="1:18" ht="11.25" customHeight="1" x14ac:dyDescent="0.25">
      <c r="A172" s="82"/>
      <c r="B172" s="82"/>
      <c r="C172" s="82" t="s">
        <v>194</v>
      </c>
      <c r="D172" s="82"/>
      <c r="E172" s="83"/>
      <c r="F172" s="84">
        <v>0</v>
      </c>
      <c r="G172" s="85">
        <v>1387.5</v>
      </c>
      <c r="H172" s="85">
        <v>1125</v>
      </c>
      <c r="I172" s="85">
        <v>1275</v>
      </c>
      <c r="J172" s="85">
        <v>1500</v>
      </c>
      <c r="K172" s="85">
        <v>2625</v>
      </c>
      <c r="L172" s="85">
        <v>1950</v>
      </c>
      <c r="M172" s="85">
        <v>2425</v>
      </c>
      <c r="N172" s="85">
        <v>-1275</v>
      </c>
      <c r="O172" s="84">
        <v>9045.1669921875</v>
      </c>
      <c r="P172" s="85">
        <v>9045.1669921875</v>
      </c>
      <c r="Q172" s="85">
        <v>9045.1669921875</v>
      </c>
      <c r="R172" s="86">
        <v>38148.0009765625</v>
      </c>
    </row>
    <row r="173" spans="1:18" ht="11.25" customHeight="1" x14ac:dyDescent="0.25">
      <c r="A173" s="82"/>
      <c r="B173" s="82"/>
      <c r="C173" s="82" t="s">
        <v>195</v>
      </c>
      <c r="D173" s="82"/>
      <c r="E173" s="83"/>
      <c r="F173" s="84">
        <v>0</v>
      </c>
      <c r="G173" s="85">
        <v>487.5</v>
      </c>
      <c r="H173" s="85">
        <v>562.5</v>
      </c>
      <c r="I173" s="85">
        <v>300</v>
      </c>
      <c r="J173" s="85">
        <v>600</v>
      </c>
      <c r="K173" s="85">
        <v>450</v>
      </c>
      <c r="L173" s="85">
        <v>750</v>
      </c>
      <c r="M173" s="85">
        <v>825</v>
      </c>
      <c r="N173" s="85">
        <v>-412.5</v>
      </c>
      <c r="O173" s="84">
        <v>1479.1666259765625</v>
      </c>
      <c r="P173" s="85">
        <v>1479.1666259765625</v>
      </c>
      <c r="Q173" s="85">
        <v>1479.1666259765625</v>
      </c>
      <c r="R173" s="86">
        <v>7999.9998779296875</v>
      </c>
    </row>
    <row r="174" spans="1:18" ht="11.25" customHeight="1" x14ac:dyDescent="0.25">
      <c r="A174" s="82"/>
      <c r="B174" s="82"/>
      <c r="C174" s="82" t="s">
        <v>196</v>
      </c>
      <c r="D174" s="82"/>
      <c r="E174" s="83"/>
      <c r="F174" s="84">
        <v>0</v>
      </c>
      <c r="G174" s="85">
        <v>1009.93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  <c r="O174" s="84">
        <v>3231.690185546875</v>
      </c>
      <c r="P174" s="85">
        <v>3231.690185546875</v>
      </c>
      <c r="Q174" s="85">
        <v>3231.690185546875</v>
      </c>
      <c r="R174" s="86">
        <v>10705.000556640625</v>
      </c>
    </row>
    <row r="175" spans="1:18" ht="11.25" customHeight="1" x14ac:dyDescent="0.25">
      <c r="A175" s="82"/>
      <c r="B175" s="82"/>
      <c r="C175" s="82" t="s">
        <v>197</v>
      </c>
      <c r="D175" s="82"/>
      <c r="E175" s="83"/>
      <c r="F175" s="84">
        <v>0</v>
      </c>
      <c r="G175" s="85">
        <v>925.19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4">
        <v>3231.269775390625</v>
      </c>
      <c r="P175" s="85">
        <v>3231.269775390625</v>
      </c>
      <c r="Q175" s="85">
        <v>3231.269775390625</v>
      </c>
      <c r="R175" s="86">
        <v>10618.999326171876</v>
      </c>
    </row>
    <row r="176" spans="1:18" ht="11.25" customHeight="1" x14ac:dyDescent="0.25">
      <c r="A176" s="82"/>
      <c r="B176" s="82"/>
      <c r="C176" s="82" t="s">
        <v>198</v>
      </c>
      <c r="D176" s="82"/>
      <c r="E176" s="83"/>
      <c r="F176" s="84">
        <v>0</v>
      </c>
      <c r="G176" s="85">
        <v>13289.88</v>
      </c>
      <c r="H176" s="85">
        <v>-1675</v>
      </c>
      <c r="I176" s="85">
        <v>5475</v>
      </c>
      <c r="J176" s="85">
        <v>5125</v>
      </c>
      <c r="K176" s="85">
        <v>4825</v>
      </c>
      <c r="L176" s="85">
        <v>5775</v>
      </c>
      <c r="M176" s="85">
        <v>3750</v>
      </c>
      <c r="N176" s="85">
        <v>0</v>
      </c>
      <c r="O176" s="84">
        <v>1120.3736572265625</v>
      </c>
      <c r="P176" s="85">
        <v>1120.3736572265625</v>
      </c>
      <c r="Q176" s="85">
        <v>1120.3736572265625</v>
      </c>
      <c r="R176" s="86">
        <v>39926.000971679685</v>
      </c>
    </row>
    <row r="177" spans="1:18" ht="11.25" customHeight="1" x14ac:dyDescent="0.25">
      <c r="A177" s="82"/>
      <c r="B177" s="82"/>
      <c r="C177" s="82" t="s">
        <v>199</v>
      </c>
      <c r="D177" s="82"/>
      <c r="E177" s="83"/>
      <c r="F177" s="84">
        <v>3380</v>
      </c>
      <c r="G177" s="85">
        <v>0</v>
      </c>
      <c r="H177" s="85">
        <v>2502.5</v>
      </c>
      <c r="I177" s="85">
        <v>5460</v>
      </c>
      <c r="J177" s="85">
        <v>4680</v>
      </c>
      <c r="K177" s="85">
        <v>5005.5</v>
      </c>
      <c r="L177" s="85">
        <v>4907.5</v>
      </c>
      <c r="M177" s="85">
        <v>3981.25</v>
      </c>
      <c r="N177" s="85">
        <v>5947.5</v>
      </c>
      <c r="O177" s="84">
        <v>12845.25</v>
      </c>
      <c r="P177" s="85">
        <v>12845.25</v>
      </c>
      <c r="Q177" s="85">
        <v>12845.25</v>
      </c>
      <c r="R177" s="86">
        <v>74400</v>
      </c>
    </row>
    <row r="178" spans="1:18" ht="11.25" customHeight="1" x14ac:dyDescent="0.25">
      <c r="A178" s="82"/>
      <c r="B178" s="82"/>
      <c r="C178" s="82" t="s">
        <v>200</v>
      </c>
      <c r="D178" s="82"/>
      <c r="E178" s="83"/>
      <c r="F178" s="84">
        <v>0</v>
      </c>
      <c r="G178" s="85">
        <v>5102.5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4">
        <v>5499.16650390625</v>
      </c>
      <c r="P178" s="85">
        <v>5499.16650390625</v>
      </c>
      <c r="Q178" s="85">
        <v>5499.16650390625</v>
      </c>
      <c r="R178" s="86">
        <v>21599.99951171875</v>
      </c>
    </row>
    <row r="179" spans="1:18" ht="11.25" customHeight="1" x14ac:dyDescent="0.25">
      <c r="A179" s="82"/>
      <c r="B179" s="82"/>
      <c r="C179" s="82" t="s">
        <v>201</v>
      </c>
      <c r="D179" s="82"/>
      <c r="E179" s="83"/>
      <c r="F179" s="84">
        <v>0</v>
      </c>
      <c r="G179" s="85">
        <v>1020</v>
      </c>
      <c r="H179" s="85">
        <v>1020</v>
      </c>
      <c r="I179" s="85">
        <v>1800</v>
      </c>
      <c r="J179" s="85">
        <v>1445</v>
      </c>
      <c r="K179" s="85">
        <v>1275</v>
      </c>
      <c r="L179" s="85">
        <v>1700</v>
      </c>
      <c r="M179" s="85">
        <v>1190</v>
      </c>
      <c r="N179" s="85">
        <v>0</v>
      </c>
      <c r="O179" s="84">
        <v>1850</v>
      </c>
      <c r="P179" s="85">
        <v>1850</v>
      </c>
      <c r="Q179" s="85">
        <v>1850</v>
      </c>
      <c r="R179" s="86">
        <v>15000</v>
      </c>
    </row>
    <row r="180" spans="1:18" ht="11.25" customHeight="1" x14ac:dyDescent="0.25">
      <c r="A180" s="82"/>
      <c r="B180" s="82"/>
      <c r="C180" s="82" t="s">
        <v>202</v>
      </c>
      <c r="D180" s="82"/>
      <c r="E180" s="83"/>
      <c r="F180" s="84">
        <v>0</v>
      </c>
      <c r="G180" s="85">
        <v>3145</v>
      </c>
      <c r="H180" s="85">
        <v>3145</v>
      </c>
      <c r="I180" s="85">
        <v>2920</v>
      </c>
      <c r="J180" s="85">
        <v>3740</v>
      </c>
      <c r="K180" s="85">
        <v>2210</v>
      </c>
      <c r="L180" s="85">
        <v>2805</v>
      </c>
      <c r="M180" s="85">
        <v>2635</v>
      </c>
      <c r="N180" s="85">
        <v>0</v>
      </c>
      <c r="O180" s="84">
        <v>1466.6666259765625</v>
      </c>
      <c r="P180" s="85">
        <v>1466.6666259765625</v>
      </c>
      <c r="Q180" s="85">
        <v>1466.6666259765625</v>
      </c>
      <c r="R180" s="86">
        <v>24999.999877929688</v>
      </c>
    </row>
    <row r="181" spans="1:18" ht="11.25" customHeight="1" x14ac:dyDescent="0.25">
      <c r="A181" s="82"/>
      <c r="B181" s="82"/>
      <c r="C181" s="82" t="s">
        <v>203</v>
      </c>
      <c r="D181" s="82"/>
      <c r="E181" s="83"/>
      <c r="F181" s="84">
        <v>0</v>
      </c>
      <c r="G181" s="85">
        <v>1020</v>
      </c>
      <c r="H181" s="85">
        <v>1020</v>
      </c>
      <c r="I181" s="85">
        <v>1020</v>
      </c>
      <c r="J181" s="85">
        <v>1020</v>
      </c>
      <c r="K181" s="85">
        <v>765</v>
      </c>
      <c r="L181" s="85">
        <v>1020</v>
      </c>
      <c r="M181" s="85">
        <v>765</v>
      </c>
      <c r="N181" s="85">
        <v>0</v>
      </c>
      <c r="O181" s="84">
        <v>456.66665649414063</v>
      </c>
      <c r="P181" s="85">
        <v>456.66665649414063</v>
      </c>
      <c r="Q181" s="85">
        <v>456.66665649414063</v>
      </c>
      <c r="R181" s="86">
        <v>7999.9999694824219</v>
      </c>
    </row>
    <row r="182" spans="1:18" ht="11.25" customHeight="1" x14ac:dyDescent="0.25">
      <c r="A182" s="82"/>
      <c r="B182" s="82"/>
      <c r="C182" s="82" t="s">
        <v>204</v>
      </c>
      <c r="D182" s="82"/>
      <c r="E182" s="83"/>
      <c r="F182" s="84">
        <v>16851.36</v>
      </c>
      <c r="G182" s="85">
        <v>57617.19</v>
      </c>
      <c r="H182" s="85">
        <v>32828.61</v>
      </c>
      <c r="I182" s="85">
        <v>0</v>
      </c>
      <c r="J182" s="85">
        <v>26816.7</v>
      </c>
      <c r="K182" s="85">
        <v>46008.82</v>
      </c>
      <c r="L182" s="85">
        <v>68.069999999999993</v>
      </c>
      <c r="M182" s="85">
        <v>22027.22</v>
      </c>
      <c r="N182" s="85">
        <v>0</v>
      </c>
      <c r="O182" s="84">
        <v>26554.34375</v>
      </c>
      <c r="P182" s="85">
        <v>26554.34375</v>
      </c>
      <c r="Q182" s="85">
        <v>26554.34375</v>
      </c>
      <c r="R182" s="86">
        <v>281881.00125000003</v>
      </c>
    </row>
    <row r="183" spans="1:18" ht="11.25" customHeight="1" x14ac:dyDescent="0.25">
      <c r="A183" s="82"/>
      <c r="B183" s="82"/>
      <c r="C183" s="82" t="s">
        <v>205</v>
      </c>
      <c r="D183" s="82"/>
      <c r="E183" s="83"/>
      <c r="F183" s="84">
        <v>14642.9</v>
      </c>
      <c r="G183" s="85">
        <v>50461.81</v>
      </c>
      <c r="H183" s="85">
        <v>28819.35</v>
      </c>
      <c r="I183" s="85">
        <v>0</v>
      </c>
      <c r="J183" s="85">
        <v>26482.32</v>
      </c>
      <c r="K183" s="85">
        <v>43000.55</v>
      </c>
      <c r="L183" s="85">
        <v>66.23</v>
      </c>
      <c r="M183" s="85">
        <v>21867.54</v>
      </c>
      <c r="N183" s="85">
        <v>0</v>
      </c>
      <c r="O183" s="84">
        <v>39371.765625</v>
      </c>
      <c r="P183" s="85">
        <v>39371.765625</v>
      </c>
      <c r="Q183" s="85">
        <v>39371.765625</v>
      </c>
      <c r="R183" s="86">
        <v>303455.99687500001</v>
      </c>
    </row>
    <row r="184" spans="1:18" ht="11.25" customHeight="1" x14ac:dyDescent="0.25">
      <c r="A184" s="82"/>
      <c r="B184" s="82"/>
      <c r="C184" s="82" t="s">
        <v>206</v>
      </c>
      <c r="D184" s="82"/>
      <c r="E184" s="83"/>
      <c r="F184" s="84">
        <v>13424.04</v>
      </c>
      <c r="G184" s="85">
        <v>44223.15</v>
      </c>
      <c r="H184" s="85">
        <v>14603.44</v>
      </c>
      <c r="I184" s="85">
        <v>0</v>
      </c>
      <c r="J184" s="85">
        <v>25838.47</v>
      </c>
      <c r="K184" s="85">
        <v>31020.33</v>
      </c>
      <c r="L184" s="85">
        <v>49.66</v>
      </c>
      <c r="M184" s="85">
        <v>17665.509999999998</v>
      </c>
      <c r="N184" s="85">
        <v>0</v>
      </c>
      <c r="O184" s="84">
        <v>17696.134765625</v>
      </c>
      <c r="P184" s="85">
        <v>17696.134765625</v>
      </c>
      <c r="Q184" s="85">
        <v>17696.134765625</v>
      </c>
      <c r="R184" s="86">
        <v>199913.00429687501</v>
      </c>
    </row>
    <row r="185" spans="1:18" ht="11.25" customHeight="1" x14ac:dyDescent="0.25">
      <c r="A185" s="82"/>
      <c r="B185" s="82"/>
      <c r="C185" s="82" t="s">
        <v>207</v>
      </c>
      <c r="D185" s="82"/>
      <c r="E185" s="83"/>
      <c r="F185" s="84">
        <v>1500</v>
      </c>
      <c r="G185" s="85">
        <v>19467.68</v>
      </c>
      <c r="H185" s="85">
        <v>60262.69</v>
      </c>
      <c r="I185" s="85">
        <v>2500</v>
      </c>
      <c r="J185" s="85">
        <v>26111.02</v>
      </c>
      <c r="K185" s="85">
        <v>0</v>
      </c>
      <c r="L185" s="85">
        <v>2500</v>
      </c>
      <c r="M185" s="85">
        <v>1250</v>
      </c>
      <c r="N185" s="85">
        <v>70.3</v>
      </c>
      <c r="O185" s="84">
        <v>29073.771484375</v>
      </c>
      <c r="P185" s="85">
        <v>29073.771484375</v>
      </c>
      <c r="Q185" s="85">
        <v>29073.771484375</v>
      </c>
      <c r="R185" s="86">
        <v>200883.004453125</v>
      </c>
    </row>
    <row r="186" spans="1:18" ht="11.25" customHeight="1" x14ac:dyDescent="0.25">
      <c r="A186" s="82"/>
      <c r="B186" s="82"/>
      <c r="C186" s="82" t="s">
        <v>208</v>
      </c>
      <c r="D186" s="82"/>
      <c r="E186" s="83"/>
      <c r="F186" s="84">
        <v>4588.7</v>
      </c>
      <c r="G186" s="85">
        <v>18540.84</v>
      </c>
      <c r="H186" s="85">
        <v>17079.03</v>
      </c>
      <c r="I186" s="85">
        <v>2500</v>
      </c>
      <c r="J186" s="85">
        <v>28313.38</v>
      </c>
      <c r="K186" s="85">
        <v>1250</v>
      </c>
      <c r="L186" s="85">
        <v>1574</v>
      </c>
      <c r="M186" s="85">
        <v>2500</v>
      </c>
      <c r="N186" s="85">
        <v>-3303.3</v>
      </c>
      <c r="O186" s="84">
        <v>39527.44921875</v>
      </c>
      <c r="P186" s="85">
        <v>39527.44921875</v>
      </c>
      <c r="Q186" s="85">
        <v>39527.44921875</v>
      </c>
      <c r="R186" s="86">
        <v>191624.99765624999</v>
      </c>
    </row>
    <row r="187" spans="1:18" ht="11.25" customHeight="1" x14ac:dyDescent="0.25">
      <c r="A187" s="82"/>
      <c r="B187" s="82"/>
      <c r="C187" s="82" t="s">
        <v>209</v>
      </c>
      <c r="D187" s="82"/>
      <c r="E187" s="83"/>
      <c r="F187" s="84">
        <v>2750</v>
      </c>
      <c r="G187" s="85">
        <v>7633.28</v>
      </c>
      <c r="H187" s="85">
        <v>8007.34</v>
      </c>
      <c r="I187" s="85">
        <v>2500</v>
      </c>
      <c r="J187" s="85">
        <v>13578.71</v>
      </c>
      <c r="K187" s="85">
        <v>0</v>
      </c>
      <c r="L187" s="85">
        <v>2500</v>
      </c>
      <c r="M187" s="85">
        <v>1250</v>
      </c>
      <c r="N187" s="85">
        <v>1250</v>
      </c>
      <c r="O187" s="84">
        <v>21788.224609375</v>
      </c>
      <c r="P187" s="85">
        <v>21788.224609375</v>
      </c>
      <c r="Q187" s="85">
        <v>21788.224609375</v>
      </c>
      <c r="R187" s="86">
        <v>104834.003828125</v>
      </c>
    </row>
    <row r="188" spans="1:18" ht="11.25" customHeight="1" x14ac:dyDescent="0.25">
      <c r="A188" s="82"/>
      <c r="B188" s="82"/>
      <c r="C188" s="82" t="s">
        <v>210</v>
      </c>
      <c r="D188" s="82"/>
      <c r="E188" s="83"/>
      <c r="F188" s="84">
        <v>3272.12</v>
      </c>
      <c r="G188" s="85">
        <v>1912.63</v>
      </c>
      <c r="H188" s="85">
        <v>3724.93</v>
      </c>
      <c r="I188" s="85">
        <v>20082.98</v>
      </c>
      <c r="J188" s="85">
        <v>1944.02</v>
      </c>
      <c r="K188" s="85">
        <v>840.42</v>
      </c>
      <c r="L188" s="85">
        <v>-806.96</v>
      </c>
      <c r="M188" s="85">
        <v>1965.53</v>
      </c>
      <c r="N188" s="85">
        <v>6600.18</v>
      </c>
      <c r="O188" s="84">
        <v>7388.3828125</v>
      </c>
      <c r="P188" s="85">
        <v>7388.3828125</v>
      </c>
      <c r="Q188" s="85">
        <v>7388.3828125</v>
      </c>
      <c r="R188" s="86">
        <v>61700.998437499999</v>
      </c>
    </row>
    <row r="189" spans="1:18" ht="11.25" customHeight="1" x14ac:dyDescent="0.25">
      <c r="A189" s="82"/>
      <c r="B189" s="82"/>
      <c r="C189" s="82" t="s">
        <v>211</v>
      </c>
      <c r="D189" s="82"/>
      <c r="E189" s="83"/>
      <c r="F189" s="84">
        <v>11097.14</v>
      </c>
      <c r="G189" s="85">
        <v>2583.41</v>
      </c>
      <c r="H189" s="85">
        <v>3955.34</v>
      </c>
      <c r="I189" s="85">
        <v>4176.22</v>
      </c>
      <c r="J189" s="85">
        <v>2584.25</v>
      </c>
      <c r="K189" s="85">
        <v>1322.9</v>
      </c>
      <c r="L189" s="85">
        <v>805.4</v>
      </c>
      <c r="M189" s="85">
        <v>3645.27</v>
      </c>
      <c r="N189" s="85">
        <v>7582.96</v>
      </c>
      <c r="O189" s="84">
        <v>6467.03662109375</v>
      </c>
      <c r="P189" s="85">
        <v>6467.03662109375</v>
      </c>
      <c r="Q189" s="85">
        <v>6467.03662109375</v>
      </c>
      <c r="R189" s="86">
        <v>57153.999863281257</v>
      </c>
    </row>
    <row r="190" spans="1:18" ht="11.25" customHeight="1" x14ac:dyDescent="0.25">
      <c r="A190" s="82"/>
      <c r="B190" s="82"/>
      <c r="C190" s="82" t="s">
        <v>212</v>
      </c>
      <c r="D190" s="82"/>
      <c r="E190" s="83"/>
      <c r="F190" s="84">
        <v>7337.47</v>
      </c>
      <c r="G190" s="85">
        <v>2244.11</v>
      </c>
      <c r="H190" s="85">
        <v>2780.25</v>
      </c>
      <c r="I190" s="85">
        <v>1346.65</v>
      </c>
      <c r="J190" s="85">
        <v>2907.54</v>
      </c>
      <c r="K190" s="85">
        <v>3114.95</v>
      </c>
      <c r="L190" s="85">
        <v>6190.64</v>
      </c>
      <c r="M190" s="85">
        <v>1913.7</v>
      </c>
      <c r="N190" s="85">
        <v>4372.3500000000004</v>
      </c>
      <c r="O190" s="84">
        <v>4802.77978515625</v>
      </c>
      <c r="P190" s="85">
        <v>4802.77978515625</v>
      </c>
      <c r="Q190" s="85">
        <v>4802.77978515625</v>
      </c>
      <c r="R190" s="86">
        <v>46615.999355468753</v>
      </c>
    </row>
    <row r="191" spans="1:18" ht="11.25" customHeight="1" x14ac:dyDescent="0.25">
      <c r="A191" s="82"/>
      <c r="B191" s="82"/>
      <c r="C191" s="82" t="s">
        <v>213</v>
      </c>
      <c r="D191" s="82"/>
      <c r="E191" s="83"/>
      <c r="F191" s="84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  <c r="O191" s="84">
        <v>333.32000732421875</v>
      </c>
      <c r="P191" s="85">
        <v>333.32000732421875</v>
      </c>
      <c r="Q191" s="85">
        <v>333.32000732421875</v>
      </c>
      <c r="R191" s="86">
        <v>999.96002197265625</v>
      </c>
    </row>
    <row r="192" spans="1:18" ht="11.25" customHeight="1" x14ac:dyDescent="0.25">
      <c r="A192" s="82"/>
      <c r="B192" s="82"/>
      <c r="C192" s="82" t="s">
        <v>214</v>
      </c>
      <c r="D192" s="82"/>
      <c r="E192" s="83"/>
      <c r="F192" s="84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  <c r="O192" s="84">
        <v>333.32000732421875</v>
      </c>
      <c r="P192" s="85">
        <v>333.32000732421875</v>
      </c>
      <c r="Q192" s="85">
        <v>333.32000732421875</v>
      </c>
      <c r="R192" s="86">
        <v>999.96002197265625</v>
      </c>
    </row>
    <row r="193" spans="1:18" ht="11.25" customHeight="1" x14ac:dyDescent="0.25">
      <c r="A193" s="82"/>
      <c r="B193" s="82"/>
      <c r="C193" s="82" t="s">
        <v>215</v>
      </c>
      <c r="D193" s="82"/>
      <c r="E193" s="83"/>
      <c r="F193" s="84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  <c r="O193" s="84">
        <v>333.32000732421875</v>
      </c>
      <c r="P193" s="85">
        <v>333.32000732421875</v>
      </c>
      <c r="Q193" s="85">
        <v>333.32000732421875</v>
      </c>
      <c r="R193" s="86">
        <v>999.96002197265625</v>
      </c>
    </row>
    <row r="194" spans="1:18" ht="11.25" customHeight="1" x14ac:dyDescent="0.25">
      <c r="A194" s="82"/>
      <c r="B194" s="82"/>
      <c r="C194" s="82" t="s">
        <v>216</v>
      </c>
      <c r="D194" s="82"/>
      <c r="E194" s="83"/>
      <c r="F194" s="84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  <c r="O194" s="84">
        <v>15500</v>
      </c>
      <c r="P194" s="85">
        <v>15500</v>
      </c>
      <c r="Q194" s="85">
        <v>15500</v>
      </c>
      <c r="R194" s="86">
        <v>46500</v>
      </c>
    </row>
    <row r="195" spans="1:18" ht="11.25" customHeight="1" x14ac:dyDescent="0.25">
      <c r="A195" s="82"/>
      <c r="B195" s="82"/>
      <c r="C195" s="82" t="s">
        <v>217</v>
      </c>
      <c r="D195" s="82"/>
      <c r="E195" s="83"/>
      <c r="F195" s="84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4">
        <v>6166.66650390625</v>
      </c>
      <c r="P195" s="85">
        <v>6166.66650390625</v>
      </c>
      <c r="Q195" s="85">
        <v>6166.66650390625</v>
      </c>
      <c r="R195" s="86">
        <v>18499.99951171875</v>
      </c>
    </row>
    <row r="196" spans="1:18" ht="11.25" customHeight="1" x14ac:dyDescent="0.25">
      <c r="A196" s="82"/>
      <c r="B196" s="82"/>
      <c r="C196" s="82" t="s">
        <v>218</v>
      </c>
      <c r="D196" s="82"/>
      <c r="E196" s="83"/>
      <c r="F196" s="84">
        <v>0</v>
      </c>
      <c r="G196" s="85">
        <v>0</v>
      </c>
      <c r="H196" s="85">
        <v>0</v>
      </c>
      <c r="I196" s="85">
        <v>0</v>
      </c>
      <c r="J196" s="85">
        <v>3660.47</v>
      </c>
      <c r="K196" s="85">
        <v>0</v>
      </c>
      <c r="L196" s="85">
        <v>0</v>
      </c>
      <c r="M196" s="85">
        <v>0</v>
      </c>
      <c r="N196" s="85">
        <v>2477.7399999999998</v>
      </c>
      <c r="O196" s="84">
        <v>4120.5966796875</v>
      </c>
      <c r="P196" s="85">
        <v>4120.5966796875</v>
      </c>
      <c r="Q196" s="85">
        <v>4120.5966796875</v>
      </c>
      <c r="R196" s="86">
        <v>18500.000039062499</v>
      </c>
    </row>
    <row r="197" spans="1:18" ht="11.25" customHeight="1" x14ac:dyDescent="0.25">
      <c r="A197" s="82"/>
      <c r="B197" s="82"/>
      <c r="C197" s="82" t="s">
        <v>219</v>
      </c>
      <c r="D197" s="82"/>
      <c r="E197" s="83"/>
      <c r="F197" s="84">
        <v>0</v>
      </c>
      <c r="G197" s="85">
        <v>4520.16</v>
      </c>
      <c r="H197" s="85">
        <v>0</v>
      </c>
      <c r="I197" s="85">
        <v>24.81</v>
      </c>
      <c r="J197" s="85">
        <v>0</v>
      </c>
      <c r="K197" s="85">
        <v>0</v>
      </c>
      <c r="L197" s="85">
        <v>0</v>
      </c>
      <c r="M197" s="85">
        <v>0</v>
      </c>
      <c r="N197" s="85">
        <v>0</v>
      </c>
      <c r="O197" s="84">
        <v>1818.34326171875</v>
      </c>
      <c r="P197" s="85">
        <v>1818.34326171875</v>
      </c>
      <c r="Q197" s="85">
        <v>1818.34326171875</v>
      </c>
      <c r="R197" s="86">
        <v>9999.9997851562512</v>
      </c>
    </row>
    <row r="198" spans="1:18" ht="11.25" customHeight="1" x14ac:dyDescent="0.25">
      <c r="A198" s="82"/>
      <c r="B198" s="82"/>
      <c r="C198" s="82" t="s">
        <v>220</v>
      </c>
      <c r="D198" s="82"/>
      <c r="E198" s="83"/>
      <c r="F198" s="84">
        <v>0</v>
      </c>
      <c r="G198" s="85">
        <v>5237.0600000000004</v>
      </c>
      <c r="H198" s="85">
        <v>0</v>
      </c>
      <c r="I198" s="85">
        <v>0</v>
      </c>
      <c r="J198" s="85">
        <v>37.32</v>
      </c>
      <c r="K198" s="85">
        <v>0</v>
      </c>
      <c r="L198" s="85">
        <v>0</v>
      </c>
      <c r="M198" s="85">
        <v>0</v>
      </c>
      <c r="N198" s="85">
        <v>0</v>
      </c>
      <c r="O198" s="84">
        <v>1575.2066650390625</v>
      </c>
      <c r="P198" s="85">
        <v>1575.2066650390625</v>
      </c>
      <c r="Q198" s="85">
        <v>1575.2066650390625</v>
      </c>
      <c r="R198" s="86">
        <v>9999.9999951171885</v>
      </c>
    </row>
    <row r="199" spans="1:18" ht="11.25" customHeight="1" x14ac:dyDescent="0.25">
      <c r="A199" s="82"/>
      <c r="B199" s="82"/>
      <c r="C199" s="82" t="s">
        <v>221</v>
      </c>
      <c r="D199" s="82"/>
      <c r="E199" s="83"/>
      <c r="F199" s="84">
        <v>0</v>
      </c>
      <c r="G199" s="85">
        <v>4002.78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0</v>
      </c>
      <c r="O199" s="84">
        <v>332.40664672851563</v>
      </c>
      <c r="P199" s="85">
        <v>332.40664672851563</v>
      </c>
      <c r="Q199" s="85">
        <v>332.40664672851563</v>
      </c>
      <c r="R199" s="86">
        <v>4999.9999401855475</v>
      </c>
    </row>
    <row r="200" spans="1:18" ht="11.25" customHeight="1" x14ac:dyDescent="0.25">
      <c r="A200" s="82"/>
      <c r="B200" s="82"/>
      <c r="C200" s="82" t="s">
        <v>222</v>
      </c>
      <c r="D200" s="82"/>
      <c r="E200" s="83"/>
      <c r="F200" s="84">
        <v>2279.8200000000002</v>
      </c>
      <c r="G200" s="85">
        <v>746.9</v>
      </c>
      <c r="H200" s="85">
        <v>0</v>
      </c>
      <c r="I200" s="85">
        <v>569.62</v>
      </c>
      <c r="J200" s="85">
        <v>1420.52</v>
      </c>
      <c r="K200" s="85">
        <v>0</v>
      </c>
      <c r="L200" s="85">
        <v>0</v>
      </c>
      <c r="M200" s="85">
        <v>0</v>
      </c>
      <c r="N200" s="85">
        <v>0</v>
      </c>
      <c r="O200" s="84">
        <v>13083.7138671875</v>
      </c>
      <c r="P200" s="85">
        <v>13083.7138671875</v>
      </c>
      <c r="Q200" s="85">
        <v>13083.7138671875</v>
      </c>
      <c r="R200" s="86">
        <v>44268.001601562501</v>
      </c>
    </row>
    <row r="201" spans="1:18" ht="11.25" customHeight="1" x14ac:dyDescent="0.25">
      <c r="A201" s="82"/>
      <c r="B201" s="82"/>
      <c r="C201" s="82" t="s">
        <v>223</v>
      </c>
      <c r="D201" s="82"/>
      <c r="E201" s="83"/>
      <c r="F201" s="84">
        <v>0</v>
      </c>
      <c r="G201" s="85">
        <v>1035.97</v>
      </c>
      <c r="H201" s="85">
        <v>316.69</v>
      </c>
      <c r="I201" s="85">
        <v>464.69</v>
      </c>
      <c r="J201" s="85">
        <v>20.22</v>
      </c>
      <c r="K201" s="85">
        <v>0</v>
      </c>
      <c r="L201" s="85">
        <v>31.43</v>
      </c>
      <c r="M201" s="85">
        <v>0</v>
      </c>
      <c r="N201" s="85">
        <v>0</v>
      </c>
      <c r="O201" s="84">
        <v>14271</v>
      </c>
      <c r="P201" s="85">
        <v>14271</v>
      </c>
      <c r="Q201" s="85">
        <v>14271</v>
      </c>
      <c r="R201" s="86">
        <v>44682</v>
      </c>
    </row>
    <row r="202" spans="1:18" ht="11.25" customHeight="1" x14ac:dyDescent="0.25">
      <c r="A202" s="82"/>
      <c r="B202" s="82"/>
      <c r="C202" s="82" t="s">
        <v>224</v>
      </c>
      <c r="D202" s="82"/>
      <c r="E202" s="83"/>
      <c r="F202" s="84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  <c r="O202" s="84">
        <v>0</v>
      </c>
      <c r="P202" s="85">
        <v>0</v>
      </c>
      <c r="Q202" s="85">
        <v>0</v>
      </c>
      <c r="R202" s="86">
        <v>0</v>
      </c>
    </row>
    <row r="203" spans="1:18" ht="11.25" customHeight="1" x14ac:dyDescent="0.25">
      <c r="A203" s="82"/>
      <c r="B203" s="82"/>
      <c r="C203" s="87" t="s">
        <v>225</v>
      </c>
      <c r="D203" s="87"/>
      <c r="E203" s="88"/>
      <c r="F203" s="89">
        <v>142150.6</v>
      </c>
      <c r="G203" s="90">
        <v>253914.46999999997</v>
      </c>
      <c r="H203" s="90">
        <v>180227.66999999998</v>
      </c>
      <c r="I203" s="90">
        <v>53614.97</v>
      </c>
      <c r="J203" s="90">
        <v>179024.93999999997</v>
      </c>
      <c r="K203" s="90">
        <v>144630.97000000003</v>
      </c>
      <c r="L203" s="90">
        <v>21612.97</v>
      </c>
      <c r="M203" s="90">
        <v>91466.02</v>
      </c>
      <c r="N203" s="90">
        <v>22405.229999999996</v>
      </c>
      <c r="O203" s="89">
        <v>299654.34955596924</v>
      </c>
      <c r="P203" s="90">
        <v>299654.34955596924</v>
      </c>
      <c r="Q203" s="90">
        <v>299654.34955596924</v>
      </c>
      <c r="R203" s="91">
        <v>1988010.8886679076</v>
      </c>
    </row>
    <row r="204" spans="1:18" ht="11.25" customHeight="1" x14ac:dyDescent="0.25">
      <c r="A204" s="82"/>
      <c r="B204" s="82" t="s">
        <v>25</v>
      </c>
      <c r="C204" s="82"/>
      <c r="D204" s="82"/>
      <c r="E204" s="83"/>
      <c r="F204" s="84"/>
      <c r="G204" s="85"/>
      <c r="H204" s="85"/>
      <c r="I204" s="85"/>
      <c r="J204" s="85"/>
      <c r="K204" s="85"/>
      <c r="L204" s="85"/>
      <c r="M204" s="85"/>
      <c r="N204" s="85"/>
      <c r="O204" s="84"/>
      <c r="P204" s="85"/>
      <c r="Q204" s="85"/>
      <c r="R204" s="86"/>
    </row>
    <row r="205" spans="1:18" ht="11.25" customHeight="1" x14ac:dyDescent="0.25">
      <c r="A205" s="82"/>
      <c r="B205" s="82"/>
      <c r="C205" s="82" t="s">
        <v>226</v>
      </c>
      <c r="D205" s="82"/>
      <c r="E205" s="83"/>
      <c r="F205" s="84">
        <v>12500</v>
      </c>
      <c r="G205" s="85">
        <v>12500</v>
      </c>
      <c r="H205" s="85">
        <v>12500</v>
      </c>
      <c r="I205" s="85">
        <v>0</v>
      </c>
      <c r="J205" s="85">
        <v>0</v>
      </c>
      <c r="K205" s="85">
        <v>0</v>
      </c>
      <c r="L205" s="85">
        <v>0</v>
      </c>
      <c r="M205" s="85">
        <v>12500</v>
      </c>
      <c r="N205" s="85">
        <v>14798.25</v>
      </c>
      <c r="O205" s="84">
        <v>3400.583251953125</v>
      </c>
      <c r="P205" s="85">
        <v>3400.583251953125</v>
      </c>
      <c r="Q205" s="85">
        <v>3400.583251953125</v>
      </c>
      <c r="R205" s="86">
        <v>74999.999755859375</v>
      </c>
    </row>
    <row r="206" spans="1:18" ht="11.25" customHeight="1" x14ac:dyDescent="0.25">
      <c r="A206" s="82"/>
      <c r="B206" s="82"/>
      <c r="C206" s="82" t="s">
        <v>227</v>
      </c>
      <c r="D206" s="82"/>
      <c r="E206" s="83"/>
      <c r="F206" s="84">
        <v>12500</v>
      </c>
      <c r="G206" s="85">
        <v>12500</v>
      </c>
      <c r="H206" s="85">
        <v>12500</v>
      </c>
      <c r="I206" s="85">
        <v>0</v>
      </c>
      <c r="J206" s="85">
        <v>0</v>
      </c>
      <c r="K206" s="85">
        <v>0</v>
      </c>
      <c r="L206" s="85">
        <v>0</v>
      </c>
      <c r="M206" s="85">
        <v>12500</v>
      </c>
      <c r="N206" s="85">
        <v>14736.13</v>
      </c>
      <c r="O206" s="84">
        <v>3421.290283203125</v>
      </c>
      <c r="P206" s="85">
        <v>3421.290283203125</v>
      </c>
      <c r="Q206" s="85">
        <v>3421.290283203125</v>
      </c>
      <c r="R206" s="86">
        <v>75000.00084960938</v>
      </c>
    </row>
    <row r="207" spans="1:18" ht="11.25" customHeight="1" x14ac:dyDescent="0.25">
      <c r="A207" s="82"/>
      <c r="B207" s="82"/>
      <c r="C207" s="82" t="s">
        <v>228</v>
      </c>
      <c r="D207" s="82"/>
      <c r="E207" s="83"/>
      <c r="F207" s="84">
        <v>12500</v>
      </c>
      <c r="G207" s="85">
        <v>12500</v>
      </c>
      <c r="H207" s="85">
        <v>12500</v>
      </c>
      <c r="I207" s="85">
        <v>0</v>
      </c>
      <c r="J207" s="85">
        <v>0</v>
      </c>
      <c r="K207" s="85">
        <v>0</v>
      </c>
      <c r="L207" s="85">
        <v>0</v>
      </c>
      <c r="M207" s="85">
        <v>12500</v>
      </c>
      <c r="N207" s="85">
        <v>14177.1</v>
      </c>
      <c r="O207" s="84">
        <v>-4725.70068359375</v>
      </c>
      <c r="P207" s="85">
        <v>-4725.70068359375</v>
      </c>
      <c r="Q207" s="85">
        <v>-4725.70068359375</v>
      </c>
      <c r="R207" s="86">
        <v>49999.997949218749</v>
      </c>
    </row>
    <row r="208" spans="1:18" ht="11.25" customHeight="1" x14ac:dyDescent="0.25">
      <c r="A208" s="82"/>
      <c r="B208" s="82"/>
      <c r="C208" s="82" t="s">
        <v>229</v>
      </c>
      <c r="D208" s="82"/>
      <c r="E208" s="83"/>
      <c r="F208" s="84">
        <v>6161.56</v>
      </c>
      <c r="G208" s="85">
        <v>5958.6</v>
      </c>
      <c r="H208" s="85">
        <v>5811.66</v>
      </c>
      <c r="I208" s="85">
        <v>5774.7</v>
      </c>
      <c r="J208" s="85">
        <v>5624</v>
      </c>
      <c r="K208" s="85">
        <v>5738.35</v>
      </c>
      <c r="L208" s="85">
        <v>5874.18</v>
      </c>
      <c r="M208" s="85">
        <v>5727.97</v>
      </c>
      <c r="N208" s="85">
        <v>5550</v>
      </c>
      <c r="O208" s="84">
        <v>7332.99365234375</v>
      </c>
      <c r="P208" s="85">
        <v>7332.99365234375</v>
      </c>
      <c r="Q208" s="85">
        <v>7332.99365234375</v>
      </c>
      <c r="R208" s="86">
        <v>74220.000957031254</v>
      </c>
    </row>
    <row r="209" spans="1:18" ht="11.25" customHeight="1" x14ac:dyDescent="0.25">
      <c r="A209" s="82"/>
      <c r="B209" s="82"/>
      <c r="C209" s="82" t="s">
        <v>230</v>
      </c>
      <c r="D209" s="82"/>
      <c r="E209" s="83"/>
      <c r="F209" s="84">
        <v>5522.06</v>
      </c>
      <c r="G209" s="85">
        <v>5170.37</v>
      </c>
      <c r="H209" s="85">
        <v>5654.59</v>
      </c>
      <c r="I209" s="85">
        <v>5618.63</v>
      </c>
      <c r="J209" s="85">
        <v>5472</v>
      </c>
      <c r="K209" s="85">
        <v>5576.74</v>
      </c>
      <c r="L209" s="85">
        <v>5708.58</v>
      </c>
      <c r="M209" s="85">
        <v>5573.16</v>
      </c>
      <c r="N209" s="85">
        <v>5400</v>
      </c>
      <c r="O209" s="84">
        <v>7505.95703125</v>
      </c>
      <c r="P209" s="85">
        <v>7505.95703125</v>
      </c>
      <c r="Q209" s="85">
        <v>7505.95703125</v>
      </c>
      <c r="R209" s="86">
        <v>72214.001093750005</v>
      </c>
    </row>
    <row r="210" spans="1:18" ht="11.25" customHeight="1" x14ac:dyDescent="0.25">
      <c r="A210" s="82"/>
      <c r="B210" s="82"/>
      <c r="C210" s="82" t="s">
        <v>231</v>
      </c>
      <c r="D210" s="82"/>
      <c r="E210" s="83"/>
      <c r="F210" s="84">
        <v>4763.72</v>
      </c>
      <c r="G210" s="85">
        <v>4545.29</v>
      </c>
      <c r="H210" s="85">
        <v>4240.95</v>
      </c>
      <c r="I210" s="85">
        <v>4213.97</v>
      </c>
      <c r="J210" s="85">
        <v>4104</v>
      </c>
      <c r="K210" s="85">
        <v>4205.21</v>
      </c>
      <c r="L210" s="85">
        <v>4305.24</v>
      </c>
      <c r="M210" s="85">
        <v>4179.87</v>
      </c>
      <c r="N210" s="85">
        <v>4050</v>
      </c>
      <c r="O210" s="84">
        <v>4463.91650390625</v>
      </c>
      <c r="P210" s="85">
        <v>4463.91650390625</v>
      </c>
      <c r="Q210" s="85">
        <v>4463.91650390625</v>
      </c>
      <c r="R210" s="86">
        <v>51999.99951171875</v>
      </c>
    </row>
    <row r="211" spans="1:18" ht="11.25" customHeight="1" x14ac:dyDescent="0.25">
      <c r="A211" s="82"/>
      <c r="B211" s="82"/>
      <c r="C211" s="82" t="s">
        <v>232</v>
      </c>
      <c r="D211" s="82"/>
      <c r="E211" s="83"/>
      <c r="F211" s="84">
        <v>0</v>
      </c>
      <c r="G211" s="85">
        <v>84.61</v>
      </c>
      <c r="H211" s="85">
        <v>518</v>
      </c>
      <c r="I211" s="85">
        <v>0</v>
      </c>
      <c r="J211" s="85">
        <v>0</v>
      </c>
      <c r="K211" s="85">
        <v>1004.55</v>
      </c>
      <c r="L211" s="85">
        <v>972.55</v>
      </c>
      <c r="M211" s="85">
        <v>4460.72</v>
      </c>
      <c r="N211" s="85">
        <v>966.07</v>
      </c>
      <c r="O211" s="84">
        <v>2664.5</v>
      </c>
      <c r="P211" s="85">
        <v>2664.5</v>
      </c>
      <c r="Q211" s="85">
        <v>2664.5</v>
      </c>
      <c r="R211" s="86">
        <v>16000</v>
      </c>
    </row>
    <row r="212" spans="1:18" ht="11.25" customHeight="1" x14ac:dyDescent="0.25">
      <c r="A212" s="82"/>
      <c r="B212" s="82"/>
      <c r="C212" s="82" t="s">
        <v>233</v>
      </c>
      <c r="D212" s="82"/>
      <c r="E212" s="83"/>
      <c r="F212" s="84">
        <v>0</v>
      </c>
      <c r="G212" s="85">
        <v>57.49</v>
      </c>
      <c r="H212" s="85">
        <v>504</v>
      </c>
      <c r="I212" s="85">
        <v>0</v>
      </c>
      <c r="J212" s="85">
        <v>0</v>
      </c>
      <c r="K212" s="85">
        <v>977.4</v>
      </c>
      <c r="L212" s="85">
        <v>946.25</v>
      </c>
      <c r="M212" s="85">
        <v>4340.16</v>
      </c>
      <c r="N212" s="85">
        <v>939.96</v>
      </c>
      <c r="O212" s="84">
        <v>2411.580078125</v>
      </c>
      <c r="P212" s="85">
        <v>2411.580078125</v>
      </c>
      <c r="Q212" s="85">
        <v>2411.580078125</v>
      </c>
      <c r="R212" s="86">
        <v>15000.000234374998</v>
      </c>
    </row>
    <row r="213" spans="1:18" ht="11.25" customHeight="1" x14ac:dyDescent="0.25">
      <c r="A213" s="82"/>
      <c r="B213" s="82"/>
      <c r="C213" s="82" t="s">
        <v>234</v>
      </c>
      <c r="D213" s="82"/>
      <c r="E213" s="83"/>
      <c r="F213" s="84">
        <v>0</v>
      </c>
      <c r="G213" s="85">
        <v>50.9</v>
      </c>
      <c r="H213" s="85">
        <v>2929.5</v>
      </c>
      <c r="I213" s="85">
        <v>0</v>
      </c>
      <c r="J213" s="85">
        <v>0</v>
      </c>
      <c r="K213" s="85">
        <v>733.05</v>
      </c>
      <c r="L213" s="85">
        <v>709.7</v>
      </c>
      <c r="M213" s="85">
        <v>285.12</v>
      </c>
      <c r="N213" s="85">
        <v>704.97</v>
      </c>
      <c r="O213" s="84">
        <v>43.78662109375</v>
      </c>
      <c r="P213" s="85">
        <v>43.78662109375</v>
      </c>
      <c r="Q213" s="85">
        <v>43.78662109375</v>
      </c>
      <c r="R213" s="86">
        <v>5544.5998632812498</v>
      </c>
    </row>
    <row r="214" spans="1:18" ht="11.25" customHeight="1" x14ac:dyDescent="0.25">
      <c r="A214" s="82"/>
      <c r="B214" s="82"/>
      <c r="C214" s="82" t="s">
        <v>235</v>
      </c>
      <c r="D214" s="82"/>
      <c r="E214" s="83"/>
      <c r="F214" s="84">
        <v>0</v>
      </c>
      <c r="G214" s="85">
        <v>0</v>
      </c>
      <c r="H214" s="85">
        <v>3496.5</v>
      </c>
      <c r="I214" s="85">
        <v>0</v>
      </c>
      <c r="J214" s="85">
        <v>4063.34</v>
      </c>
      <c r="K214" s="85">
        <v>5205.16</v>
      </c>
      <c r="L214" s="85">
        <v>0</v>
      </c>
      <c r="M214" s="85">
        <v>0</v>
      </c>
      <c r="N214" s="85">
        <v>0</v>
      </c>
      <c r="O214" s="84">
        <v>629.48016357421875</v>
      </c>
      <c r="P214" s="85">
        <v>629.48016357421875</v>
      </c>
      <c r="Q214" s="85">
        <v>629.48016357421875</v>
      </c>
      <c r="R214" s="86">
        <v>14653.440490722656</v>
      </c>
    </row>
    <row r="215" spans="1:18" ht="11.25" customHeight="1" x14ac:dyDescent="0.25">
      <c r="A215" s="82"/>
      <c r="B215" s="82"/>
      <c r="C215" s="82" t="s">
        <v>236</v>
      </c>
      <c r="D215" s="82"/>
      <c r="E215" s="83"/>
      <c r="F215" s="84">
        <v>0</v>
      </c>
      <c r="G215" s="85">
        <v>0</v>
      </c>
      <c r="H215" s="85">
        <v>3402</v>
      </c>
      <c r="I215" s="85">
        <v>0</v>
      </c>
      <c r="J215" s="85">
        <v>3953.52</v>
      </c>
      <c r="K215" s="85">
        <v>5064.4799999999996</v>
      </c>
      <c r="L215" s="85">
        <v>0</v>
      </c>
      <c r="M215" s="85">
        <v>0</v>
      </c>
      <c r="N215" s="85">
        <v>0</v>
      </c>
      <c r="O215" s="84">
        <v>612.48016357421875</v>
      </c>
      <c r="P215" s="85">
        <v>612.48016357421875</v>
      </c>
      <c r="Q215" s="85">
        <v>612.48016357421875</v>
      </c>
      <c r="R215" s="86">
        <v>14257.440490722656</v>
      </c>
    </row>
    <row r="216" spans="1:18" ht="11.25" customHeight="1" x14ac:dyDescent="0.25">
      <c r="A216" s="82"/>
      <c r="B216" s="82"/>
      <c r="C216" s="82" t="s">
        <v>237</v>
      </c>
      <c r="D216" s="82"/>
      <c r="E216" s="83"/>
      <c r="F216" s="84">
        <v>0</v>
      </c>
      <c r="G216" s="85">
        <v>0</v>
      </c>
      <c r="H216" s="85">
        <v>0</v>
      </c>
      <c r="I216" s="85">
        <v>0</v>
      </c>
      <c r="J216" s="85">
        <v>2965.14</v>
      </c>
      <c r="K216" s="85">
        <v>3798.36</v>
      </c>
      <c r="L216" s="85">
        <v>0</v>
      </c>
      <c r="M216" s="85">
        <v>2970</v>
      </c>
      <c r="N216" s="85">
        <v>0</v>
      </c>
      <c r="O216" s="84">
        <v>451.86001586914063</v>
      </c>
      <c r="P216" s="85">
        <v>451.86001586914063</v>
      </c>
      <c r="Q216" s="85">
        <v>451.86001586914063</v>
      </c>
      <c r="R216" s="86">
        <v>11089.080047607422</v>
      </c>
    </row>
    <row r="217" spans="1:18" ht="11.25" customHeight="1" x14ac:dyDescent="0.25">
      <c r="A217" s="82"/>
      <c r="B217" s="82"/>
      <c r="C217" s="82" t="s">
        <v>238</v>
      </c>
      <c r="D217" s="82"/>
      <c r="E217" s="83"/>
      <c r="F217" s="84">
        <v>1918.26</v>
      </c>
      <c r="G217" s="85">
        <v>18422.71</v>
      </c>
      <c r="H217" s="85">
        <v>5122.3</v>
      </c>
      <c r="I217" s="85">
        <v>18943.93</v>
      </c>
      <c r="J217" s="85">
        <v>0</v>
      </c>
      <c r="K217" s="85">
        <v>10635.33</v>
      </c>
      <c r="L217" s="85">
        <v>22002.55</v>
      </c>
      <c r="M217" s="85">
        <v>11794.67</v>
      </c>
      <c r="N217" s="85">
        <v>13194.62</v>
      </c>
      <c r="O217" s="84">
        <v>7655.2109375</v>
      </c>
      <c r="P217" s="85">
        <v>7655.2109375</v>
      </c>
      <c r="Q217" s="85">
        <v>7655.2109375</v>
      </c>
      <c r="R217" s="86">
        <v>125000.0028125</v>
      </c>
    </row>
    <row r="218" spans="1:18" ht="11.25" customHeight="1" x14ac:dyDescent="0.25">
      <c r="A218" s="82"/>
      <c r="B218" s="82"/>
      <c r="C218" s="82" t="s">
        <v>239</v>
      </c>
      <c r="D218" s="82"/>
      <c r="E218" s="83"/>
      <c r="F218" s="84">
        <v>1655.69</v>
      </c>
      <c r="G218" s="85">
        <v>19966.45</v>
      </c>
      <c r="H218" s="85">
        <v>0</v>
      </c>
      <c r="I218" s="85">
        <v>14528.1</v>
      </c>
      <c r="J218" s="85">
        <v>0</v>
      </c>
      <c r="K218" s="85">
        <v>11975.94</v>
      </c>
      <c r="L218" s="85">
        <v>24757.200000000001</v>
      </c>
      <c r="M218" s="85">
        <v>11475.89</v>
      </c>
      <c r="N218" s="85">
        <v>13561.14</v>
      </c>
      <c r="O218" s="84">
        <v>9026.53125</v>
      </c>
      <c r="P218" s="85">
        <v>9026.53125</v>
      </c>
      <c r="Q218" s="85">
        <v>9026.53125</v>
      </c>
      <c r="R218" s="86">
        <v>125000.00375</v>
      </c>
    </row>
    <row r="219" spans="1:18" ht="11.25" customHeight="1" x14ac:dyDescent="0.25">
      <c r="A219" s="82"/>
      <c r="B219" s="82"/>
      <c r="C219" s="82" t="s">
        <v>240</v>
      </c>
      <c r="D219" s="82"/>
      <c r="E219" s="83"/>
      <c r="F219" s="84">
        <v>1466.05</v>
      </c>
      <c r="G219" s="85">
        <v>16326.95</v>
      </c>
      <c r="H219" s="85">
        <v>327</v>
      </c>
      <c r="I219" s="85">
        <v>15218.7</v>
      </c>
      <c r="J219" s="85">
        <v>0</v>
      </c>
      <c r="K219" s="85">
        <v>9127.4599999999991</v>
      </c>
      <c r="L219" s="85">
        <v>18867.259999999998</v>
      </c>
      <c r="M219" s="85">
        <v>8606.92</v>
      </c>
      <c r="N219" s="85">
        <v>9895.9699999999993</v>
      </c>
      <c r="O219" s="84">
        <v>6721.22900390625</v>
      </c>
      <c r="P219" s="85">
        <v>6721.22900390625</v>
      </c>
      <c r="Q219" s="85">
        <v>6721.22900390625</v>
      </c>
      <c r="R219" s="86">
        <v>99999.997011718748</v>
      </c>
    </row>
    <row r="220" spans="1:18" ht="11.25" customHeight="1" x14ac:dyDescent="0.25">
      <c r="A220" s="82"/>
      <c r="B220" s="82"/>
      <c r="C220" s="82" t="s">
        <v>241</v>
      </c>
      <c r="D220" s="82"/>
      <c r="E220" s="83"/>
      <c r="F220" s="84">
        <v>9610.14</v>
      </c>
      <c r="G220" s="85">
        <v>0</v>
      </c>
      <c r="H220" s="85">
        <v>0</v>
      </c>
      <c r="I220" s="85">
        <v>4200.82</v>
      </c>
      <c r="J220" s="85">
        <v>0</v>
      </c>
      <c r="K220" s="85">
        <v>0</v>
      </c>
      <c r="L220" s="85">
        <v>0</v>
      </c>
      <c r="M220" s="85">
        <v>3240</v>
      </c>
      <c r="N220" s="85">
        <v>0</v>
      </c>
      <c r="O220" s="84">
        <v>3176.012939453125</v>
      </c>
      <c r="P220" s="85">
        <v>3176.012939453125</v>
      </c>
      <c r="Q220" s="85">
        <v>3176.012939453125</v>
      </c>
      <c r="R220" s="86">
        <v>26578.998818359374</v>
      </c>
    </row>
    <row r="221" spans="1:18" ht="11.25" customHeight="1" x14ac:dyDescent="0.25">
      <c r="A221" s="82"/>
      <c r="B221" s="82"/>
      <c r="C221" s="82" t="s">
        <v>242</v>
      </c>
      <c r="D221" s="82"/>
      <c r="E221" s="83"/>
      <c r="F221" s="84">
        <v>8294.68</v>
      </c>
      <c r="G221" s="85">
        <v>0</v>
      </c>
      <c r="H221" s="85">
        <v>0</v>
      </c>
      <c r="I221" s="85">
        <v>3852.62</v>
      </c>
      <c r="J221" s="85">
        <v>0</v>
      </c>
      <c r="K221" s="85">
        <v>0</v>
      </c>
      <c r="L221" s="85">
        <v>0</v>
      </c>
      <c r="M221" s="85">
        <v>4320</v>
      </c>
      <c r="N221" s="85">
        <v>0</v>
      </c>
      <c r="O221" s="84">
        <v>2983.899658203125</v>
      </c>
      <c r="P221" s="85">
        <v>2983.899658203125</v>
      </c>
      <c r="Q221" s="85">
        <v>2983.899658203125</v>
      </c>
      <c r="R221" s="86">
        <v>25418.998974609374</v>
      </c>
    </row>
    <row r="222" spans="1:18" ht="11.25" customHeight="1" x14ac:dyDescent="0.25">
      <c r="A222" s="82"/>
      <c r="B222" s="82"/>
      <c r="C222" s="82" t="s">
        <v>243</v>
      </c>
      <c r="D222" s="82"/>
      <c r="E222" s="83"/>
      <c r="F222" s="84">
        <v>7344.61</v>
      </c>
      <c r="G222" s="85">
        <v>1900</v>
      </c>
      <c r="H222" s="85">
        <v>0</v>
      </c>
      <c r="I222" s="85">
        <v>3710.28</v>
      </c>
      <c r="J222" s="85">
        <v>0</v>
      </c>
      <c r="K222" s="85">
        <v>0</v>
      </c>
      <c r="L222" s="85">
        <v>0</v>
      </c>
      <c r="M222" s="85">
        <v>0</v>
      </c>
      <c r="N222" s="85">
        <v>0</v>
      </c>
      <c r="O222" s="84">
        <v>681.70343017578125</v>
      </c>
      <c r="P222" s="85">
        <v>681.70343017578125</v>
      </c>
      <c r="Q222" s="85">
        <v>681.70343017578125</v>
      </c>
      <c r="R222" s="86">
        <v>15000.000290527345</v>
      </c>
    </row>
    <row r="223" spans="1:18" ht="11.25" customHeight="1" x14ac:dyDescent="0.25">
      <c r="A223" s="82"/>
      <c r="B223" s="82"/>
      <c r="C223" s="82" t="s">
        <v>244</v>
      </c>
      <c r="D223" s="82"/>
      <c r="E223" s="83"/>
      <c r="F223" s="84">
        <v>0</v>
      </c>
      <c r="G223" s="85">
        <v>732</v>
      </c>
      <c r="H223" s="85">
        <v>0</v>
      </c>
      <c r="I223" s="85">
        <v>0</v>
      </c>
      <c r="J223" s="85">
        <v>2196</v>
      </c>
      <c r="K223" s="85">
        <v>16561.11</v>
      </c>
      <c r="L223" s="85">
        <v>0</v>
      </c>
      <c r="M223" s="85">
        <v>0</v>
      </c>
      <c r="N223" s="85">
        <v>0</v>
      </c>
      <c r="O223" s="84">
        <v>19350.630859375</v>
      </c>
      <c r="P223" s="85">
        <v>19350.630859375</v>
      </c>
      <c r="Q223" s="85">
        <v>19350.630859375</v>
      </c>
      <c r="R223" s="86">
        <v>77541.002578125001</v>
      </c>
    </row>
    <row r="224" spans="1:18" ht="11.25" customHeight="1" x14ac:dyDescent="0.25">
      <c r="A224" s="82"/>
      <c r="B224" s="82"/>
      <c r="C224" s="82" t="s">
        <v>245</v>
      </c>
      <c r="D224" s="82"/>
      <c r="E224" s="83"/>
      <c r="F224" s="84">
        <v>0</v>
      </c>
      <c r="G224" s="85">
        <v>732</v>
      </c>
      <c r="H224" s="85">
        <v>0</v>
      </c>
      <c r="I224" s="85">
        <v>0</v>
      </c>
      <c r="J224" s="85">
        <v>732</v>
      </c>
      <c r="K224" s="85">
        <v>16113.51</v>
      </c>
      <c r="L224" s="85">
        <v>0</v>
      </c>
      <c r="M224" s="85">
        <v>0</v>
      </c>
      <c r="N224" s="85">
        <v>0</v>
      </c>
      <c r="O224" s="84">
        <v>19690.498046875</v>
      </c>
      <c r="P224" s="85">
        <v>19690.498046875</v>
      </c>
      <c r="Q224" s="85">
        <v>19690.498046875</v>
      </c>
      <c r="R224" s="86">
        <v>76649.004140625009</v>
      </c>
    </row>
    <row r="225" spans="1:18" ht="11.25" customHeight="1" x14ac:dyDescent="0.25">
      <c r="A225" s="82"/>
      <c r="B225" s="82"/>
      <c r="C225" s="82" t="s">
        <v>246</v>
      </c>
      <c r="D225" s="82"/>
      <c r="E225" s="83"/>
      <c r="F225" s="84">
        <v>22392</v>
      </c>
      <c r="G225" s="85">
        <v>0</v>
      </c>
      <c r="H225" s="85">
        <v>0</v>
      </c>
      <c r="I225" s="85">
        <v>0</v>
      </c>
      <c r="J225" s="85">
        <v>0</v>
      </c>
      <c r="K225" s="85">
        <v>12085.13</v>
      </c>
      <c r="L225" s="85">
        <v>134.25</v>
      </c>
      <c r="M225" s="85">
        <v>0</v>
      </c>
      <c r="N225" s="85">
        <v>0</v>
      </c>
      <c r="O225" s="84">
        <v>10129.5400390625</v>
      </c>
      <c r="P225" s="85">
        <v>10129.5400390625</v>
      </c>
      <c r="Q225" s="85">
        <v>10129.5400390625</v>
      </c>
      <c r="R225" s="86">
        <v>65000.000117187497</v>
      </c>
    </row>
    <row r="226" spans="1:18" ht="11.25" customHeight="1" x14ac:dyDescent="0.25">
      <c r="A226" s="82"/>
      <c r="B226" s="82"/>
      <c r="C226" s="82" t="s">
        <v>247</v>
      </c>
      <c r="D226" s="82"/>
      <c r="E226" s="83"/>
      <c r="F226" s="84">
        <v>2008</v>
      </c>
      <c r="G226" s="85">
        <v>2736</v>
      </c>
      <c r="H226" s="85">
        <v>-4744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4">
        <v>0</v>
      </c>
      <c r="P226" s="85">
        <v>0</v>
      </c>
      <c r="Q226" s="85">
        <v>0</v>
      </c>
      <c r="R226" s="86">
        <v>0</v>
      </c>
    </row>
    <row r="227" spans="1:18" ht="11.25" customHeight="1" x14ac:dyDescent="0.25">
      <c r="A227" s="82"/>
      <c r="B227" s="82"/>
      <c r="C227" s="82" t="s">
        <v>248</v>
      </c>
      <c r="D227" s="82"/>
      <c r="E227" s="83"/>
      <c r="F227" s="84">
        <v>2201.7600000000002</v>
      </c>
      <c r="G227" s="85">
        <v>5426.59</v>
      </c>
      <c r="H227" s="85">
        <v>176.69</v>
      </c>
      <c r="I227" s="85">
        <v>230.85</v>
      </c>
      <c r="J227" s="85">
        <v>590.75</v>
      </c>
      <c r="K227" s="85">
        <v>1786.44</v>
      </c>
      <c r="L227" s="85">
        <v>270.64999999999998</v>
      </c>
      <c r="M227" s="85">
        <v>194.47</v>
      </c>
      <c r="N227" s="85">
        <v>753.12</v>
      </c>
      <c r="O227" s="84">
        <v>16708.2265625</v>
      </c>
      <c r="P227" s="85">
        <v>16708.2265625</v>
      </c>
      <c r="Q227" s="85">
        <v>16708.2265625</v>
      </c>
      <c r="R227" s="86">
        <v>61755.9996875</v>
      </c>
    </row>
    <row r="228" spans="1:18" ht="11.25" customHeight="1" x14ac:dyDescent="0.25">
      <c r="A228" s="82"/>
      <c r="B228" s="82"/>
      <c r="C228" s="82" t="s">
        <v>249</v>
      </c>
      <c r="D228" s="82"/>
      <c r="E228" s="83"/>
      <c r="F228" s="84">
        <v>2278.41</v>
      </c>
      <c r="G228" s="85">
        <v>5184.16</v>
      </c>
      <c r="H228" s="85">
        <v>751.97</v>
      </c>
      <c r="I228" s="85">
        <v>1038.0899999999999</v>
      </c>
      <c r="J228" s="85">
        <v>924.91</v>
      </c>
      <c r="K228" s="85">
        <v>965.32</v>
      </c>
      <c r="L228" s="85">
        <v>702.57</v>
      </c>
      <c r="M228" s="85">
        <v>854.06</v>
      </c>
      <c r="N228" s="85">
        <v>903.23</v>
      </c>
      <c r="O228" s="84">
        <v>16653.427734375</v>
      </c>
      <c r="P228" s="85">
        <v>16653.427734375</v>
      </c>
      <c r="Q228" s="85">
        <v>16653.427734375</v>
      </c>
      <c r="R228" s="86">
        <v>63563.003203125001</v>
      </c>
    </row>
    <row r="229" spans="1:18" ht="11.25" customHeight="1" x14ac:dyDescent="0.25">
      <c r="A229" s="82"/>
      <c r="B229" s="82"/>
      <c r="C229" s="82" t="s">
        <v>250</v>
      </c>
      <c r="D229" s="82"/>
      <c r="E229" s="83"/>
      <c r="F229" s="84">
        <v>4246.43</v>
      </c>
      <c r="G229" s="85">
        <v>6867.73</v>
      </c>
      <c r="H229" s="85">
        <v>1029.05</v>
      </c>
      <c r="I229" s="85">
        <v>1486.45</v>
      </c>
      <c r="J229" s="85">
        <v>1617.35</v>
      </c>
      <c r="K229" s="85">
        <v>1440.4</v>
      </c>
      <c r="L229" s="85">
        <v>2611.79</v>
      </c>
      <c r="M229" s="85">
        <v>1439.89</v>
      </c>
      <c r="N229" s="85">
        <v>1934.64</v>
      </c>
      <c r="O229" s="84">
        <v>2442.08984375</v>
      </c>
      <c r="P229" s="85">
        <v>2442.08984375</v>
      </c>
      <c r="Q229" s="85">
        <v>2442.08984375</v>
      </c>
      <c r="R229" s="86">
        <v>29999.99953125</v>
      </c>
    </row>
    <row r="230" spans="1:18" ht="11.25" customHeight="1" x14ac:dyDescent="0.25">
      <c r="A230" s="82"/>
      <c r="B230" s="82"/>
      <c r="C230" s="82" t="s">
        <v>251</v>
      </c>
      <c r="D230" s="82"/>
      <c r="E230" s="83"/>
      <c r="F230" s="84">
        <v>719.58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85">
        <v>193.23</v>
      </c>
      <c r="N230" s="85">
        <v>17.52</v>
      </c>
      <c r="O230" s="84">
        <v>1356.556640625</v>
      </c>
      <c r="P230" s="85">
        <v>1356.556640625</v>
      </c>
      <c r="Q230" s="85">
        <v>1356.556640625</v>
      </c>
      <c r="R230" s="86">
        <v>4999.9999218749999</v>
      </c>
    </row>
    <row r="231" spans="1:18" ht="11.25" customHeight="1" x14ac:dyDescent="0.25">
      <c r="A231" s="82"/>
      <c r="B231" s="82"/>
      <c r="C231" s="82" t="s">
        <v>252</v>
      </c>
      <c r="D231" s="82"/>
      <c r="E231" s="83"/>
      <c r="F231" s="84">
        <v>719.58</v>
      </c>
      <c r="G231" s="85">
        <v>0</v>
      </c>
      <c r="H231" s="85">
        <v>-95</v>
      </c>
      <c r="I231" s="85">
        <v>0</v>
      </c>
      <c r="J231" s="85">
        <v>0</v>
      </c>
      <c r="K231" s="85">
        <v>0</v>
      </c>
      <c r="L231" s="85">
        <v>0</v>
      </c>
      <c r="M231" s="85">
        <v>193.23</v>
      </c>
      <c r="N231" s="85">
        <v>17.05</v>
      </c>
      <c r="O231" s="84">
        <v>721.71337890625</v>
      </c>
      <c r="P231" s="85">
        <v>721.71337890625</v>
      </c>
      <c r="Q231" s="85">
        <v>721.71337890625</v>
      </c>
      <c r="R231" s="86">
        <v>3000.0001367187501</v>
      </c>
    </row>
    <row r="232" spans="1:18" ht="11.25" customHeight="1" x14ac:dyDescent="0.25">
      <c r="A232" s="82"/>
      <c r="B232" s="82"/>
      <c r="C232" s="82" t="s">
        <v>253</v>
      </c>
      <c r="D232" s="82"/>
      <c r="E232" s="83"/>
      <c r="F232" s="84">
        <v>0</v>
      </c>
      <c r="G232" s="85">
        <v>0</v>
      </c>
      <c r="H232" s="85">
        <v>0</v>
      </c>
      <c r="I232" s="85">
        <v>61.08</v>
      </c>
      <c r="J232" s="85">
        <v>0</v>
      </c>
      <c r="K232" s="85">
        <v>0</v>
      </c>
      <c r="L232" s="85">
        <v>0</v>
      </c>
      <c r="M232" s="85">
        <v>0</v>
      </c>
      <c r="N232" s="85">
        <v>12.78</v>
      </c>
      <c r="O232" s="84">
        <v>0</v>
      </c>
      <c r="P232" s="85">
        <v>0</v>
      </c>
      <c r="Q232" s="85">
        <v>0</v>
      </c>
      <c r="R232" s="86">
        <v>73.86</v>
      </c>
    </row>
    <row r="233" spans="1:18" ht="11.25" customHeight="1" x14ac:dyDescent="0.25">
      <c r="A233" s="82"/>
      <c r="B233" s="82"/>
      <c r="C233" s="82" t="s">
        <v>254</v>
      </c>
      <c r="D233" s="82"/>
      <c r="E233" s="83"/>
      <c r="F233" s="84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132</v>
      </c>
      <c r="N233" s="85">
        <v>0</v>
      </c>
      <c r="O233" s="84">
        <v>1622.6666259765625</v>
      </c>
      <c r="P233" s="85">
        <v>1622.6666259765625</v>
      </c>
      <c r="Q233" s="85">
        <v>1622.6666259765625</v>
      </c>
      <c r="R233" s="86">
        <v>4999.9998779296875</v>
      </c>
    </row>
    <row r="234" spans="1:18" ht="11.25" customHeight="1" x14ac:dyDescent="0.25">
      <c r="A234" s="82"/>
      <c r="B234" s="82"/>
      <c r="C234" s="82" t="s">
        <v>255</v>
      </c>
      <c r="D234" s="82"/>
      <c r="E234" s="83"/>
      <c r="F234" s="84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117</v>
      </c>
      <c r="M234" s="85">
        <v>0</v>
      </c>
      <c r="N234" s="85">
        <v>0</v>
      </c>
      <c r="O234" s="84">
        <v>1627.6666259765625</v>
      </c>
      <c r="P234" s="85">
        <v>1627.6666259765625</v>
      </c>
      <c r="Q234" s="85">
        <v>1627.6666259765625</v>
      </c>
      <c r="R234" s="86">
        <v>4999.9998779296875</v>
      </c>
    </row>
    <row r="235" spans="1:18" ht="11.25" customHeight="1" x14ac:dyDescent="0.25">
      <c r="A235" s="82"/>
      <c r="B235" s="82"/>
      <c r="C235" s="82" t="s">
        <v>256</v>
      </c>
      <c r="D235" s="82"/>
      <c r="E235" s="83"/>
      <c r="F235" s="84">
        <v>4319.82</v>
      </c>
      <c r="G235" s="85">
        <v>570.21</v>
      </c>
      <c r="H235" s="85">
        <v>3457.4</v>
      </c>
      <c r="I235" s="85">
        <v>105.76</v>
      </c>
      <c r="J235" s="85">
        <v>0</v>
      </c>
      <c r="K235" s="85">
        <v>1041.3</v>
      </c>
      <c r="L235" s="85">
        <v>754</v>
      </c>
      <c r="M235" s="85">
        <v>423.22</v>
      </c>
      <c r="N235" s="85">
        <v>31.83</v>
      </c>
      <c r="O235" s="84">
        <v>3098.820068359375</v>
      </c>
      <c r="P235" s="85">
        <v>3098.820068359375</v>
      </c>
      <c r="Q235" s="85">
        <v>3098.820068359375</v>
      </c>
      <c r="R235" s="86">
        <v>20000.000205078126</v>
      </c>
    </row>
    <row r="236" spans="1:18" ht="11.25" customHeight="1" x14ac:dyDescent="0.25">
      <c r="A236" s="82"/>
      <c r="B236" s="82"/>
      <c r="C236" s="82" t="s">
        <v>257</v>
      </c>
      <c r="D236" s="82"/>
      <c r="E236" s="83"/>
      <c r="F236" s="84">
        <v>3816.31</v>
      </c>
      <c r="G236" s="85">
        <v>494.94</v>
      </c>
      <c r="H236" s="85">
        <v>1627.2</v>
      </c>
      <c r="I236" s="85">
        <v>28.81</v>
      </c>
      <c r="J236" s="85">
        <v>220.68</v>
      </c>
      <c r="K236" s="85">
        <v>1199.94</v>
      </c>
      <c r="L236" s="85">
        <v>605.1</v>
      </c>
      <c r="M236" s="85">
        <v>585.05999999999995</v>
      </c>
      <c r="N236" s="85">
        <v>80.97</v>
      </c>
      <c r="O236" s="84">
        <v>3780.330078125</v>
      </c>
      <c r="P236" s="85">
        <v>3780.330078125</v>
      </c>
      <c r="Q236" s="85">
        <v>3780.330078125</v>
      </c>
      <c r="R236" s="86">
        <v>20000.000234375002</v>
      </c>
    </row>
    <row r="237" spans="1:18" ht="11.25" customHeight="1" x14ac:dyDescent="0.25">
      <c r="A237" s="82"/>
      <c r="B237" s="82"/>
      <c r="C237" s="82" t="s">
        <v>258</v>
      </c>
      <c r="D237" s="82"/>
      <c r="E237" s="83"/>
      <c r="F237" s="84">
        <v>3273.87</v>
      </c>
      <c r="G237" s="85">
        <v>4476</v>
      </c>
      <c r="H237" s="85">
        <v>1478.4</v>
      </c>
      <c r="I237" s="85">
        <v>21.6</v>
      </c>
      <c r="J237" s="85">
        <v>1453</v>
      </c>
      <c r="K237" s="85">
        <v>1159.1500000000001</v>
      </c>
      <c r="L237" s="85">
        <v>727.31</v>
      </c>
      <c r="M237" s="85">
        <v>1822.37</v>
      </c>
      <c r="N237" s="85">
        <v>150.75</v>
      </c>
      <c r="O237" s="84">
        <v>145.84992980957031</v>
      </c>
      <c r="P237" s="85">
        <v>145.84992980957031</v>
      </c>
      <c r="Q237" s="85">
        <v>145.84992980957031</v>
      </c>
      <c r="R237" s="86">
        <v>14999.999789428712</v>
      </c>
    </row>
    <row r="238" spans="1:18" ht="11.25" customHeight="1" x14ac:dyDescent="0.25">
      <c r="A238" s="82"/>
      <c r="B238" s="82"/>
      <c r="C238" s="82" t="s">
        <v>259</v>
      </c>
      <c r="D238" s="82"/>
      <c r="E238" s="83"/>
      <c r="F238" s="84">
        <v>2966.71</v>
      </c>
      <c r="G238" s="85">
        <v>2351.3200000000002</v>
      </c>
      <c r="H238" s="85">
        <v>621.76</v>
      </c>
      <c r="I238" s="85">
        <v>341.65</v>
      </c>
      <c r="J238" s="85">
        <v>266.66000000000003</v>
      </c>
      <c r="K238" s="85">
        <v>0</v>
      </c>
      <c r="L238" s="85">
        <v>1017.57</v>
      </c>
      <c r="M238" s="85">
        <v>753.39</v>
      </c>
      <c r="N238" s="85">
        <v>570.74</v>
      </c>
      <c r="O238" s="84">
        <v>7191.06640625</v>
      </c>
      <c r="P238" s="85">
        <v>7191.06640625</v>
      </c>
      <c r="Q238" s="85">
        <v>7191.06640625</v>
      </c>
      <c r="R238" s="86">
        <v>30462.999218749999</v>
      </c>
    </row>
    <row r="239" spans="1:18" ht="11.25" customHeight="1" x14ac:dyDescent="0.25">
      <c r="A239" s="82"/>
      <c r="B239" s="82"/>
      <c r="C239" s="82" t="s">
        <v>260</v>
      </c>
      <c r="D239" s="82"/>
      <c r="E239" s="83"/>
      <c r="F239" s="84">
        <v>3993.37</v>
      </c>
      <c r="G239" s="85">
        <v>5713.89</v>
      </c>
      <c r="H239" s="85">
        <v>205.95</v>
      </c>
      <c r="I239" s="85">
        <v>69.599999999999994</v>
      </c>
      <c r="J239" s="85">
        <v>335.9</v>
      </c>
      <c r="K239" s="85">
        <v>0</v>
      </c>
      <c r="L239" s="85">
        <v>402.81</v>
      </c>
      <c r="M239" s="85">
        <v>120.53</v>
      </c>
      <c r="N239" s="85">
        <v>270.5</v>
      </c>
      <c r="O239" s="84">
        <v>6192.48291015625</v>
      </c>
      <c r="P239" s="85">
        <v>6192.48291015625</v>
      </c>
      <c r="Q239" s="85">
        <v>6192.48291015625</v>
      </c>
      <c r="R239" s="86">
        <v>29689.998730468753</v>
      </c>
    </row>
    <row r="240" spans="1:18" ht="11.25" customHeight="1" x14ac:dyDescent="0.25">
      <c r="A240" s="82"/>
      <c r="B240" s="82"/>
      <c r="C240" s="82" t="s">
        <v>261</v>
      </c>
      <c r="D240" s="82"/>
      <c r="E240" s="83"/>
      <c r="F240" s="84">
        <v>1344.7</v>
      </c>
      <c r="G240" s="85">
        <v>399.84</v>
      </c>
      <c r="H240" s="85">
        <v>405.28</v>
      </c>
      <c r="I240" s="85">
        <v>52.2</v>
      </c>
      <c r="J240" s="85">
        <v>344.3</v>
      </c>
      <c r="K240" s="85">
        <v>0</v>
      </c>
      <c r="L240" s="85">
        <v>302.11</v>
      </c>
      <c r="M240" s="85">
        <v>393.72</v>
      </c>
      <c r="N240" s="85">
        <v>249.25</v>
      </c>
      <c r="O240" s="84">
        <v>169.53337097167969</v>
      </c>
      <c r="P240" s="85">
        <v>169.53337097167969</v>
      </c>
      <c r="Q240" s="85">
        <v>169.53337097167969</v>
      </c>
      <c r="R240" s="86">
        <v>4000.0001129150387</v>
      </c>
    </row>
    <row r="241" spans="1:18" ht="11.25" customHeight="1" x14ac:dyDescent="0.25">
      <c r="A241" s="82"/>
      <c r="B241" s="82"/>
      <c r="C241" s="82" t="s">
        <v>262</v>
      </c>
      <c r="D241" s="82"/>
      <c r="E241" s="83"/>
      <c r="F241" s="84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4">
        <v>0</v>
      </c>
      <c r="P241" s="85">
        <v>0</v>
      </c>
      <c r="Q241" s="85">
        <v>0</v>
      </c>
      <c r="R241" s="86">
        <v>0</v>
      </c>
    </row>
    <row r="242" spans="1:18" ht="11.25" customHeight="1" x14ac:dyDescent="0.25">
      <c r="A242" s="82"/>
      <c r="B242" s="82"/>
      <c r="C242" s="82" t="s">
        <v>263</v>
      </c>
      <c r="D242" s="82"/>
      <c r="E242" s="83"/>
      <c r="F242" s="84">
        <v>0</v>
      </c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  <c r="O242" s="84">
        <v>0</v>
      </c>
      <c r="P242" s="85">
        <v>0</v>
      </c>
      <c r="Q242" s="85">
        <v>0</v>
      </c>
      <c r="R242" s="86">
        <v>0</v>
      </c>
    </row>
    <row r="243" spans="1:18" ht="11.25" customHeight="1" x14ac:dyDescent="0.25">
      <c r="A243" s="82"/>
      <c r="B243" s="82"/>
      <c r="C243" s="82" t="s">
        <v>264</v>
      </c>
      <c r="D243" s="82"/>
      <c r="E243" s="83"/>
      <c r="F243" s="84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4">
        <v>0</v>
      </c>
      <c r="P243" s="85">
        <v>0</v>
      </c>
      <c r="Q243" s="85">
        <v>0</v>
      </c>
      <c r="R243" s="86">
        <v>0</v>
      </c>
    </row>
    <row r="244" spans="1:18" ht="11.25" customHeight="1" x14ac:dyDescent="0.25">
      <c r="A244" s="82"/>
      <c r="B244" s="82"/>
      <c r="C244" s="82" t="s">
        <v>265</v>
      </c>
      <c r="D244" s="82"/>
      <c r="E244" s="83"/>
      <c r="F244" s="84">
        <v>118.77</v>
      </c>
      <c r="G244" s="85">
        <v>129.9</v>
      </c>
      <c r="H244" s="85">
        <v>346.6</v>
      </c>
      <c r="I244" s="85">
        <v>100</v>
      </c>
      <c r="J244" s="85">
        <v>0</v>
      </c>
      <c r="K244" s="85">
        <v>100</v>
      </c>
      <c r="L244" s="85">
        <v>183.25</v>
      </c>
      <c r="M244" s="85">
        <v>100</v>
      </c>
      <c r="N244" s="85">
        <v>114.6</v>
      </c>
      <c r="O244" s="84">
        <v>13824.29296875</v>
      </c>
      <c r="P244" s="85">
        <v>13824.29296875</v>
      </c>
      <c r="Q244" s="85">
        <v>13824.29296875</v>
      </c>
      <c r="R244" s="86">
        <v>42665.998906249995</v>
      </c>
    </row>
    <row r="245" spans="1:18" ht="11.25" customHeight="1" x14ac:dyDescent="0.25">
      <c r="A245" s="82"/>
      <c r="B245" s="82"/>
      <c r="C245" s="82" t="s">
        <v>266</v>
      </c>
      <c r="D245" s="82"/>
      <c r="E245" s="83"/>
      <c r="F245" s="84">
        <v>16.3</v>
      </c>
      <c r="G245" s="85">
        <v>29.09</v>
      </c>
      <c r="H245" s="85">
        <v>239.93</v>
      </c>
      <c r="I245" s="85">
        <v>0</v>
      </c>
      <c r="J245" s="85">
        <v>0</v>
      </c>
      <c r="K245" s="85">
        <v>0</v>
      </c>
      <c r="L245" s="85">
        <v>81</v>
      </c>
      <c r="M245" s="85">
        <v>0</v>
      </c>
      <c r="N245" s="85">
        <v>14.4</v>
      </c>
      <c r="O245" s="84">
        <v>13727.4267578125</v>
      </c>
      <c r="P245" s="85">
        <v>13727.4267578125</v>
      </c>
      <c r="Q245" s="85">
        <v>13727.4267578125</v>
      </c>
      <c r="R245" s="86">
        <v>41563.000273437501</v>
      </c>
    </row>
    <row r="246" spans="1:18" ht="11.25" customHeight="1" x14ac:dyDescent="0.25">
      <c r="A246" s="82"/>
      <c r="B246" s="82"/>
      <c r="C246" s="82" t="s">
        <v>267</v>
      </c>
      <c r="D246" s="82"/>
      <c r="E246" s="83"/>
      <c r="F246" s="84">
        <v>501.38</v>
      </c>
      <c r="G246" s="85">
        <v>21.81</v>
      </c>
      <c r="H246" s="85">
        <v>209.95</v>
      </c>
      <c r="I246" s="85">
        <v>0</v>
      </c>
      <c r="J246" s="85">
        <v>0</v>
      </c>
      <c r="K246" s="85">
        <v>0</v>
      </c>
      <c r="L246" s="85">
        <v>60.75</v>
      </c>
      <c r="M246" s="85">
        <v>0</v>
      </c>
      <c r="N246" s="85">
        <v>11</v>
      </c>
      <c r="O246" s="84">
        <v>10643.0361328125</v>
      </c>
      <c r="P246" s="85">
        <v>10643.0361328125</v>
      </c>
      <c r="Q246" s="85">
        <v>10643.0361328125</v>
      </c>
      <c r="R246" s="86">
        <v>32733.998398437499</v>
      </c>
    </row>
    <row r="247" spans="1:18" ht="11.25" customHeight="1" x14ac:dyDescent="0.25">
      <c r="A247" s="82"/>
      <c r="B247" s="82"/>
      <c r="C247" s="87" t="s">
        <v>268</v>
      </c>
      <c r="D247" s="87"/>
      <c r="E247" s="88"/>
      <c r="F247" s="89">
        <v>139153.75999999998</v>
      </c>
      <c r="G247" s="90">
        <v>145848.85</v>
      </c>
      <c r="H247" s="90">
        <v>75217.679999999978</v>
      </c>
      <c r="I247" s="90">
        <v>79597.84</v>
      </c>
      <c r="J247" s="90">
        <v>34863.55000000001</v>
      </c>
      <c r="K247" s="90">
        <v>116494.33</v>
      </c>
      <c r="L247" s="90">
        <v>92113.67</v>
      </c>
      <c r="M247" s="90">
        <v>111679.65</v>
      </c>
      <c r="N247" s="90">
        <v>103106.59</v>
      </c>
      <c r="O247" s="89">
        <v>207533.16928100586</v>
      </c>
      <c r="P247" s="90">
        <v>207533.16928100586</v>
      </c>
      <c r="Q247" s="90">
        <v>207533.16928100586</v>
      </c>
      <c r="R247" s="91">
        <v>1520675.4278430175</v>
      </c>
    </row>
    <row r="248" spans="1:18" ht="11.25" customHeight="1" x14ac:dyDescent="0.25">
      <c r="A248" s="82"/>
      <c r="B248" s="87" t="s">
        <v>32</v>
      </c>
      <c r="C248" s="87"/>
      <c r="D248" s="87"/>
      <c r="E248" s="88"/>
      <c r="F248" s="89">
        <v>612109.93000000005</v>
      </c>
      <c r="G248" s="90">
        <v>980454.7699999999</v>
      </c>
      <c r="H248" s="90">
        <v>723656.11</v>
      </c>
      <c r="I248" s="90">
        <v>626405.04</v>
      </c>
      <c r="J248" s="90">
        <v>812080.92000000016</v>
      </c>
      <c r="K248" s="90">
        <v>747888.20000000007</v>
      </c>
      <c r="L248" s="90">
        <v>648510.33000000007</v>
      </c>
      <c r="M248" s="90">
        <v>818035.52000000014</v>
      </c>
      <c r="N248" s="90">
        <v>780624.49000000011</v>
      </c>
      <c r="O248" s="89">
        <v>1236028.6877059937</v>
      </c>
      <c r="P248" s="90">
        <v>1236028.6877059937</v>
      </c>
      <c r="Q248" s="90">
        <v>1236028.6877059937</v>
      </c>
      <c r="R248" s="91">
        <v>10457851.373117981</v>
      </c>
    </row>
    <row r="249" spans="1:18" ht="11.25" customHeight="1" x14ac:dyDescent="0.25">
      <c r="A249" s="87" t="s">
        <v>33</v>
      </c>
      <c r="B249" s="87"/>
      <c r="C249" s="87"/>
      <c r="D249" s="87"/>
      <c r="E249" s="88"/>
      <c r="F249" s="89">
        <v>-180040.93000000005</v>
      </c>
      <c r="G249" s="90">
        <v>-352291.50999999989</v>
      </c>
      <c r="H249" s="90">
        <v>112589.45000000007</v>
      </c>
      <c r="I249" s="90">
        <v>143357.08000000007</v>
      </c>
      <c r="J249" s="90">
        <v>-31901.690000000177</v>
      </c>
      <c r="K249" s="90">
        <v>-55417.270000000019</v>
      </c>
      <c r="L249" s="90">
        <v>39917.019999999902</v>
      </c>
      <c r="M249" s="90">
        <v>-140841.67000000016</v>
      </c>
      <c r="N249" s="90">
        <v>693909.85</v>
      </c>
      <c r="O249" s="89">
        <v>-5214.5678567886353</v>
      </c>
      <c r="P249" s="90">
        <v>-5214.5678567886353</v>
      </c>
      <c r="Q249" s="90">
        <v>-5214.5678567886353</v>
      </c>
      <c r="R249" s="91">
        <v>213636.62642963417</v>
      </c>
    </row>
    <row r="250" spans="1:18" ht="11.25" customHeight="1" x14ac:dyDescent="0.25">
      <c r="A250" s="82"/>
      <c r="B250" s="82"/>
      <c r="C250" s="82"/>
      <c r="D250" s="82"/>
      <c r="E250" s="83"/>
      <c r="F250" s="84"/>
      <c r="G250" s="85"/>
      <c r="H250" s="85"/>
      <c r="I250" s="85"/>
      <c r="J250" s="85"/>
      <c r="K250" s="85"/>
      <c r="L250" s="85"/>
      <c r="M250" s="85"/>
      <c r="N250" s="85"/>
      <c r="O250" s="84"/>
      <c r="P250" s="85"/>
      <c r="Q250" s="85"/>
      <c r="R250" s="86"/>
    </row>
    <row r="251" spans="1:18" ht="11.25" customHeight="1" x14ac:dyDescent="0.25">
      <c r="A251" s="92" t="s">
        <v>269</v>
      </c>
      <c r="B251" s="92"/>
      <c r="C251" s="93"/>
      <c r="D251" s="93"/>
      <c r="E251" s="94" t="s">
        <v>284</v>
      </c>
      <c r="F251" s="95" t="s">
        <v>285</v>
      </c>
      <c r="G251" s="96" t="s">
        <v>286</v>
      </c>
      <c r="H251" s="96" t="s">
        <v>287</v>
      </c>
      <c r="I251" s="96" t="s">
        <v>288</v>
      </c>
      <c r="J251" s="96" t="s">
        <v>289</v>
      </c>
      <c r="K251" s="96" t="s">
        <v>290</v>
      </c>
      <c r="L251" s="96" t="s">
        <v>291</v>
      </c>
      <c r="M251" s="96" t="s">
        <v>292</v>
      </c>
      <c r="N251" s="96" t="s">
        <v>293</v>
      </c>
      <c r="O251" s="95" t="s">
        <v>294</v>
      </c>
      <c r="P251" s="96" t="s">
        <v>295</v>
      </c>
      <c r="Q251" s="96" t="s">
        <v>284</v>
      </c>
      <c r="R251" s="97" t="s">
        <v>283</v>
      </c>
    </row>
    <row r="252" spans="1:18" ht="11.25" customHeight="1" x14ac:dyDescent="0.25">
      <c r="A252" s="82" t="s">
        <v>33</v>
      </c>
      <c r="B252" s="82"/>
      <c r="C252" s="82"/>
      <c r="D252" s="82"/>
      <c r="E252" s="83"/>
      <c r="F252" s="84">
        <v>-180040.93000000005</v>
      </c>
      <c r="G252" s="85">
        <v>-352291.50999999989</v>
      </c>
      <c r="H252" s="85">
        <v>112589.45000000007</v>
      </c>
      <c r="I252" s="85">
        <v>143357.08000000007</v>
      </c>
      <c r="J252" s="85">
        <v>-31901.690000000177</v>
      </c>
      <c r="K252" s="85">
        <v>-55417.270000000019</v>
      </c>
      <c r="L252" s="85">
        <v>39917.019999999902</v>
      </c>
      <c r="M252" s="85">
        <v>-140841.67000000016</v>
      </c>
      <c r="N252" s="85">
        <v>693909.85</v>
      </c>
      <c r="O252" s="84">
        <v>-5214.5678567886353</v>
      </c>
      <c r="P252" s="85">
        <v>-5214.5678567886353</v>
      </c>
      <c r="Q252" s="85">
        <v>-5214.5678567886353</v>
      </c>
      <c r="R252" s="86">
        <v>213636.62642963417</v>
      </c>
    </row>
    <row r="253" spans="1:18" ht="11.25" customHeight="1" x14ac:dyDescent="0.25">
      <c r="A253" s="87" t="s">
        <v>34</v>
      </c>
      <c r="B253" s="87"/>
      <c r="C253" s="87"/>
      <c r="D253" s="87"/>
      <c r="E253" s="88"/>
      <c r="F253" s="89"/>
      <c r="G253" s="90"/>
      <c r="H253" s="90"/>
      <c r="I253" s="90"/>
      <c r="J253" s="90"/>
      <c r="K253" s="90"/>
      <c r="L253" s="90"/>
      <c r="M253" s="90"/>
      <c r="N253" s="90"/>
      <c r="O253" s="89"/>
      <c r="P253" s="90"/>
      <c r="Q253" s="90"/>
      <c r="R253" s="91"/>
    </row>
    <row r="254" spans="1:18" ht="11.25" customHeight="1" x14ac:dyDescent="0.25">
      <c r="A254" s="82"/>
      <c r="B254" s="82" t="s">
        <v>270</v>
      </c>
      <c r="C254" s="82"/>
      <c r="D254" s="82"/>
      <c r="E254" s="83"/>
      <c r="F254" s="84"/>
      <c r="G254" s="85"/>
      <c r="H254" s="85"/>
      <c r="I254" s="85"/>
      <c r="J254" s="85"/>
      <c r="K254" s="85"/>
      <c r="L254" s="85"/>
      <c r="M254" s="85"/>
      <c r="N254" s="85"/>
      <c r="O254" s="84"/>
      <c r="P254" s="85"/>
      <c r="Q254" s="85"/>
      <c r="R254" s="86"/>
    </row>
    <row r="255" spans="1:18" ht="11.25" customHeight="1" x14ac:dyDescent="0.25">
      <c r="A255" s="82"/>
      <c r="B255" s="82"/>
      <c r="C255" s="82" t="s">
        <v>271</v>
      </c>
      <c r="D255" s="82"/>
      <c r="E255" s="83"/>
      <c r="F255" s="84">
        <v>247337.34</v>
      </c>
      <c r="G255" s="85">
        <v>0</v>
      </c>
      <c r="H255" s="85">
        <v>161241.56</v>
      </c>
      <c r="I255" s="85">
        <v>-98875.25</v>
      </c>
      <c r="J255" s="85">
        <v>98875.24</v>
      </c>
      <c r="K255" s="85">
        <v>0</v>
      </c>
      <c r="L255" s="85">
        <v>0</v>
      </c>
      <c r="M255" s="85">
        <v>0</v>
      </c>
      <c r="N255" s="85">
        <v>-1264228</v>
      </c>
      <c r="O255" s="84">
        <v>285216.375</v>
      </c>
      <c r="P255" s="85">
        <v>285216.375</v>
      </c>
      <c r="Q255" s="85">
        <v>285216.375</v>
      </c>
      <c r="R255" s="86">
        <v>1.5000000013969839E-2</v>
      </c>
    </row>
    <row r="256" spans="1:18" ht="11.25" customHeight="1" x14ac:dyDescent="0.25">
      <c r="A256" s="82"/>
      <c r="B256" s="82"/>
      <c r="C256" s="82" t="s">
        <v>272</v>
      </c>
      <c r="D256" s="82"/>
      <c r="E256" s="83"/>
      <c r="F256" s="84">
        <v>0</v>
      </c>
      <c r="G256" s="85">
        <v>0</v>
      </c>
      <c r="H256" s="85">
        <v>40180.82</v>
      </c>
      <c r="I256" s="85">
        <v>0</v>
      </c>
      <c r="J256" s="85">
        <v>0</v>
      </c>
      <c r="K256" s="85">
        <v>0</v>
      </c>
      <c r="L256" s="85">
        <v>0</v>
      </c>
      <c r="M256" s="85">
        <v>0</v>
      </c>
      <c r="N256" s="85">
        <v>0</v>
      </c>
      <c r="O256" s="84">
        <v>-13393.6064453125</v>
      </c>
      <c r="P256" s="85">
        <v>-13393.6064453125</v>
      </c>
      <c r="Q256" s="85">
        <v>-13393.6064453125</v>
      </c>
      <c r="R256" s="86">
        <v>6.640624997089617E-4</v>
      </c>
    </row>
    <row r="257" spans="1:18" ht="11.25" customHeight="1" x14ac:dyDescent="0.25">
      <c r="A257" s="82"/>
      <c r="B257" s="82"/>
      <c r="C257" s="82" t="s">
        <v>273</v>
      </c>
      <c r="D257" s="82"/>
      <c r="E257" s="83"/>
      <c r="F257" s="84">
        <v>266338.78999999998</v>
      </c>
      <c r="G257" s="85">
        <v>83684.039999999994</v>
      </c>
      <c r="H257" s="85">
        <v>-120853.34</v>
      </c>
      <c r="I257" s="85">
        <v>-250642.01</v>
      </c>
      <c r="J257" s="85">
        <v>-1112.97</v>
      </c>
      <c r="K257" s="85">
        <v>92690.62</v>
      </c>
      <c r="L257" s="85">
        <v>-53293.73</v>
      </c>
      <c r="M257" s="85">
        <v>85408.75</v>
      </c>
      <c r="N257" s="85">
        <v>-113593.07</v>
      </c>
      <c r="O257" s="84">
        <v>3790.973388671875</v>
      </c>
      <c r="P257" s="85">
        <v>3790.973388671875</v>
      </c>
      <c r="Q257" s="85">
        <v>3790.973388671875</v>
      </c>
      <c r="R257" s="86">
        <v>1.6601555398665369E-4</v>
      </c>
    </row>
    <row r="258" spans="1:18" ht="11.25" customHeight="1" x14ac:dyDescent="0.25">
      <c r="A258" s="82"/>
      <c r="B258" s="82"/>
      <c r="C258" s="82" t="s">
        <v>274</v>
      </c>
      <c r="D258" s="82"/>
      <c r="E258" s="83"/>
      <c r="F258" s="84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452695</v>
      </c>
      <c r="O258" s="84">
        <v>-150898.328125</v>
      </c>
      <c r="P258" s="85">
        <v>-150898.328125</v>
      </c>
      <c r="Q258" s="85">
        <v>-150898.328125</v>
      </c>
      <c r="R258" s="86">
        <v>1.5625E-2</v>
      </c>
    </row>
    <row r="259" spans="1:18" ht="11.25" customHeight="1" x14ac:dyDescent="0.25">
      <c r="A259" s="82"/>
      <c r="B259" s="82"/>
      <c r="C259" s="82" t="s">
        <v>275</v>
      </c>
      <c r="D259" s="82"/>
      <c r="E259" s="83"/>
      <c r="F259" s="84">
        <v>-100206.8</v>
      </c>
      <c r="G259" s="85">
        <v>892.85</v>
      </c>
      <c r="H259" s="85">
        <v>1611.94</v>
      </c>
      <c r="I259" s="85">
        <v>1047.29</v>
      </c>
      <c r="J259" s="85">
        <v>21024.14</v>
      </c>
      <c r="K259" s="85">
        <v>-24181.98</v>
      </c>
      <c r="L259" s="85">
        <v>137.5</v>
      </c>
      <c r="M259" s="85">
        <v>275</v>
      </c>
      <c r="N259" s="85">
        <v>208249</v>
      </c>
      <c r="O259" s="84">
        <v>-36282.98046875</v>
      </c>
      <c r="P259" s="85">
        <v>-36282.98046875</v>
      </c>
      <c r="Q259" s="85">
        <v>-36282.98046875</v>
      </c>
      <c r="R259" s="86">
        <v>-1.4062499976716936E-3</v>
      </c>
    </row>
    <row r="260" spans="1:18" ht="11.25" customHeight="1" x14ac:dyDescent="0.25">
      <c r="A260" s="82"/>
      <c r="B260" s="82"/>
      <c r="C260" s="82" t="s">
        <v>276</v>
      </c>
      <c r="D260" s="82"/>
      <c r="E260" s="83"/>
      <c r="F260" s="84">
        <v>2337.52</v>
      </c>
      <c r="G260" s="85">
        <v>16218.79</v>
      </c>
      <c r="H260" s="85">
        <v>-26987.439999999999</v>
      </c>
      <c r="I260" s="85">
        <v>1656.78</v>
      </c>
      <c r="J260" s="85">
        <v>15936.12</v>
      </c>
      <c r="K260" s="85">
        <v>16534.61</v>
      </c>
      <c r="L260" s="85">
        <v>-5840.43</v>
      </c>
      <c r="M260" s="85">
        <v>15086.88</v>
      </c>
      <c r="N260" s="85">
        <v>-34942.83</v>
      </c>
      <c r="O260" s="84">
        <v>0</v>
      </c>
      <c r="P260" s="85">
        <v>0</v>
      </c>
      <c r="Q260" s="85">
        <v>0</v>
      </c>
      <c r="R260" s="86">
        <v>0</v>
      </c>
    </row>
    <row r="261" spans="1:18" ht="11.25" customHeight="1" x14ac:dyDescent="0.25">
      <c r="A261" s="82"/>
      <c r="B261" s="82"/>
      <c r="C261" s="82" t="s">
        <v>277</v>
      </c>
      <c r="D261" s="82"/>
      <c r="E261" s="83"/>
      <c r="F261" s="84">
        <v>-501.08</v>
      </c>
      <c r="G261" s="85">
        <v>0</v>
      </c>
      <c r="H261" s="85">
        <v>501.08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4">
        <v>0</v>
      </c>
      <c r="P261" s="85">
        <v>0</v>
      </c>
      <c r="Q261" s="85">
        <v>0</v>
      </c>
      <c r="R261" s="86">
        <v>0</v>
      </c>
    </row>
    <row r="262" spans="1:18" ht="11.25" customHeight="1" x14ac:dyDescent="0.25">
      <c r="A262" s="82"/>
      <c r="B262" s="82"/>
      <c r="C262" s="82" t="s">
        <v>278</v>
      </c>
      <c r="D262" s="82"/>
      <c r="E262" s="83"/>
      <c r="F262" s="84">
        <v>1156.19</v>
      </c>
      <c r="G262" s="85">
        <v>3353.01</v>
      </c>
      <c r="H262" s="85">
        <v>1985.68</v>
      </c>
      <c r="I262" s="85">
        <v>475.6</v>
      </c>
      <c r="J262" s="85">
        <v>4078.16</v>
      </c>
      <c r="K262" s="85">
        <v>4193.24</v>
      </c>
      <c r="L262" s="85">
        <v>-18270.11</v>
      </c>
      <c r="M262" s="85">
        <v>4144.8599999999997</v>
      </c>
      <c r="N262" s="85">
        <v>-4223.72</v>
      </c>
      <c r="O262" s="84">
        <v>1035.6966552734375</v>
      </c>
      <c r="P262" s="85">
        <v>1035.6966552734375</v>
      </c>
      <c r="Q262" s="85">
        <v>1035.6966552734375</v>
      </c>
      <c r="R262" s="86">
        <v>-3.4179687645519152E-5</v>
      </c>
    </row>
    <row r="263" spans="1:18" ht="11.25" customHeight="1" x14ac:dyDescent="0.25">
      <c r="A263" s="82"/>
      <c r="B263" s="82"/>
      <c r="C263" s="82" t="s">
        <v>279</v>
      </c>
      <c r="D263" s="82"/>
      <c r="E263" s="83"/>
      <c r="F263" s="84">
        <v>1853.31</v>
      </c>
      <c r="G263" s="85">
        <v>4792.59</v>
      </c>
      <c r="H263" s="85">
        <v>-16084.33</v>
      </c>
      <c r="I263" s="85">
        <v>4417.13</v>
      </c>
      <c r="J263" s="85">
        <v>4909.6000000000004</v>
      </c>
      <c r="K263" s="85">
        <v>4911.97</v>
      </c>
      <c r="L263" s="85">
        <v>-8963.68</v>
      </c>
      <c r="M263" s="85">
        <v>4935.8999999999996</v>
      </c>
      <c r="N263" s="85">
        <v>-7782</v>
      </c>
      <c r="O263" s="84">
        <v>2336.503173828125</v>
      </c>
      <c r="P263" s="85">
        <v>2336.503173828125</v>
      </c>
      <c r="Q263" s="85">
        <v>2336.503173828125</v>
      </c>
      <c r="R263" s="86">
        <v>-4.7851562521827873E-4</v>
      </c>
    </row>
    <row r="264" spans="1:18" ht="11.25" customHeight="1" x14ac:dyDescent="0.25">
      <c r="A264" s="82"/>
      <c r="B264" s="82"/>
      <c r="C264" s="82" t="s">
        <v>280</v>
      </c>
      <c r="D264" s="82"/>
      <c r="E264" s="83"/>
      <c r="F264" s="84">
        <v>11661.12</v>
      </c>
      <c r="G264" s="85">
        <v>-8581.69</v>
      </c>
      <c r="H264" s="85">
        <v>-1597.45</v>
      </c>
      <c r="I264" s="85">
        <v>-198.34</v>
      </c>
      <c r="J264" s="85">
        <v>-1918.23</v>
      </c>
      <c r="K264" s="85">
        <v>-496.28</v>
      </c>
      <c r="L264" s="85">
        <v>7886.49</v>
      </c>
      <c r="M264" s="85">
        <v>4867.45</v>
      </c>
      <c r="N264" s="85">
        <v>-11560.83</v>
      </c>
      <c r="O264" s="84">
        <v>-20.746667861938477</v>
      </c>
      <c r="P264" s="85">
        <v>-20.746667861938477</v>
      </c>
      <c r="Q264" s="85">
        <v>-20.746667861938477</v>
      </c>
      <c r="R264" s="86">
        <v>-3.5858156479662284E-6</v>
      </c>
    </row>
    <row r="265" spans="1:18" ht="11.25" customHeight="1" x14ac:dyDescent="0.25">
      <c r="A265" s="82"/>
      <c r="B265" s="82"/>
      <c r="C265" s="87" t="s">
        <v>281</v>
      </c>
      <c r="D265" s="87"/>
      <c r="E265" s="88"/>
      <c r="F265" s="89">
        <v>429976.39</v>
      </c>
      <c r="G265" s="90">
        <v>100359.58999999998</v>
      </c>
      <c r="H265" s="90">
        <v>39998.520000000011</v>
      </c>
      <c r="I265" s="90">
        <v>-342118.80000000005</v>
      </c>
      <c r="J265" s="90">
        <v>141792.06</v>
      </c>
      <c r="K265" s="90">
        <v>93652.180000000008</v>
      </c>
      <c r="L265" s="90">
        <v>-78343.960000000006</v>
      </c>
      <c r="M265" s="90">
        <v>114718.84</v>
      </c>
      <c r="N265" s="90">
        <v>-775386.45</v>
      </c>
      <c r="O265" s="89">
        <v>91783.886510848999</v>
      </c>
      <c r="P265" s="90">
        <v>91783.886510848999</v>
      </c>
      <c r="Q265" s="90">
        <v>91783.886510848999</v>
      </c>
      <c r="R265" s="91">
        <v>2.9532546941481996E-2</v>
      </c>
    </row>
    <row r="266" spans="1:18" ht="11.25" customHeight="1" x14ac:dyDescent="0.25">
      <c r="A266" s="82"/>
      <c r="B266" s="87" t="s">
        <v>282</v>
      </c>
      <c r="C266" s="87"/>
      <c r="D266" s="87"/>
      <c r="E266" s="88"/>
      <c r="F266" s="89">
        <v>429976.39</v>
      </c>
      <c r="G266" s="90">
        <v>100359.58999999998</v>
      </c>
      <c r="H266" s="90">
        <v>39998.520000000011</v>
      </c>
      <c r="I266" s="90">
        <v>-342118.80000000005</v>
      </c>
      <c r="J266" s="90">
        <v>141792.06</v>
      </c>
      <c r="K266" s="90">
        <v>93652.180000000008</v>
      </c>
      <c r="L266" s="90">
        <v>-78343.960000000006</v>
      </c>
      <c r="M266" s="90">
        <v>114718.84</v>
      </c>
      <c r="N266" s="90">
        <v>-775386.45</v>
      </c>
      <c r="O266" s="89">
        <v>91783.886510848999</v>
      </c>
      <c r="P266" s="90">
        <v>91783.886510848999</v>
      </c>
      <c r="Q266" s="90">
        <v>91783.886510848999</v>
      </c>
      <c r="R266" s="91">
        <v>2.9532546941481996E-2</v>
      </c>
    </row>
    <row r="267" spans="1:18" ht="11.25" customHeight="1" x14ac:dyDescent="0.25">
      <c r="A267" s="87" t="s">
        <v>296</v>
      </c>
      <c r="B267" s="87"/>
      <c r="C267" s="87"/>
      <c r="D267" s="87"/>
      <c r="E267" s="88"/>
      <c r="F267" s="89">
        <v>249935.45999999996</v>
      </c>
      <c r="G267" s="90">
        <v>-251931.91999999993</v>
      </c>
      <c r="H267" s="90">
        <v>152587.97000000009</v>
      </c>
      <c r="I267" s="90">
        <v>-198761.71999999997</v>
      </c>
      <c r="J267" s="90">
        <v>109890.36999999982</v>
      </c>
      <c r="K267" s="90">
        <v>38234.909999999989</v>
      </c>
      <c r="L267" s="90">
        <v>-38426.940000000104</v>
      </c>
      <c r="M267" s="90">
        <v>-26122.830000000162</v>
      </c>
      <c r="N267" s="90">
        <v>-81476.599999999977</v>
      </c>
      <c r="O267" s="89">
        <v>86569.318654060364</v>
      </c>
      <c r="P267" s="90">
        <v>86569.318654060364</v>
      </c>
      <c r="Q267" s="90">
        <v>86569.318654060364</v>
      </c>
      <c r="R267" s="91">
        <v>213636.6559621811</v>
      </c>
    </row>
    <row r="268" spans="1:18" ht="11.25" customHeight="1" x14ac:dyDescent="0.25">
      <c r="A268" s="82"/>
      <c r="B268" s="82"/>
      <c r="C268" s="82"/>
      <c r="D268" s="82"/>
      <c r="E268" s="83"/>
      <c r="F268" s="84"/>
      <c r="G268" s="85"/>
      <c r="H268" s="85"/>
      <c r="I268" s="85"/>
      <c r="J268" s="85"/>
      <c r="K268" s="85"/>
      <c r="L268" s="85"/>
      <c r="M268" s="85"/>
      <c r="N268" s="85"/>
      <c r="O268" s="84"/>
      <c r="P268" s="85"/>
      <c r="Q268" s="85"/>
      <c r="R268" s="86"/>
    </row>
    <row r="269" spans="1:18" ht="11.25" customHeight="1" x14ac:dyDescent="0.25">
      <c r="A269" s="98" t="s">
        <v>37</v>
      </c>
      <c r="B269" s="99"/>
      <c r="C269" s="99"/>
      <c r="D269" s="99"/>
      <c r="E269" s="100" t="s">
        <v>284</v>
      </c>
      <c r="F269" s="101" t="s">
        <v>285</v>
      </c>
      <c r="G269" s="102" t="s">
        <v>286</v>
      </c>
      <c r="H269" s="102" t="s">
        <v>287</v>
      </c>
      <c r="I269" s="102" t="s">
        <v>288</v>
      </c>
      <c r="J269" s="102" t="s">
        <v>289</v>
      </c>
      <c r="K269" s="102" t="s">
        <v>290</v>
      </c>
      <c r="L269" s="102" t="s">
        <v>291</v>
      </c>
      <c r="M269" s="102" t="s">
        <v>292</v>
      </c>
      <c r="N269" s="102" t="s">
        <v>293</v>
      </c>
      <c r="O269" s="101" t="s">
        <v>294</v>
      </c>
      <c r="P269" s="102" t="s">
        <v>295</v>
      </c>
      <c r="Q269" s="102" t="s">
        <v>284</v>
      </c>
      <c r="R269" s="103" t="s">
        <v>283</v>
      </c>
    </row>
    <row r="270" spans="1:18" ht="11.25" customHeight="1" x14ac:dyDescent="0.25">
      <c r="A270" s="104" t="s">
        <v>297</v>
      </c>
      <c r="B270" s="104"/>
      <c r="C270" s="104"/>
      <c r="D270" s="104"/>
      <c r="E270" s="105">
        <v>0</v>
      </c>
      <c r="F270" s="106">
        <v>249935.45999999996</v>
      </c>
      <c r="G270" s="107">
        <v>-251931.91999999993</v>
      </c>
      <c r="H270" s="107">
        <v>152587.97000000009</v>
      </c>
      <c r="I270" s="107">
        <v>-198761.71999999997</v>
      </c>
      <c r="J270" s="107">
        <v>109890.36999999982</v>
      </c>
      <c r="K270" s="107">
        <v>38234.909999999989</v>
      </c>
      <c r="L270" s="107">
        <v>-38426.940000000104</v>
      </c>
      <c r="M270" s="107">
        <v>-26122.830000000162</v>
      </c>
      <c r="N270" s="107">
        <v>-81476.599999999977</v>
      </c>
      <c r="O270" s="106">
        <v>86569.318654060364</v>
      </c>
      <c r="P270" s="107">
        <v>86569.318654060364</v>
      </c>
      <c r="Q270" s="107">
        <v>86569.318654060364</v>
      </c>
      <c r="R270" s="108">
        <v>213636.6559621811</v>
      </c>
    </row>
    <row r="271" spans="1:18" ht="11.25" customHeight="1" x14ac:dyDescent="0.25">
      <c r="A271" s="82" t="s">
        <v>298</v>
      </c>
      <c r="B271" s="82"/>
      <c r="C271" s="82"/>
      <c r="D271" s="82"/>
      <c r="E271" s="83">
        <v>2080902.9600000002</v>
      </c>
      <c r="F271" s="84">
        <v>2330838.42</v>
      </c>
      <c r="G271" s="85">
        <v>2078906.5</v>
      </c>
      <c r="H271" s="85">
        <v>2231494.4700000002</v>
      </c>
      <c r="I271" s="85">
        <v>2032732.7500000002</v>
      </c>
      <c r="J271" s="85">
        <v>2142623.12</v>
      </c>
      <c r="K271" s="85">
        <v>2180858.0300000003</v>
      </c>
      <c r="L271" s="85">
        <v>2142431.0900000003</v>
      </c>
      <c r="M271" s="85">
        <v>2116308.2600000002</v>
      </c>
      <c r="N271" s="85">
        <v>2034831.6600000001</v>
      </c>
      <c r="O271" s="84">
        <v>2121400.9786540605</v>
      </c>
      <c r="P271" s="85">
        <v>2207970.2973081209</v>
      </c>
      <c r="Q271" s="85">
        <v>2294539.6159621812</v>
      </c>
      <c r="R271" s="86"/>
    </row>
    <row r="272" spans="1:18" ht="11.25" customHeight="1" x14ac:dyDescent="0.25">
      <c r="A272" s="82" t="s">
        <v>299</v>
      </c>
      <c r="B272" s="82"/>
      <c r="C272" s="82"/>
      <c r="D272" s="82"/>
      <c r="E272" s="83">
        <v>2080902.9600000002</v>
      </c>
      <c r="F272" s="84">
        <v>2112075.8100423482</v>
      </c>
      <c r="G272" s="85">
        <v>2143248.660084696</v>
      </c>
      <c r="H272" s="85">
        <v>2174421.5101270438</v>
      </c>
      <c r="I272" s="85">
        <v>2205594.3601693916</v>
      </c>
      <c r="J272" s="85">
        <v>2236767.2102117394</v>
      </c>
      <c r="K272" s="85">
        <v>2267940.0602540872</v>
      </c>
      <c r="L272" s="85">
        <v>2299112.910296435</v>
      </c>
      <c r="M272" s="85">
        <v>2330285.7603387828</v>
      </c>
      <c r="N272" s="85">
        <v>2361458.6103811306</v>
      </c>
      <c r="O272" s="84">
        <v>2392631.4604234784</v>
      </c>
      <c r="P272" s="85">
        <v>2423804.3104658262</v>
      </c>
      <c r="Q272" s="85">
        <v>2454977.160508174</v>
      </c>
      <c r="R272" s="86"/>
    </row>
    <row r="273" spans="1:18" x14ac:dyDescent="0.25">
      <c r="A273" s="76"/>
      <c r="B273" s="76"/>
      <c r="C273" s="76"/>
      <c r="D273" s="76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x14ac:dyDescent="0.25">
      <c r="A274" s="76"/>
      <c r="B274" s="76"/>
      <c r="C274" s="76"/>
      <c r="D274" s="76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x14ac:dyDescent="0.25">
      <c r="A275" s="76"/>
      <c r="B275" s="76"/>
      <c r="C275" s="76"/>
      <c r="D275" s="76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x14ac:dyDescent="0.25">
      <c r="A276" s="76"/>
      <c r="B276" s="76"/>
      <c r="C276" s="76"/>
      <c r="D276" s="76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x14ac:dyDescent="0.25">
      <c r="A277" s="76"/>
      <c r="B277" s="76"/>
      <c r="C277" s="76"/>
      <c r="D277" s="76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x14ac:dyDescent="0.25">
      <c r="A278" s="76"/>
      <c r="B278" s="76"/>
      <c r="C278" s="76"/>
      <c r="D278" s="76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x14ac:dyDescent="0.25">
      <c r="A279" s="76"/>
      <c r="B279" s="76"/>
      <c r="C279" s="76"/>
      <c r="D279" s="76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x14ac:dyDescent="0.25">
      <c r="A280" s="76"/>
      <c r="B280" s="76"/>
      <c r="C280" s="76"/>
      <c r="D280" s="76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x14ac:dyDescent="0.25">
      <c r="A281" s="76"/>
      <c r="B281" s="76"/>
      <c r="C281" s="76"/>
      <c r="D281" s="76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x14ac:dyDescent="0.25">
      <c r="A282" s="76"/>
      <c r="B282" s="76"/>
      <c r="C282" s="76"/>
      <c r="D282" s="76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x14ac:dyDescent="0.25">
      <c r="A283" s="76"/>
      <c r="B283" s="76"/>
      <c r="C283" s="76"/>
      <c r="D283" s="76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x14ac:dyDescent="0.25">
      <c r="A284" s="76"/>
      <c r="B284" s="76"/>
      <c r="C284" s="76"/>
      <c r="D284" s="76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x14ac:dyDescent="0.25">
      <c r="A285" s="76"/>
      <c r="B285" s="76"/>
      <c r="C285" s="76"/>
      <c r="D285" s="76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x14ac:dyDescent="0.25">
      <c r="A286" s="76"/>
      <c r="B286" s="76"/>
      <c r="C286" s="76"/>
      <c r="D286" s="76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x14ac:dyDescent="0.25">
      <c r="A287" s="76"/>
      <c r="B287" s="76"/>
      <c r="C287" s="76"/>
      <c r="D287" s="76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x14ac:dyDescent="0.25">
      <c r="A288" s="76"/>
      <c r="B288" s="76"/>
      <c r="C288" s="76"/>
      <c r="D288" s="76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x14ac:dyDescent="0.25">
      <c r="A289" s="76"/>
      <c r="B289" s="76"/>
      <c r="C289" s="76"/>
      <c r="D289" s="76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x14ac:dyDescent="0.25">
      <c r="A290" s="76"/>
      <c r="B290" s="76"/>
      <c r="C290" s="76"/>
      <c r="D290" s="76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x14ac:dyDescent="0.25">
      <c r="A291" s="76"/>
      <c r="B291" s="76"/>
      <c r="C291" s="76"/>
      <c r="D291" s="76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x14ac:dyDescent="0.25">
      <c r="A292" s="76"/>
      <c r="B292" s="76"/>
      <c r="C292" s="76"/>
      <c r="D292" s="76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x14ac:dyDescent="0.25">
      <c r="A293" s="76"/>
      <c r="B293" s="76"/>
      <c r="C293" s="76"/>
      <c r="D293" s="76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x14ac:dyDescent="0.25">
      <c r="A294" s="76"/>
      <c r="B294" s="76"/>
      <c r="C294" s="76"/>
      <c r="D294" s="76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x14ac:dyDescent="0.25">
      <c r="A295" s="76"/>
      <c r="B295" s="76"/>
      <c r="C295" s="76"/>
      <c r="D295" s="76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x14ac:dyDescent="0.25">
      <c r="A296" s="76"/>
      <c r="B296" s="76"/>
      <c r="C296" s="76"/>
      <c r="D296" s="76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x14ac:dyDescent="0.25">
      <c r="A297" s="76"/>
      <c r="B297" s="76"/>
      <c r="C297" s="76"/>
      <c r="D297" s="76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x14ac:dyDescent="0.25">
      <c r="A298" s="76"/>
      <c r="B298" s="76"/>
      <c r="C298" s="76"/>
      <c r="D298" s="76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x14ac:dyDescent="0.25">
      <c r="A299" s="76"/>
      <c r="B299" s="76"/>
      <c r="C299" s="76"/>
      <c r="D299" s="76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x14ac:dyDescent="0.25">
      <c r="A300" s="76"/>
      <c r="B300" s="76"/>
      <c r="C300" s="76"/>
      <c r="D300" s="76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x14ac:dyDescent="0.25">
      <c r="A301" s="76"/>
      <c r="B301" s="76"/>
      <c r="C301" s="76"/>
      <c r="D301" s="76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x14ac:dyDescent="0.25">
      <c r="A302" s="76"/>
      <c r="B302" s="76"/>
      <c r="C302" s="76"/>
      <c r="D302" s="76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x14ac:dyDescent="0.25">
      <c r="A303" s="76"/>
      <c r="B303" s="76"/>
      <c r="C303" s="76"/>
      <c r="D303" s="76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x14ac:dyDescent="0.25">
      <c r="A304" s="76"/>
      <c r="B304" s="76"/>
      <c r="C304" s="76"/>
      <c r="D304" s="76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x14ac:dyDescent="0.25">
      <c r="A305" s="76"/>
      <c r="B305" s="76"/>
      <c r="C305" s="76"/>
      <c r="D305" s="76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x14ac:dyDescent="0.25">
      <c r="A306" s="76"/>
      <c r="B306" s="76"/>
      <c r="C306" s="76"/>
      <c r="D306" s="76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x14ac:dyDescent="0.25">
      <c r="A307" s="76"/>
      <c r="B307" s="76"/>
      <c r="C307" s="76"/>
      <c r="D307" s="76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x14ac:dyDescent="0.25">
      <c r="A308" s="76"/>
      <c r="B308" s="76"/>
      <c r="C308" s="76"/>
      <c r="D308" s="76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x14ac:dyDescent="0.25">
      <c r="A309" s="76"/>
      <c r="B309" s="76"/>
      <c r="C309" s="76"/>
      <c r="D309" s="76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x14ac:dyDescent="0.25">
      <c r="A310" s="76"/>
      <c r="B310" s="76"/>
      <c r="C310" s="76"/>
      <c r="D310" s="76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x14ac:dyDescent="0.25">
      <c r="A311" s="76"/>
      <c r="B311" s="76"/>
      <c r="C311" s="76"/>
      <c r="D311" s="76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x14ac:dyDescent="0.25">
      <c r="A312" s="76"/>
      <c r="B312" s="76"/>
      <c r="C312" s="76"/>
      <c r="D312" s="76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x14ac:dyDescent="0.25">
      <c r="A313" s="76"/>
      <c r="B313" s="76"/>
      <c r="C313" s="76"/>
      <c r="D313" s="76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x14ac:dyDescent="0.25">
      <c r="A314" s="76"/>
      <c r="B314" s="76"/>
      <c r="C314" s="76"/>
      <c r="D314" s="76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x14ac:dyDescent="0.25">
      <c r="A315" s="76"/>
      <c r="B315" s="76"/>
      <c r="C315" s="76"/>
      <c r="D315" s="76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x14ac:dyDescent="0.25">
      <c r="A316" s="76"/>
      <c r="B316" s="76"/>
      <c r="C316" s="76"/>
      <c r="D316" s="76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x14ac:dyDescent="0.25">
      <c r="A317" s="76"/>
      <c r="B317" s="76"/>
      <c r="C317" s="76"/>
      <c r="D317" s="76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x14ac:dyDescent="0.25">
      <c r="A318" s="76"/>
      <c r="B318" s="76"/>
      <c r="C318" s="76"/>
      <c r="D318" s="76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x14ac:dyDescent="0.25">
      <c r="A319" s="76"/>
      <c r="B319" s="76"/>
      <c r="C319" s="76"/>
      <c r="D319" s="76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x14ac:dyDescent="0.25">
      <c r="A320" s="76"/>
      <c r="B320" s="76"/>
      <c r="C320" s="76"/>
      <c r="D320" s="76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x14ac:dyDescent="0.25">
      <c r="A321" s="76"/>
      <c r="B321" s="76"/>
      <c r="C321" s="76"/>
      <c r="D321" s="76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x14ac:dyDescent="0.25">
      <c r="A322" s="76"/>
      <c r="B322" s="76"/>
      <c r="C322" s="76"/>
      <c r="D322" s="76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x14ac:dyDescent="0.25">
      <c r="A323" s="76"/>
      <c r="B323" s="76"/>
      <c r="C323" s="76"/>
      <c r="D323" s="76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x14ac:dyDescent="0.25">
      <c r="A324" s="76"/>
      <c r="B324" s="76"/>
      <c r="C324" s="76"/>
      <c r="D324" s="76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x14ac:dyDescent="0.25">
      <c r="A325" s="76"/>
      <c r="B325" s="76"/>
      <c r="C325" s="76"/>
      <c r="D325" s="76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x14ac:dyDescent="0.25">
      <c r="A326" s="76"/>
      <c r="B326" s="76"/>
      <c r="C326" s="76"/>
      <c r="D326" s="76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x14ac:dyDescent="0.25">
      <c r="A327" s="76"/>
      <c r="B327" s="76"/>
      <c r="C327" s="76"/>
      <c r="D327" s="76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x14ac:dyDescent="0.25">
      <c r="A328" s="76"/>
      <c r="B328" s="76"/>
      <c r="C328" s="76"/>
      <c r="D328" s="76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x14ac:dyDescent="0.25">
      <c r="A329" s="76"/>
      <c r="B329" s="76"/>
      <c r="C329" s="76"/>
      <c r="D329" s="76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x14ac:dyDescent="0.25">
      <c r="A330" s="76"/>
      <c r="B330" s="76"/>
      <c r="C330" s="76"/>
      <c r="D330" s="76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x14ac:dyDescent="0.25">
      <c r="A331" s="76"/>
      <c r="B331" s="76"/>
      <c r="C331" s="76"/>
      <c r="D331" s="76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x14ac:dyDescent="0.25">
      <c r="A332" s="76"/>
      <c r="B332" s="76"/>
      <c r="C332" s="76"/>
      <c r="D332" s="76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x14ac:dyDescent="0.25">
      <c r="A333" s="76"/>
      <c r="B333" s="76"/>
      <c r="C333" s="76"/>
      <c r="D333" s="76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x14ac:dyDescent="0.25">
      <c r="A334" s="76"/>
      <c r="B334" s="76"/>
      <c r="C334" s="76"/>
      <c r="D334" s="76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x14ac:dyDescent="0.25">
      <c r="A335" s="76"/>
      <c r="B335" s="76"/>
      <c r="C335" s="76"/>
      <c r="D335" s="76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x14ac:dyDescent="0.25">
      <c r="A336" s="76"/>
      <c r="B336" s="76"/>
      <c r="C336" s="76"/>
      <c r="D336" s="76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x14ac:dyDescent="0.25">
      <c r="A337" s="76"/>
      <c r="B337" s="76"/>
      <c r="C337" s="76"/>
      <c r="D337" s="76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x14ac:dyDescent="0.25">
      <c r="A338" s="76"/>
      <c r="B338" s="76"/>
      <c r="C338" s="76"/>
      <c r="D338" s="76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x14ac:dyDescent="0.25">
      <c r="A339" s="76"/>
      <c r="B339" s="76"/>
      <c r="C339" s="76"/>
      <c r="D339" s="76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x14ac:dyDescent="0.25">
      <c r="A340" s="76"/>
      <c r="B340" s="76"/>
      <c r="C340" s="76"/>
      <c r="D340" s="76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x14ac:dyDescent="0.25">
      <c r="A341" s="76"/>
      <c r="B341" s="76"/>
      <c r="C341" s="76"/>
      <c r="D341" s="76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x14ac:dyDescent="0.25">
      <c r="A342" s="76"/>
      <c r="B342" s="76"/>
      <c r="C342" s="76"/>
      <c r="D342" s="76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x14ac:dyDescent="0.25">
      <c r="A343" s="76"/>
      <c r="B343" s="76"/>
      <c r="C343" s="76"/>
      <c r="D343" s="76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x14ac:dyDescent="0.25">
      <c r="A344" s="76"/>
      <c r="B344" s="76"/>
      <c r="C344" s="76"/>
      <c r="D344" s="76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x14ac:dyDescent="0.25">
      <c r="A345" s="76"/>
      <c r="B345" s="76"/>
      <c r="C345" s="76"/>
      <c r="D345" s="76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x14ac:dyDescent="0.25">
      <c r="A346" s="76"/>
      <c r="B346" s="76"/>
      <c r="C346" s="76"/>
      <c r="D346" s="76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x14ac:dyDescent="0.25">
      <c r="A347" s="76"/>
      <c r="B347" s="76"/>
      <c r="C347" s="76"/>
      <c r="D347" s="76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x14ac:dyDescent="0.25">
      <c r="A348" s="76"/>
      <c r="B348" s="76"/>
      <c r="C348" s="76"/>
      <c r="D348" s="76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x14ac:dyDescent="0.25">
      <c r="A349" s="76"/>
      <c r="B349" s="76"/>
      <c r="C349" s="76"/>
      <c r="D349" s="76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x14ac:dyDescent="0.25">
      <c r="A350" s="76"/>
      <c r="B350" s="76"/>
      <c r="C350" s="76"/>
      <c r="D350" s="76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x14ac:dyDescent="0.25">
      <c r="A351" s="76"/>
      <c r="B351" s="76"/>
      <c r="C351" s="76"/>
      <c r="D351" s="76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x14ac:dyDescent="0.25">
      <c r="A352" s="76"/>
      <c r="B352" s="76"/>
      <c r="C352" s="76"/>
      <c r="D352" s="76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18" x14ac:dyDescent="0.25">
      <c r="A353" s="76"/>
      <c r="B353" s="76"/>
      <c r="C353" s="76"/>
      <c r="D353" s="76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1:18" x14ac:dyDescent="0.25">
      <c r="A354" s="76"/>
      <c r="B354" s="76"/>
      <c r="C354" s="76"/>
      <c r="D354" s="76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1:18" x14ac:dyDescent="0.25">
      <c r="A355" s="76"/>
      <c r="B355" s="76"/>
      <c r="C355" s="76"/>
      <c r="D355" s="76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1:18" x14ac:dyDescent="0.25">
      <c r="A356" s="76"/>
      <c r="B356" s="76"/>
      <c r="C356" s="76"/>
      <c r="D356" s="76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1:18" x14ac:dyDescent="0.25">
      <c r="A357" s="76"/>
      <c r="B357" s="76"/>
      <c r="C357" s="76"/>
      <c r="D357" s="76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1:18" x14ac:dyDescent="0.25">
      <c r="A358" s="76"/>
      <c r="B358" s="76"/>
      <c r="C358" s="76"/>
      <c r="D358" s="76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1:18" x14ac:dyDescent="0.25">
      <c r="A359" s="76"/>
      <c r="B359" s="76"/>
      <c r="C359" s="76"/>
      <c r="D359" s="76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8" x14ac:dyDescent="0.25">
      <c r="A360" s="76"/>
      <c r="B360" s="76"/>
      <c r="C360" s="76"/>
      <c r="D360" s="76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1:18" x14ac:dyDescent="0.25">
      <c r="A361" s="76"/>
      <c r="B361" s="76"/>
      <c r="C361" s="76"/>
      <c r="D361" s="76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8" x14ac:dyDescent="0.25">
      <c r="A362" s="76"/>
      <c r="B362" s="76"/>
      <c r="C362" s="76"/>
      <c r="D362" s="76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1:18" x14ac:dyDescent="0.25">
      <c r="A363" s="76"/>
      <c r="B363" s="76"/>
      <c r="C363" s="76"/>
      <c r="D363" s="76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1:18" x14ac:dyDescent="0.25">
      <c r="A364" s="76"/>
      <c r="B364" s="76"/>
      <c r="C364" s="76"/>
      <c r="D364" s="76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1:18" x14ac:dyDescent="0.25">
      <c r="A365" s="76"/>
      <c r="B365" s="76"/>
      <c r="C365" s="76"/>
      <c r="D365" s="76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1:18" x14ac:dyDescent="0.25">
      <c r="A366" s="76"/>
      <c r="B366" s="76"/>
      <c r="C366" s="76"/>
      <c r="D366" s="76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x14ac:dyDescent="0.25">
      <c r="A367" s="76"/>
      <c r="B367" s="76"/>
      <c r="C367" s="76"/>
      <c r="D367" s="76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1:18" x14ac:dyDescent="0.25">
      <c r="A368" s="76"/>
      <c r="B368" s="76"/>
      <c r="C368" s="76"/>
      <c r="D368" s="76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1:18" x14ac:dyDescent="0.25">
      <c r="A369" s="76"/>
      <c r="B369" s="76"/>
      <c r="C369" s="76"/>
      <c r="D369" s="76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1:18" x14ac:dyDescent="0.25">
      <c r="A370" s="76"/>
      <c r="B370" s="76"/>
      <c r="C370" s="76"/>
      <c r="D370" s="76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1:18" x14ac:dyDescent="0.25">
      <c r="A371" s="76"/>
      <c r="B371" s="76"/>
      <c r="C371" s="76"/>
      <c r="D371" s="76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1:18" x14ac:dyDescent="0.25">
      <c r="A372" s="76"/>
      <c r="B372" s="76"/>
      <c r="C372" s="76"/>
      <c r="D372" s="76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1:18" x14ac:dyDescent="0.25">
      <c r="A373" s="76"/>
      <c r="B373" s="76"/>
      <c r="C373" s="76"/>
      <c r="D373" s="76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1:18" x14ac:dyDescent="0.25">
      <c r="A374" s="76"/>
      <c r="B374" s="76"/>
      <c r="C374" s="76"/>
      <c r="D374" s="76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  <row r="375" spans="1:18" x14ac:dyDescent="0.25">
      <c r="A375" s="76"/>
      <c r="B375" s="76"/>
      <c r="C375" s="76"/>
      <c r="D375" s="76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</row>
    <row r="376" spans="1:18" x14ac:dyDescent="0.25">
      <c r="A376" s="76"/>
      <c r="B376" s="76"/>
      <c r="C376" s="76"/>
      <c r="D376" s="76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</row>
    <row r="377" spans="1:18" x14ac:dyDescent="0.25">
      <c r="A377" s="76"/>
      <c r="B377" s="76"/>
      <c r="C377" s="76"/>
      <c r="D377" s="76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</row>
    <row r="378" spans="1:18" x14ac:dyDescent="0.25">
      <c r="A378" s="76"/>
      <c r="B378" s="76"/>
      <c r="C378" s="76"/>
      <c r="D378" s="76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</row>
    <row r="379" spans="1:18" x14ac:dyDescent="0.25">
      <c r="A379" s="76"/>
      <c r="B379" s="76"/>
      <c r="C379" s="76"/>
      <c r="D379" s="76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</row>
    <row r="380" spans="1:18" x14ac:dyDescent="0.25">
      <c r="A380" s="76"/>
      <c r="B380" s="76"/>
      <c r="C380" s="76"/>
      <c r="D380" s="76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</row>
    <row r="381" spans="1:18" x14ac:dyDescent="0.25">
      <c r="A381" s="76"/>
      <c r="B381" s="76"/>
      <c r="C381" s="76"/>
      <c r="D381" s="76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</row>
    <row r="382" spans="1:18" x14ac:dyDescent="0.25">
      <c r="A382" s="76"/>
      <c r="B382" s="76"/>
      <c r="C382" s="76"/>
      <c r="D382" s="76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</row>
    <row r="383" spans="1:18" x14ac:dyDescent="0.25">
      <c r="A383" s="76"/>
      <c r="B383" s="76"/>
      <c r="C383" s="76"/>
      <c r="D383" s="76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</row>
    <row r="384" spans="1:18" x14ac:dyDescent="0.25">
      <c r="A384" s="76"/>
      <c r="B384" s="76"/>
      <c r="C384" s="76"/>
      <c r="D384" s="76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</row>
    <row r="385" spans="1:18" x14ac:dyDescent="0.25">
      <c r="A385" s="76"/>
      <c r="B385" s="76"/>
      <c r="C385" s="76"/>
      <c r="D385" s="76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</row>
    <row r="386" spans="1:18" x14ac:dyDescent="0.25">
      <c r="A386" s="76"/>
      <c r="B386" s="76"/>
      <c r="C386" s="76"/>
      <c r="D386" s="76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</row>
    <row r="387" spans="1:18" x14ac:dyDescent="0.25">
      <c r="A387" s="76"/>
      <c r="B387" s="76"/>
      <c r="C387" s="76"/>
      <c r="D387" s="76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</row>
    <row r="388" spans="1:18" x14ac:dyDescent="0.25">
      <c r="A388" s="76"/>
      <c r="B388" s="76"/>
      <c r="C388" s="76"/>
      <c r="D388" s="76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</row>
    <row r="389" spans="1:18" x14ac:dyDescent="0.25">
      <c r="A389" s="76"/>
      <c r="B389" s="76"/>
      <c r="C389" s="76"/>
      <c r="D389" s="76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</row>
    <row r="390" spans="1:18" x14ac:dyDescent="0.25">
      <c r="A390" s="76"/>
      <c r="B390" s="76"/>
      <c r="C390" s="76"/>
      <c r="D390" s="76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</row>
    <row r="391" spans="1:18" x14ac:dyDescent="0.25">
      <c r="A391" s="76"/>
      <c r="B391" s="76"/>
      <c r="C391" s="76"/>
      <c r="D391" s="76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</row>
    <row r="392" spans="1:18" x14ac:dyDescent="0.25">
      <c r="A392" s="76"/>
      <c r="B392" s="76"/>
      <c r="C392" s="76"/>
      <c r="D392" s="76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</row>
    <row r="393" spans="1:18" x14ac:dyDescent="0.25">
      <c r="A393" s="76"/>
      <c r="B393" s="76"/>
      <c r="C393" s="76"/>
      <c r="D393" s="76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</row>
    <row r="394" spans="1:18" x14ac:dyDescent="0.25">
      <c r="A394" s="76"/>
      <c r="B394" s="76"/>
      <c r="C394" s="76"/>
      <c r="D394" s="76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</row>
    <row r="395" spans="1:18" x14ac:dyDescent="0.25">
      <c r="A395" s="76"/>
      <c r="B395" s="76"/>
      <c r="C395" s="76"/>
      <c r="D395" s="76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</row>
    <row r="396" spans="1:18" x14ac:dyDescent="0.25">
      <c r="A396" s="76"/>
      <c r="B396" s="76"/>
      <c r="C396" s="76"/>
      <c r="D396" s="76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</row>
    <row r="397" spans="1:18" x14ac:dyDescent="0.25">
      <c r="A397" s="76"/>
      <c r="B397" s="76"/>
      <c r="C397" s="76"/>
      <c r="D397" s="76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</row>
    <row r="398" spans="1:18" x14ac:dyDescent="0.25">
      <c r="A398" s="76"/>
      <c r="B398" s="76"/>
      <c r="C398" s="76"/>
      <c r="D398" s="76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</row>
    <row r="399" spans="1:18" x14ac:dyDescent="0.25">
      <c r="A399" s="76"/>
      <c r="B399" s="76"/>
      <c r="C399" s="76"/>
      <c r="D399" s="76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</row>
    <row r="400" spans="1:18" x14ac:dyDescent="0.25">
      <c r="A400" s="76"/>
      <c r="B400" s="76"/>
      <c r="C400" s="76"/>
      <c r="D400" s="76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</row>
    <row r="401" spans="1:18" x14ac:dyDescent="0.25">
      <c r="A401" s="76"/>
      <c r="B401" s="76"/>
      <c r="C401" s="76"/>
      <c r="D401" s="76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</row>
    <row r="402" spans="1:18" x14ac:dyDescent="0.25">
      <c r="A402" s="76"/>
      <c r="B402" s="76"/>
      <c r="C402" s="76"/>
      <c r="D402" s="76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</row>
    <row r="403" spans="1:18" x14ac:dyDescent="0.25">
      <c r="A403" s="76"/>
      <c r="B403" s="76"/>
      <c r="C403" s="76"/>
      <c r="D403" s="76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</row>
    <row r="404" spans="1:18" x14ac:dyDescent="0.25">
      <c r="A404" s="76"/>
      <c r="B404" s="76"/>
      <c r="C404" s="76"/>
      <c r="D404" s="76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</row>
    <row r="405" spans="1:18" x14ac:dyDescent="0.25">
      <c r="A405" s="76"/>
      <c r="B405" s="76"/>
      <c r="C405" s="76"/>
      <c r="D405" s="76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</row>
    <row r="406" spans="1:18" x14ac:dyDescent="0.25">
      <c r="A406" s="76"/>
      <c r="B406" s="76"/>
      <c r="C406" s="76"/>
      <c r="D406" s="76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</row>
    <row r="407" spans="1:18" x14ac:dyDescent="0.25">
      <c r="A407" s="76"/>
      <c r="B407" s="76"/>
      <c r="C407" s="76"/>
      <c r="D407" s="76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</row>
    <row r="408" spans="1:18" x14ac:dyDescent="0.25">
      <c r="A408" s="76"/>
      <c r="B408" s="76"/>
      <c r="C408" s="76"/>
      <c r="D408" s="76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</row>
    <row r="409" spans="1:18" x14ac:dyDescent="0.25">
      <c r="A409" s="76"/>
      <c r="B409" s="76"/>
      <c r="C409" s="76"/>
      <c r="D409" s="76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</row>
    <row r="410" spans="1:18" x14ac:dyDescent="0.25">
      <c r="A410" s="76"/>
      <c r="B410" s="76"/>
      <c r="C410" s="76"/>
      <c r="D410" s="76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</row>
    <row r="411" spans="1:18" x14ac:dyDescent="0.25">
      <c r="A411" s="76"/>
      <c r="B411" s="76"/>
      <c r="C411" s="76"/>
      <c r="D411" s="76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</row>
    <row r="412" spans="1:18" x14ac:dyDescent="0.25">
      <c r="A412" s="76"/>
      <c r="B412" s="76"/>
      <c r="C412" s="76"/>
      <c r="D412" s="76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</row>
    <row r="413" spans="1:18" x14ac:dyDescent="0.25">
      <c r="A413" s="76"/>
      <c r="B413" s="76"/>
      <c r="C413" s="76"/>
      <c r="D413" s="76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</row>
    <row r="414" spans="1:18" x14ac:dyDescent="0.25">
      <c r="A414" s="76"/>
      <c r="B414" s="76"/>
      <c r="C414" s="76"/>
      <c r="D414" s="76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</row>
    <row r="415" spans="1:18" x14ac:dyDescent="0.25">
      <c r="A415" s="76"/>
      <c r="B415" s="76"/>
      <c r="C415" s="76"/>
      <c r="D415" s="76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</row>
    <row r="416" spans="1:18" x14ac:dyDescent="0.25">
      <c r="A416" s="76"/>
      <c r="B416" s="76"/>
      <c r="C416" s="76"/>
      <c r="D416" s="76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</row>
    <row r="417" spans="1:18" x14ac:dyDescent="0.25">
      <c r="A417" s="76"/>
      <c r="B417" s="76"/>
      <c r="C417" s="76"/>
      <c r="D417" s="76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</row>
    <row r="418" spans="1:18" x14ac:dyDescent="0.25">
      <c r="A418" s="76"/>
      <c r="B418" s="76"/>
      <c r="C418" s="76"/>
      <c r="D418" s="76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</row>
    <row r="419" spans="1:18" x14ac:dyDescent="0.25">
      <c r="A419" s="76"/>
      <c r="B419" s="76"/>
      <c r="C419" s="76"/>
      <c r="D419" s="76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</row>
    <row r="420" spans="1:18" x14ac:dyDescent="0.25">
      <c r="A420" s="76"/>
      <c r="B420" s="76"/>
      <c r="C420" s="76"/>
      <c r="D420" s="76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</row>
    <row r="421" spans="1:18" x14ac:dyDescent="0.25">
      <c r="A421" s="76"/>
      <c r="B421" s="76"/>
      <c r="C421" s="76"/>
      <c r="D421" s="76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</row>
    <row r="422" spans="1:18" x14ac:dyDescent="0.25">
      <c r="A422" s="76"/>
      <c r="B422" s="76"/>
      <c r="C422" s="76"/>
      <c r="D422" s="76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</row>
    <row r="423" spans="1:18" x14ac:dyDescent="0.25">
      <c r="A423" s="76"/>
      <c r="B423" s="76"/>
      <c r="C423" s="76"/>
      <c r="D423" s="76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</row>
    <row r="424" spans="1:18" x14ac:dyDescent="0.25">
      <c r="A424" s="76"/>
      <c r="B424" s="76"/>
      <c r="C424" s="76"/>
      <c r="D424" s="76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</row>
    <row r="425" spans="1:18" x14ac:dyDescent="0.25">
      <c r="A425" s="76"/>
      <c r="B425" s="76"/>
      <c r="C425" s="76"/>
      <c r="D425" s="76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</row>
    <row r="426" spans="1:18" x14ac:dyDescent="0.25">
      <c r="A426" s="76"/>
      <c r="B426" s="76"/>
      <c r="C426" s="76"/>
      <c r="D426" s="76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</row>
    <row r="427" spans="1:18" x14ac:dyDescent="0.25">
      <c r="A427" s="76"/>
      <c r="B427" s="76"/>
      <c r="C427" s="76"/>
      <c r="D427" s="76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</row>
    <row r="428" spans="1:18" x14ac:dyDescent="0.25">
      <c r="A428" s="76"/>
      <c r="B428" s="76"/>
      <c r="C428" s="76"/>
      <c r="D428" s="76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</row>
    <row r="429" spans="1:18" x14ac:dyDescent="0.25">
      <c r="A429" s="76"/>
      <c r="B429" s="76"/>
      <c r="C429" s="76"/>
      <c r="D429" s="76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</row>
    <row r="430" spans="1:18" x14ac:dyDescent="0.25">
      <c r="A430" s="76"/>
      <c r="B430" s="76"/>
      <c r="C430" s="76"/>
      <c r="D430" s="76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</row>
    <row r="431" spans="1:18" x14ac:dyDescent="0.25">
      <c r="A431" s="76"/>
      <c r="B431" s="76"/>
      <c r="C431" s="76"/>
      <c r="D431" s="76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</row>
    <row r="432" spans="1:18" x14ac:dyDescent="0.25">
      <c r="A432" s="76"/>
      <c r="B432" s="76"/>
      <c r="C432" s="76"/>
      <c r="D432" s="76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</row>
    <row r="433" spans="1:18" x14ac:dyDescent="0.25">
      <c r="A433" s="76"/>
      <c r="B433" s="76"/>
      <c r="C433" s="76"/>
      <c r="D433" s="76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</row>
    <row r="434" spans="1:18" x14ac:dyDescent="0.25">
      <c r="A434" s="76"/>
      <c r="B434" s="76"/>
      <c r="C434" s="76"/>
      <c r="D434" s="76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</row>
    <row r="435" spans="1:18" x14ac:dyDescent="0.25">
      <c r="A435" s="76"/>
      <c r="B435" s="76"/>
      <c r="C435" s="76"/>
      <c r="D435" s="76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</row>
    <row r="436" spans="1:18" x14ac:dyDescent="0.25">
      <c r="A436" s="76"/>
      <c r="B436" s="76"/>
      <c r="C436" s="76"/>
      <c r="D436" s="76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</row>
    <row r="437" spans="1:18" x14ac:dyDescent="0.25">
      <c r="A437" s="76"/>
      <c r="B437" s="76"/>
      <c r="C437" s="76"/>
      <c r="D437" s="76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</row>
    <row r="438" spans="1:18" x14ac:dyDescent="0.25">
      <c r="A438" s="76"/>
      <c r="B438" s="76"/>
      <c r="C438" s="76"/>
      <c r="D438" s="76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</row>
    <row r="439" spans="1:18" x14ac:dyDescent="0.25">
      <c r="A439" s="76"/>
      <c r="B439" s="76"/>
      <c r="C439" s="76"/>
      <c r="D439" s="76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</row>
    <row r="440" spans="1:18" x14ac:dyDescent="0.25">
      <c r="A440" s="76"/>
      <c r="B440" s="76"/>
      <c r="C440" s="76"/>
      <c r="D440" s="76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</row>
    <row r="441" spans="1:18" x14ac:dyDescent="0.25">
      <c r="A441" s="76"/>
      <c r="B441" s="76"/>
      <c r="C441" s="76"/>
      <c r="D441" s="76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</row>
    <row r="442" spans="1:18" x14ac:dyDescent="0.25">
      <c r="A442" s="76"/>
      <c r="B442" s="76"/>
      <c r="C442" s="76"/>
      <c r="D442" s="76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</row>
    <row r="443" spans="1:18" x14ac:dyDescent="0.25">
      <c r="A443" s="76"/>
      <c r="B443" s="76"/>
      <c r="C443" s="76"/>
      <c r="D443" s="76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</row>
    <row r="444" spans="1:18" x14ac:dyDescent="0.25">
      <c r="A444" s="76"/>
      <c r="B444" s="76"/>
      <c r="C444" s="76"/>
      <c r="D444" s="76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</row>
    <row r="445" spans="1:18" x14ac:dyDescent="0.25">
      <c r="A445" s="76"/>
      <c r="B445" s="76"/>
      <c r="C445" s="76"/>
      <c r="D445" s="76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</row>
    <row r="446" spans="1:18" x14ac:dyDescent="0.25">
      <c r="A446" s="76"/>
      <c r="B446" s="76"/>
      <c r="C446" s="76"/>
      <c r="D446" s="76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</row>
    <row r="447" spans="1:18" x14ac:dyDescent="0.25">
      <c r="A447" s="76"/>
      <c r="B447" s="76"/>
      <c r="C447" s="76"/>
      <c r="D447" s="76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</row>
    <row r="448" spans="1:18" x14ac:dyDescent="0.25">
      <c r="A448" s="76"/>
      <c r="B448" s="76"/>
      <c r="C448" s="76"/>
      <c r="D448" s="76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</row>
    <row r="449" spans="1:18" x14ac:dyDescent="0.25">
      <c r="A449" s="76"/>
      <c r="B449" s="76"/>
      <c r="C449" s="76"/>
      <c r="D449" s="76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</row>
    <row r="450" spans="1:18" x14ac:dyDescent="0.25">
      <c r="A450" s="76"/>
      <c r="B450" s="76"/>
      <c r="C450" s="76"/>
      <c r="D450" s="76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</row>
    <row r="451" spans="1:18" x14ac:dyDescent="0.25">
      <c r="A451" s="76"/>
      <c r="B451" s="76"/>
      <c r="C451" s="76"/>
      <c r="D451" s="76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</row>
    <row r="452" spans="1:18" x14ac:dyDescent="0.25">
      <c r="A452" s="76"/>
      <c r="B452" s="76"/>
      <c r="C452" s="76"/>
      <c r="D452" s="76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</row>
    <row r="453" spans="1:18" x14ac:dyDescent="0.25">
      <c r="A453" s="76"/>
      <c r="B453" s="76"/>
      <c r="C453" s="76"/>
      <c r="D453" s="76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</row>
    <row r="454" spans="1:18" x14ac:dyDescent="0.25">
      <c r="A454" s="76"/>
      <c r="B454" s="76"/>
      <c r="C454" s="76"/>
      <c r="D454" s="76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</row>
    <row r="455" spans="1:18" x14ac:dyDescent="0.25">
      <c r="A455" s="76"/>
      <c r="B455" s="76"/>
      <c r="C455" s="76"/>
      <c r="D455" s="76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</row>
    <row r="456" spans="1:18" x14ac:dyDescent="0.25">
      <c r="A456" s="76"/>
      <c r="B456" s="76"/>
      <c r="C456" s="76"/>
      <c r="D456" s="76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</row>
    <row r="457" spans="1:18" x14ac:dyDescent="0.25">
      <c r="A457" s="76"/>
      <c r="B457" s="76"/>
      <c r="C457" s="76"/>
      <c r="D457" s="76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</row>
    <row r="458" spans="1:18" x14ac:dyDescent="0.25">
      <c r="A458" s="76"/>
      <c r="B458" s="76"/>
      <c r="C458" s="76"/>
      <c r="D458" s="76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</row>
    <row r="459" spans="1:18" x14ac:dyDescent="0.25">
      <c r="A459" s="76"/>
      <c r="B459" s="76"/>
      <c r="C459" s="76"/>
      <c r="D459" s="76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</row>
    <row r="460" spans="1:18" x14ac:dyDescent="0.25">
      <c r="A460" s="76"/>
      <c r="B460" s="76"/>
      <c r="C460" s="76"/>
      <c r="D460" s="76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</row>
    <row r="461" spans="1:18" x14ac:dyDescent="0.25">
      <c r="A461" s="76"/>
      <c r="B461" s="76"/>
      <c r="C461" s="76"/>
      <c r="D461" s="76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</row>
  </sheetData>
  <pageMargins left="0.7" right="0.7" top="0.75" bottom="0.75" header="0.3" footer="0.3"/>
  <pageSetup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E45D-04B9-4979-8E3E-BA3E7B8171C8}">
  <sheetPr>
    <tabColor theme="4" tint="0.39997558519241921"/>
    <pageSetUpPr fitToPage="1"/>
  </sheetPr>
  <dimension ref="A1:R50"/>
  <sheetViews>
    <sheetView showGridLines="0" tabSelected="1" workbookViewId="0">
      <selection activeCell="L53" sqref="L52:L53"/>
    </sheetView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" t="s">
        <v>301</v>
      </c>
      <c r="B1" s="39"/>
      <c r="C1" s="39"/>
      <c r="E1" s="50"/>
      <c r="F1" s="50"/>
      <c r="G1" s="109"/>
    </row>
    <row r="2" spans="1:18" ht="15" customHeight="1" x14ac:dyDescent="0.25">
      <c r="A2" s="3" t="s">
        <v>1</v>
      </c>
      <c r="B2" s="40"/>
      <c r="C2" s="40"/>
      <c r="E2" s="50"/>
      <c r="F2" s="50"/>
      <c r="G2" s="50"/>
    </row>
    <row r="3" spans="1:18" ht="15" customHeight="1" x14ac:dyDescent="0.25">
      <c r="A3" s="4" t="s">
        <v>332</v>
      </c>
      <c r="B3" s="41"/>
      <c r="C3" s="41"/>
      <c r="E3" s="50"/>
      <c r="F3" s="50"/>
      <c r="G3" s="109"/>
    </row>
    <row r="4" spans="1:18" ht="12.75" customHeight="1" x14ac:dyDescent="0.25">
      <c r="A4" s="40"/>
      <c r="B4" s="40"/>
      <c r="C4" s="40"/>
      <c r="E4" s="50"/>
      <c r="F4" s="50"/>
      <c r="G4" s="109"/>
    </row>
    <row r="5" spans="1:18" ht="12.75" customHeight="1" x14ac:dyDescent="0.25">
      <c r="A5" s="110" t="s">
        <v>301</v>
      </c>
      <c r="B5" s="110"/>
      <c r="C5" s="110"/>
      <c r="D5" s="110"/>
      <c r="E5" s="111">
        <v>44742</v>
      </c>
      <c r="F5" s="111">
        <v>45016</v>
      </c>
      <c r="G5" s="111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16" t="s">
        <v>302</v>
      </c>
      <c r="B6" s="112"/>
      <c r="C6" s="112"/>
      <c r="D6" s="112"/>
      <c r="E6" s="48" t="s">
        <v>303</v>
      </c>
      <c r="F6" s="48" t="s">
        <v>36</v>
      </c>
      <c r="G6" s="48" t="s">
        <v>304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302</v>
      </c>
      <c r="B7" s="2"/>
      <c r="C7" s="2"/>
      <c r="D7" s="2"/>
      <c r="E7" s="51"/>
      <c r="F7" s="51"/>
      <c r="G7" s="51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305</v>
      </c>
      <c r="C8" s="2"/>
      <c r="D8" s="2"/>
      <c r="E8" s="51"/>
      <c r="F8" s="51"/>
      <c r="G8" s="51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306</v>
      </c>
      <c r="D9" s="2"/>
      <c r="E9" s="51"/>
      <c r="F9" s="51"/>
      <c r="G9" s="51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307</v>
      </c>
      <c r="E10" s="51">
        <v>0</v>
      </c>
      <c r="F10" s="51">
        <v>0</v>
      </c>
      <c r="G10" s="51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308</v>
      </c>
      <c r="E11" s="51">
        <v>2029572.39</v>
      </c>
      <c r="F11" s="51">
        <v>2181465.9900000002</v>
      </c>
      <c r="G11" s="51">
        <v>2294540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2" t="s">
        <v>309</v>
      </c>
      <c r="E12" s="51">
        <v>270.60000000000002</v>
      </c>
      <c r="F12" s="51">
        <v>416.38</v>
      </c>
      <c r="G12" s="51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/>
      <c r="D13" s="2" t="s">
        <v>310</v>
      </c>
      <c r="E13" s="51">
        <v>302.10000000000002</v>
      </c>
      <c r="F13" s="51">
        <v>721.29</v>
      </c>
      <c r="G13" s="51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311</v>
      </c>
      <c r="E14" s="51">
        <v>19</v>
      </c>
      <c r="F14" s="51">
        <v>19</v>
      </c>
      <c r="G14" s="51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312</v>
      </c>
      <c r="E15" s="51">
        <v>50738.87</v>
      </c>
      <c r="F15" s="51">
        <v>50000</v>
      </c>
      <c r="G15" s="51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33" t="s">
        <v>313</v>
      </c>
      <c r="E16" s="54">
        <v>2080902.9600000002</v>
      </c>
      <c r="F16" s="54">
        <v>2232622.66</v>
      </c>
      <c r="G16" s="54">
        <v>2294539.6159621812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2" t="s">
        <v>314</v>
      </c>
      <c r="D17" s="2"/>
      <c r="E17" s="51"/>
      <c r="F17" s="51"/>
      <c r="G17" s="5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2"/>
      <c r="C18" s="2"/>
      <c r="D18" s="2" t="s">
        <v>271</v>
      </c>
      <c r="E18" s="51">
        <v>408578.89</v>
      </c>
      <c r="F18" s="51">
        <v>1264228</v>
      </c>
      <c r="G18" s="51">
        <v>408578.875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 t="s">
        <v>272</v>
      </c>
      <c r="E19" s="51">
        <v>123396.9</v>
      </c>
      <c r="F19" s="51">
        <v>83216.08</v>
      </c>
      <c r="G19" s="51">
        <v>123396.89933593749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2"/>
      <c r="B20" s="2"/>
      <c r="C20" s="2"/>
      <c r="D20" s="33" t="s">
        <v>315</v>
      </c>
      <c r="E20" s="54">
        <v>531975.79</v>
      </c>
      <c r="F20" s="54">
        <v>1347444.08</v>
      </c>
      <c r="G20" s="54">
        <v>531975.77433593746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/>
      <c r="B21" s="2"/>
      <c r="C21" s="33" t="s">
        <v>316</v>
      </c>
      <c r="D21" s="33"/>
      <c r="E21" s="54">
        <v>2612878.75</v>
      </c>
      <c r="F21" s="54">
        <v>3580066.74</v>
      </c>
      <c r="G21" s="54">
        <v>2826515.3902981188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33" t="s">
        <v>317</v>
      </c>
      <c r="C22" s="33"/>
      <c r="D22" s="33"/>
      <c r="E22" s="54">
        <v>2612878.75</v>
      </c>
      <c r="F22" s="54">
        <v>3580066.74</v>
      </c>
      <c r="G22" s="54">
        <v>2826515.3902981188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/>
      <c r="D23" s="2"/>
      <c r="E23" s="51"/>
      <c r="F23" s="51"/>
      <c r="G23" s="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113" t="s">
        <v>318</v>
      </c>
      <c r="B24" s="113"/>
      <c r="C24" s="114"/>
      <c r="D24" s="114"/>
      <c r="E24" s="115" t="s">
        <v>303</v>
      </c>
      <c r="F24" s="115" t="s">
        <v>36</v>
      </c>
      <c r="G24" s="115" t="s">
        <v>304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 t="s">
        <v>318</v>
      </c>
      <c r="B25" s="2"/>
      <c r="C25" s="2"/>
      <c r="D25" s="2"/>
      <c r="E25" s="51"/>
      <c r="F25" s="51"/>
      <c r="G25" s="5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 t="s">
        <v>319</v>
      </c>
      <c r="C26" s="2"/>
      <c r="D26" s="2"/>
      <c r="E26" s="51"/>
      <c r="F26" s="51"/>
      <c r="G26" s="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2" t="s">
        <v>320</v>
      </c>
      <c r="D27" s="2"/>
      <c r="E27" s="51"/>
      <c r="F27" s="51"/>
      <c r="G27" s="5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/>
      <c r="D28" s="2" t="s">
        <v>274</v>
      </c>
      <c r="E28" s="51">
        <v>0</v>
      </c>
      <c r="F28" s="51">
        <v>452695</v>
      </c>
      <c r="G28" s="51">
        <v>1.5625E-2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2" t="s">
        <v>275</v>
      </c>
      <c r="E29" s="51">
        <v>100302.57</v>
      </c>
      <c r="F29" s="51">
        <v>209151.51</v>
      </c>
      <c r="G29" s="51">
        <v>100302.56859375001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276</v>
      </c>
      <c r="E30" s="51">
        <v>0</v>
      </c>
      <c r="F30" s="51">
        <v>0</v>
      </c>
      <c r="G30" s="51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2" t="s">
        <v>277</v>
      </c>
      <c r="E31" s="51">
        <v>0</v>
      </c>
      <c r="F31" s="51">
        <v>0</v>
      </c>
      <c r="G31" s="51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/>
      <c r="D32" s="2" t="s">
        <v>278</v>
      </c>
      <c r="E32" s="51">
        <v>3107.09</v>
      </c>
      <c r="F32" s="51">
        <v>0</v>
      </c>
      <c r="G32" s="51">
        <v>3107.0899658203125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279</v>
      </c>
      <c r="E33" s="51">
        <v>7009.51</v>
      </c>
      <c r="F33" s="51">
        <v>0</v>
      </c>
      <c r="G33" s="51">
        <v>7009.509521484375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2" t="s">
        <v>280</v>
      </c>
      <c r="E34" s="51">
        <v>1472.13</v>
      </c>
      <c r="F34" s="51">
        <v>1534.37</v>
      </c>
      <c r="G34" s="51">
        <v>1472.1299964141845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2"/>
      <c r="D35" s="33" t="s">
        <v>321</v>
      </c>
      <c r="E35" s="54">
        <v>111891.3</v>
      </c>
      <c r="F35" s="54">
        <v>663380.88</v>
      </c>
      <c r="G35" s="54">
        <v>111891.31370246888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 t="s">
        <v>322</v>
      </c>
      <c r="D36" s="2"/>
      <c r="E36" s="51"/>
      <c r="F36" s="51"/>
      <c r="G36" s="5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2"/>
      <c r="B37" s="2"/>
      <c r="C37" s="2"/>
      <c r="D37" s="2" t="s">
        <v>273</v>
      </c>
      <c r="E37" s="51">
        <v>108180.37</v>
      </c>
      <c r="F37" s="51">
        <v>96807.45</v>
      </c>
      <c r="G37" s="51">
        <v>108180.37016601555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/>
      <c r="B38" s="2"/>
      <c r="C38" s="2"/>
      <c r="D38" s="33" t="s">
        <v>323</v>
      </c>
      <c r="E38" s="54">
        <v>108180.37</v>
      </c>
      <c r="F38" s="54">
        <v>96807.45</v>
      </c>
      <c r="G38" s="54">
        <v>108180.37016601555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2"/>
      <c r="C39" s="33" t="s">
        <v>324</v>
      </c>
      <c r="D39" s="33"/>
      <c r="E39" s="54">
        <v>220071.66999999998</v>
      </c>
      <c r="F39" s="54">
        <v>760188.33</v>
      </c>
      <c r="G39" s="54">
        <v>220071.68386848443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 customHeight="1" x14ac:dyDescent="0.25">
      <c r="A40" s="2"/>
      <c r="B40" s="2" t="s">
        <v>325</v>
      </c>
      <c r="C40" s="2"/>
      <c r="D40" s="2"/>
      <c r="E40" s="51"/>
      <c r="F40" s="51"/>
      <c r="G40" s="5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 customHeight="1" x14ac:dyDescent="0.25">
      <c r="A41" s="2"/>
      <c r="B41" s="2"/>
      <c r="C41" s="2" t="s">
        <v>326</v>
      </c>
      <c r="D41" s="2"/>
      <c r="E41" s="51"/>
      <c r="F41" s="51"/>
      <c r="G41" s="5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x14ac:dyDescent="0.25">
      <c r="A42" s="2"/>
      <c r="B42" s="2"/>
      <c r="C42" s="2"/>
      <c r="D42" s="2" t="s">
        <v>327</v>
      </c>
      <c r="E42" s="51">
        <v>2392807.08</v>
      </c>
      <c r="F42" s="51">
        <v>2590598.08</v>
      </c>
      <c r="G42" s="51">
        <v>2392807.0721875001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 customHeight="1" x14ac:dyDescent="0.25">
      <c r="A43" s="2"/>
      <c r="B43" s="2"/>
      <c r="C43" s="2"/>
      <c r="D43" s="33" t="s">
        <v>328</v>
      </c>
      <c r="E43" s="54">
        <v>2392807.08</v>
      </c>
      <c r="F43" s="54">
        <v>2590598.08</v>
      </c>
      <c r="G43" s="54">
        <v>2392807.0721875001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 customHeight="1" x14ac:dyDescent="0.25">
      <c r="A44" s="2"/>
      <c r="B44" s="2"/>
      <c r="C44" s="2" t="s">
        <v>33</v>
      </c>
      <c r="D44" s="2"/>
      <c r="E44" s="51"/>
      <c r="F44" s="51"/>
      <c r="G44" s="5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 customHeight="1" x14ac:dyDescent="0.25">
      <c r="A45" s="2"/>
      <c r="B45" s="2"/>
      <c r="C45" s="2"/>
      <c r="D45" s="2" t="s">
        <v>33</v>
      </c>
      <c r="E45" s="51">
        <v>0</v>
      </c>
      <c r="F45" s="51">
        <v>229280.33</v>
      </c>
      <c r="G45" s="51">
        <v>213636.62642963417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 customHeight="1" x14ac:dyDescent="0.25">
      <c r="A46" s="2"/>
      <c r="B46" s="2"/>
      <c r="C46" s="2"/>
      <c r="D46" s="33" t="s">
        <v>329</v>
      </c>
      <c r="E46" s="54">
        <v>0</v>
      </c>
      <c r="F46" s="54">
        <v>229280.33</v>
      </c>
      <c r="G46" s="54">
        <v>213636.62642963417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 customHeight="1" x14ac:dyDescent="0.25">
      <c r="A47" s="2"/>
      <c r="B47" s="2"/>
      <c r="C47" s="33" t="s">
        <v>330</v>
      </c>
      <c r="D47" s="33"/>
      <c r="E47" s="54">
        <v>2392807.08</v>
      </c>
      <c r="F47" s="54">
        <v>2819878.41</v>
      </c>
      <c r="G47" s="54">
        <v>2606443.6986171342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 customHeight="1" x14ac:dyDescent="0.25">
      <c r="A48" s="2"/>
      <c r="B48" s="33" t="s">
        <v>331</v>
      </c>
      <c r="C48" s="33"/>
      <c r="D48" s="33"/>
      <c r="E48" s="54">
        <v>2612878.75</v>
      </c>
      <c r="F48" s="54">
        <v>3580066.74</v>
      </c>
      <c r="G48" s="54">
        <v>2826515.3824856188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</sheetData>
  <conditionalFormatting sqref="A24:G24">
    <cfRule type="expression" priority="5" stopIfTrue="1">
      <formula>TRUE</formula>
    </cfRule>
  </conditionalFormatting>
  <pageMargins left="0.7" right="0.7" top="0.75" bottom="0.75" header="0.3" footer="0.3"/>
  <pageSetup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Lanier  Inc Stmt - Forecast</vt:lpstr>
      <vt:lpstr>Dalton Inc Stmt - Forecast </vt:lpstr>
      <vt:lpstr>Glen Oaks Inc Stmt - Forecast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Deno</dc:creator>
  <cp:lastModifiedBy>Denise Deno</cp:lastModifiedBy>
  <dcterms:created xsi:type="dcterms:W3CDTF">2023-05-09T21:33:41Z</dcterms:created>
  <dcterms:modified xsi:type="dcterms:W3CDTF">2023-05-10T04:56:50Z</dcterms:modified>
</cp:coreProperties>
</file>