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80" yWindow="1200" windowWidth="17440" windowHeight="129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32" i="1"/>
  <c r="G28"/>
  <c r="F26"/>
  <c r="G26"/>
  <c r="F9"/>
  <c r="G9"/>
  <c r="D4"/>
  <c r="D13"/>
  <c r="D15"/>
  <c r="D14"/>
  <c r="D5"/>
  <c r="D6"/>
  <c r="D7"/>
  <c r="D17"/>
  <c r="G4"/>
  <c r="G5"/>
  <c r="G6"/>
  <c r="G7"/>
  <c r="G12"/>
  <c r="G13"/>
  <c r="G14"/>
  <c r="G15"/>
  <c r="G17"/>
  <c r="G20"/>
  <c r="G21"/>
  <c r="G22"/>
  <c r="G23"/>
  <c r="G24"/>
  <c r="F15"/>
  <c r="F14"/>
  <c r="C4"/>
  <c r="F4"/>
  <c r="D24"/>
  <c r="F13"/>
  <c r="C6"/>
  <c r="F6"/>
  <c r="B7"/>
  <c r="C5"/>
  <c r="F7"/>
  <c r="F5"/>
</calcChain>
</file>

<file path=xl/comments1.xml><?xml version="1.0" encoding="utf-8"?>
<comments xmlns="http://schemas.openxmlformats.org/spreadsheetml/2006/main">
  <authors>
    <author>Valarie</author>
  </authors>
  <commentList>
    <comment ref="G31" authorId="0">
      <text>
        <r>
          <rPr>
            <b/>
            <sz val="9"/>
            <color indexed="81"/>
            <rFont val="Tahoma"/>
            <charset val="1"/>
          </rPr>
          <t>Valarie: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<sst xmlns="http://schemas.openxmlformats.org/spreadsheetml/2006/main" count="35" uniqueCount="34">
  <si>
    <t>Performance Psychology Grand Total</t>
    <phoneticPr fontId="2" type="noConversion"/>
  </si>
  <si>
    <t>Database creation</t>
    <phoneticPr fontId="2" type="noConversion"/>
  </si>
  <si>
    <t>Data Analysis</t>
    <phoneticPr fontId="2" type="noConversion"/>
  </si>
  <si>
    <t>Performance Metrics Creation</t>
    <phoneticPr fontId="2" type="noConversion"/>
  </si>
  <si>
    <t>Subtotal</t>
  </si>
  <si>
    <t>Clinical Hours</t>
    <phoneticPr fontId="2" type="noConversion"/>
  </si>
  <si>
    <t>TOTAL RETAINER</t>
    <phoneticPr fontId="2" type="noConversion"/>
  </si>
  <si>
    <t>Clinical Interventionalist Evaluator</t>
    <phoneticPr fontId="2" type="noConversion"/>
  </si>
  <si>
    <t>Clinical Interventionalist</t>
    <phoneticPr fontId="2" type="noConversion"/>
  </si>
  <si>
    <t>Coordinator of Crisis &amp; Emergency Services</t>
    <phoneticPr fontId="2" type="noConversion"/>
  </si>
  <si>
    <t>Performance Psychology Services</t>
    <phoneticPr fontId="2" type="noConversion"/>
  </si>
  <si>
    <t xml:space="preserve">           TBD</t>
  </si>
  <si>
    <t xml:space="preserve">  Hours/year</t>
  </si>
  <si>
    <t xml:space="preserve"> Hours/month</t>
  </si>
  <si>
    <t xml:space="preserve">  Hours/week</t>
  </si>
  <si>
    <t xml:space="preserve">   Rate/hour</t>
  </si>
  <si>
    <t xml:space="preserve">  Rate/month</t>
  </si>
  <si>
    <t xml:space="preserve">   Rate/year</t>
  </si>
  <si>
    <t>PMSC Training-New Participants  $260-322/hour</t>
  </si>
  <si>
    <t>PMSC Re-Certifications (as needed)</t>
  </si>
  <si>
    <t>Coaching</t>
  </si>
  <si>
    <t xml:space="preserve">  </t>
    <phoneticPr fontId="2" type="noConversion"/>
  </si>
  <si>
    <t>PMSC Group Training- Max. 8 people (Summer)</t>
    <phoneticPr fontId="2" type="noConversion"/>
  </si>
  <si>
    <t>Observations/Debriefing</t>
    <phoneticPr fontId="2" type="noConversion"/>
  </si>
  <si>
    <t>Consultation-PMSC Implementation Team</t>
    <phoneticPr fontId="2" type="noConversion"/>
  </si>
  <si>
    <t>Clinical Psychology Services</t>
    <phoneticPr fontId="2" type="noConversion"/>
  </si>
  <si>
    <t>Clinical Psychology Services Grand Total</t>
    <phoneticPr fontId="2" type="noConversion"/>
  </si>
  <si>
    <r>
      <t>Program</t>
    </r>
    <r>
      <rPr>
        <b/>
        <i/>
        <sz val="10"/>
        <color theme="9" tint="-0.249977111117893"/>
        <rFont val="Arial"/>
        <family val="2"/>
      </rPr>
      <t xml:space="preserve"> Evaluation</t>
    </r>
    <phoneticPr fontId="2" type="noConversion"/>
  </si>
  <si>
    <r>
      <t>Program</t>
    </r>
    <r>
      <rPr>
        <b/>
        <sz val="10"/>
        <color theme="9" tint="-0.249977111117893"/>
        <rFont val="Arial"/>
        <family val="2"/>
      </rPr>
      <t xml:space="preserve"> Evaluation Grand Total</t>
    </r>
    <phoneticPr fontId="2" type="noConversion"/>
  </si>
  <si>
    <t>Summary Report/Power Point</t>
    <phoneticPr fontId="2" type="noConversion"/>
  </si>
  <si>
    <t>Add'l Svcs: Clinical/Forensic Psychology &amp; Summer School Mental Health</t>
    <phoneticPr fontId="2" type="noConversion"/>
  </si>
  <si>
    <t xml:space="preserve">     MWA-FPA Budget Proposal 2020-2021 AY: MIDDLE SCHOOL</t>
    <phoneticPr fontId="2" type="noConversion"/>
  </si>
  <si>
    <t>GRAND TOTAL FOR RETAINER</t>
    <phoneticPr fontId="2" type="noConversion"/>
  </si>
  <si>
    <t>GRAND TOTAL FOR ALL SERVICES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</si>
</sst>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Verdana"/>
    </font>
    <font>
      <i/>
      <sz val="10"/>
      <name val="Verdana"/>
    </font>
    <font>
      <sz val="8"/>
      <name val="Verdana"/>
    </font>
    <font>
      <b/>
      <sz val="10"/>
      <name val="Arial"/>
      <family val="2"/>
    </font>
    <font>
      <sz val="10"/>
      <name val="Arial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20"/>
      <name val="Arial"/>
      <family val="2"/>
    </font>
    <font>
      <b/>
      <i/>
      <sz val="10"/>
      <color indexed="10"/>
      <name val="Arial"/>
      <family val="2"/>
    </font>
    <font>
      <b/>
      <sz val="10"/>
      <color indexed="20"/>
      <name val="Arial"/>
    </font>
    <font>
      <b/>
      <i/>
      <sz val="10"/>
      <color indexed="17"/>
      <name val="Verdana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b/>
      <sz val="10"/>
      <name val="Verdana"/>
    </font>
    <font>
      <b/>
      <sz val="10"/>
      <color theme="9" tint="-0.249977111117893"/>
      <name val="Arial"/>
      <family val="2"/>
    </font>
    <font>
      <b/>
      <sz val="10"/>
      <color indexed="12"/>
      <name val="Arial"/>
      <family val="2"/>
    </font>
    <font>
      <b/>
      <i/>
      <sz val="10"/>
      <color theme="9" tint="-0.249977111117893"/>
      <name val="Arial"/>
      <family val="2"/>
    </font>
    <font>
      <b/>
      <i/>
      <sz val="10"/>
      <color indexed="53"/>
      <name val="Arial"/>
      <family val="2"/>
    </font>
    <font>
      <b/>
      <sz val="10"/>
      <color indexed="5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3" fontId="5" fillId="0" borderId="0" xfId="0" applyNumberFormat="1" applyFont="1"/>
    <xf numFmtId="1" fontId="7" fillId="0" borderId="0" xfId="0" applyNumberFormat="1" applyFont="1"/>
    <xf numFmtId="1" fontId="9" fillId="0" borderId="0" xfId="0" applyNumberFormat="1" applyFont="1"/>
    <xf numFmtId="4" fontId="5" fillId="0" borderId="0" xfId="0" applyNumberFormat="1" applyFont="1"/>
    <xf numFmtId="0" fontId="1" fillId="0" borderId="0" xfId="0" applyFont="1"/>
    <xf numFmtId="3" fontId="6" fillId="0" borderId="0" xfId="0" applyNumberFormat="1" applyFont="1"/>
    <xf numFmtId="0" fontId="7" fillId="0" borderId="0" xfId="0" applyFont="1" applyAlignment="1">
      <alignment wrapText="1"/>
    </xf>
    <xf numFmtId="1" fontId="4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Fo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/>
    <xf numFmtId="4" fontId="5" fillId="2" borderId="2" xfId="0" applyNumberFormat="1" applyFont="1" applyFill="1" applyBorder="1"/>
    <xf numFmtId="3" fontId="5" fillId="2" borderId="3" xfId="0" applyNumberFormat="1" applyFont="1" applyFill="1" applyBorder="1"/>
    <xf numFmtId="0" fontId="1" fillId="2" borderId="2" xfId="0" applyFont="1" applyFill="1" applyBorder="1"/>
    <xf numFmtId="3" fontId="11" fillId="2" borderId="3" xfId="0" applyNumberFormat="1" applyFont="1" applyFill="1" applyBorder="1"/>
    <xf numFmtId="3" fontId="16" fillId="0" borderId="0" xfId="0" applyNumberFormat="1" applyFont="1"/>
    <xf numFmtId="0" fontId="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/>
    <xf numFmtId="4" fontId="5" fillId="3" borderId="2" xfId="0" applyNumberFormat="1" applyFont="1" applyFill="1" applyBorder="1"/>
    <xf numFmtId="3" fontId="5" fillId="3" borderId="3" xfId="0" applyNumberFormat="1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5"/>
  <sheetViews>
    <sheetView tabSelected="1" view="pageLayout" workbookViewId="0">
      <selection activeCell="G33" sqref="G33"/>
    </sheetView>
  </sheetViews>
  <sheetFormatPr baseColWidth="10" defaultColWidth="10.85546875" defaultRowHeight="13"/>
  <cols>
    <col min="1" max="1" width="38.7109375" style="24" customWidth="1"/>
    <col min="2" max="2" width="9.5703125" customWidth="1"/>
    <col min="3" max="3" width="10.28515625" customWidth="1"/>
    <col min="4" max="5" width="9.5703125" customWidth="1"/>
    <col min="6" max="6" width="9.42578125" customWidth="1"/>
    <col min="7" max="7" width="9.140625" customWidth="1"/>
  </cols>
  <sheetData>
    <row r="1" spans="1:7">
      <c r="A1" s="39" t="s">
        <v>31</v>
      </c>
      <c r="B1" s="39"/>
      <c r="C1" s="39"/>
      <c r="D1" s="39"/>
      <c r="E1" s="39"/>
      <c r="F1" s="39"/>
      <c r="G1" s="39"/>
    </row>
    <row r="2" spans="1:7">
      <c r="A2" s="13" t="s">
        <v>25</v>
      </c>
      <c r="B2" s="2"/>
      <c r="C2" s="2"/>
      <c r="D2" s="2"/>
      <c r="E2" s="2"/>
      <c r="F2" s="2"/>
      <c r="G2" s="2"/>
    </row>
    <row r="3" spans="1:7">
      <c r="A3" s="17" t="s">
        <v>5</v>
      </c>
      <c r="B3" s="4" t="s">
        <v>14</v>
      </c>
      <c r="C3" s="4" t="s">
        <v>13</v>
      </c>
      <c r="D3" s="4" t="s">
        <v>12</v>
      </c>
      <c r="E3" s="4" t="s">
        <v>15</v>
      </c>
      <c r="F3" s="4" t="s">
        <v>16</v>
      </c>
      <c r="G3" s="4" t="s">
        <v>17</v>
      </c>
    </row>
    <row r="4" spans="1:7">
      <c r="A4" s="19" t="s">
        <v>7</v>
      </c>
      <c r="B4" s="2">
        <v>15</v>
      </c>
      <c r="C4" s="2">
        <f>B4*4</f>
        <v>60</v>
      </c>
      <c r="D4" s="2">
        <f>B4*36</f>
        <v>540</v>
      </c>
      <c r="E4" s="2">
        <v>135</v>
      </c>
      <c r="F4" s="2">
        <f>C4*E4</f>
        <v>8100</v>
      </c>
      <c r="G4" s="2">
        <f>D4*E4</f>
        <v>72900</v>
      </c>
    </row>
    <row r="5" spans="1:7" ht="14" customHeight="1">
      <c r="A5" s="19" t="s">
        <v>8</v>
      </c>
      <c r="B5" s="2">
        <v>39</v>
      </c>
      <c r="C5" s="2">
        <f>B5*4</f>
        <v>156</v>
      </c>
      <c r="D5" s="2">
        <f>B5*36</f>
        <v>1404</v>
      </c>
      <c r="E5" s="2">
        <v>130</v>
      </c>
      <c r="F5" s="2">
        <f>C5*E5</f>
        <v>20280</v>
      </c>
      <c r="G5" s="2">
        <f>D5*E5</f>
        <v>182520</v>
      </c>
    </row>
    <row r="6" spans="1:7">
      <c r="A6" s="19" t="s">
        <v>9</v>
      </c>
      <c r="B6" s="2">
        <v>8</v>
      </c>
      <c r="C6">
        <f>B6*4</f>
        <v>32</v>
      </c>
      <c r="D6">
        <f>B6*36</f>
        <v>288</v>
      </c>
      <c r="E6" s="2">
        <v>145</v>
      </c>
      <c r="F6" s="2">
        <f>C6*E6</f>
        <v>4640</v>
      </c>
      <c r="G6" s="2">
        <f>D6*E6</f>
        <v>41760</v>
      </c>
    </row>
    <row r="7" spans="1:7">
      <c r="A7" s="34" t="s">
        <v>26</v>
      </c>
      <c r="B7" s="1">
        <f>SUM(B4:B6)</f>
        <v>62</v>
      </c>
      <c r="C7" s="2"/>
      <c r="D7" s="1">
        <f>SUM(D4:D6)</f>
        <v>2232</v>
      </c>
      <c r="E7" s="2" t="s">
        <v>4</v>
      </c>
      <c r="F7" s="8">
        <f>G7/12</f>
        <v>24765</v>
      </c>
      <c r="G7" s="15">
        <f>SUM(G4:G6)</f>
        <v>297180</v>
      </c>
    </row>
    <row r="8" spans="1:7" ht="14" thickBot="1">
      <c r="A8" s="34"/>
      <c r="B8" s="1"/>
      <c r="C8" s="2"/>
      <c r="D8" s="1"/>
      <c r="E8" s="2"/>
      <c r="F8" s="8"/>
      <c r="G8" s="15"/>
    </row>
    <row r="9" spans="1:7" ht="14" thickBot="1">
      <c r="A9" s="26" t="s">
        <v>6</v>
      </c>
      <c r="B9" s="27"/>
      <c r="C9" s="27"/>
      <c r="D9" s="27"/>
      <c r="E9" s="27"/>
      <c r="F9" s="28">
        <f>F7</f>
        <v>24765</v>
      </c>
      <c r="G9" s="29">
        <f>G7</f>
        <v>297180</v>
      </c>
    </row>
    <row r="10" spans="1:7">
      <c r="A10" s="19"/>
      <c r="B10" s="2"/>
      <c r="C10" s="2"/>
      <c r="D10" s="2"/>
      <c r="E10" s="2"/>
      <c r="F10" s="5"/>
      <c r="G10" s="5"/>
    </row>
    <row r="11" spans="1:7">
      <c r="A11" s="33" t="s">
        <v>10</v>
      </c>
      <c r="B11" s="2"/>
      <c r="C11" s="2"/>
      <c r="D11" s="1"/>
      <c r="E11" s="2"/>
      <c r="F11" s="9"/>
      <c r="G11" s="6"/>
    </row>
    <row r="12" spans="1:7">
      <c r="A12" s="36" t="s">
        <v>22</v>
      </c>
      <c r="B12" s="2"/>
      <c r="C12" s="2"/>
      <c r="D12" s="2">
        <v>28</v>
      </c>
      <c r="E12" s="2">
        <v>322</v>
      </c>
      <c r="F12" s="9"/>
      <c r="G12" s="2">
        <f>D12*E12</f>
        <v>9016</v>
      </c>
    </row>
    <row r="13" spans="1:7">
      <c r="A13" s="19" t="s">
        <v>23</v>
      </c>
      <c r="B13" s="2"/>
      <c r="C13" s="2">
        <v>8</v>
      </c>
      <c r="D13" s="2">
        <f>C13*8</f>
        <v>64</v>
      </c>
      <c r="E13" s="2">
        <v>260</v>
      </c>
      <c r="F13" s="14">
        <f>C13*E13</f>
        <v>2080</v>
      </c>
      <c r="G13" s="2">
        <f>D13*E13</f>
        <v>16640</v>
      </c>
    </row>
    <row r="14" spans="1:7">
      <c r="A14" s="20" t="s">
        <v>20</v>
      </c>
      <c r="B14" s="2"/>
      <c r="C14" s="2">
        <v>8</v>
      </c>
      <c r="D14" s="2">
        <f>C14*8</f>
        <v>64</v>
      </c>
      <c r="E14" s="2">
        <v>260</v>
      </c>
      <c r="F14" s="14">
        <f>C14*E14</f>
        <v>2080</v>
      </c>
      <c r="G14" s="2">
        <f>D14*E14</f>
        <v>16640</v>
      </c>
    </row>
    <row r="15" spans="1:7">
      <c r="A15" s="35" t="s">
        <v>24</v>
      </c>
      <c r="B15" s="2"/>
      <c r="C15" s="2">
        <v>2</v>
      </c>
      <c r="D15" s="2">
        <f>C15*10</f>
        <v>20</v>
      </c>
      <c r="E15" s="2">
        <v>260</v>
      </c>
      <c r="F15" s="14">
        <f>C15*E15</f>
        <v>520</v>
      </c>
      <c r="G15" s="2">
        <f>D15*E15</f>
        <v>5200</v>
      </c>
    </row>
    <row r="16" spans="1:7">
      <c r="A16" s="35" t="s">
        <v>19</v>
      </c>
      <c r="B16" s="2"/>
      <c r="C16" s="2"/>
      <c r="E16" s="2"/>
      <c r="F16" s="9"/>
    </row>
    <row r="17" spans="1:7">
      <c r="A17" s="21" t="s">
        <v>0</v>
      </c>
      <c r="B17" s="2"/>
      <c r="C17" s="2"/>
      <c r="D17" s="1">
        <f>SUM(D12:D15)</f>
        <v>176</v>
      </c>
      <c r="E17" s="2"/>
      <c r="F17" s="9"/>
      <c r="G17" s="16">
        <f>SUM(G12:G15)</f>
        <v>47496</v>
      </c>
    </row>
    <row r="18" spans="1:7">
      <c r="A18" s="21"/>
      <c r="B18" s="2"/>
      <c r="C18" s="2"/>
      <c r="D18" s="2"/>
      <c r="E18" s="2"/>
      <c r="F18" s="9"/>
      <c r="G18" s="5"/>
    </row>
    <row r="19" spans="1:7">
      <c r="A19" s="37" t="s">
        <v>27</v>
      </c>
      <c r="B19" s="2"/>
      <c r="C19" s="2"/>
    </row>
    <row r="20" spans="1:7">
      <c r="A20" s="19" t="s">
        <v>3</v>
      </c>
      <c r="B20" s="2"/>
      <c r="C20" s="2"/>
      <c r="D20" s="2">
        <v>15</v>
      </c>
      <c r="E20" s="2">
        <v>260</v>
      </c>
      <c r="F20" s="9"/>
      <c r="G20" s="2">
        <f>D20*E20</f>
        <v>3900</v>
      </c>
    </row>
    <row r="21" spans="1:7">
      <c r="A21" s="19" t="s">
        <v>1</v>
      </c>
      <c r="B21" s="2"/>
      <c r="C21" s="2"/>
      <c r="D21" s="2">
        <v>10</v>
      </c>
      <c r="E21" s="2">
        <v>260</v>
      </c>
      <c r="F21" s="9"/>
      <c r="G21" s="2">
        <f>D21*E21</f>
        <v>2600</v>
      </c>
    </row>
    <row r="22" spans="1:7">
      <c r="A22" s="19" t="s">
        <v>2</v>
      </c>
      <c r="B22" s="2"/>
      <c r="C22" s="2"/>
      <c r="D22" s="2">
        <v>12</v>
      </c>
      <c r="E22" s="2">
        <v>260</v>
      </c>
      <c r="F22" s="9"/>
      <c r="G22" s="2">
        <f>D22*E22</f>
        <v>3120</v>
      </c>
    </row>
    <row r="23" spans="1:7">
      <c r="A23" s="35" t="s">
        <v>29</v>
      </c>
      <c r="B23" s="2"/>
      <c r="C23" s="2"/>
      <c r="D23" s="2">
        <v>3</v>
      </c>
      <c r="E23" s="2">
        <v>260</v>
      </c>
      <c r="F23" s="9"/>
      <c r="G23" s="2">
        <f>D23*E23</f>
        <v>780</v>
      </c>
    </row>
    <row r="24" spans="1:7">
      <c r="A24" s="38" t="s">
        <v>28</v>
      </c>
      <c r="B24" s="2"/>
      <c r="C24" s="2"/>
      <c r="D24" s="1">
        <f>SUM(D20:D23)</f>
        <v>40</v>
      </c>
      <c r="E24" s="2"/>
      <c r="F24" s="9"/>
      <c r="G24" s="32">
        <f>SUM(G20:G23)</f>
        <v>10400</v>
      </c>
    </row>
    <row r="25" spans="1:7" ht="14" thickBot="1">
      <c r="A25" s="38"/>
      <c r="B25" s="2"/>
      <c r="C25" s="2"/>
      <c r="D25" s="1"/>
      <c r="E25" s="2"/>
      <c r="F25" s="9"/>
      <c r="G25" s="32"/>
    </row>
    <row r="26" spans="1:7" ht="14" thickBot="1">
      <c r="A26" s="26" t="s">
        <v>6</v>
      </c>
      <c r="B26" s="27"/>
      <c r="C26" s="27"/>
      <c r="D26" s="27"/>
      <c r="E26" s="27"/>
      <c r="F26" s="28">
        <f>G26/2</f>
        <v>28948</v>
      </c>
      <c r="G26" s="29">
        <f>G17+G24</f>
        <v>57896</v>
      </c>
    </row>
    <row r="27" spans="1:7" ht="14" thickBot="1">
      <c r="B27" s="2" t="s">
        <v>21</v>
      </c>
      <c r="C27" s="2"/>
    </row>
    <row r="28" spans="1:7" s="44" customFormat="1" ht="14" thickBot="1">
      <c r="A28" s="40" t="s">
        <v>32</v>
      </c>
      <c r="B28" s="41"/>
      <c r="C28" s="41"/>
      <c r="D28" s="41"/>
      <c r="E28" s="41"/>
      <c r="F28" s="42"/>
      <c r="G28" s="43">
        <f>G9+G26</f>
        <v>355076</v>
      </c>
    </row>
    <row r="29" spans="1:7" ht="24">
      <c r="A29" s="17" t="s">
        <v>30</v>
      </c>
      <c r="B29" s="3"/>
      <c r="C29" s="3"/>
      <c r="D29" s="3"/>
      <c r="E29" s="3"/>
      <c r="F29" s="10"/>
      <c r="G29" s="12">
        <v>35000</v>
      </c>
    </row>
    <row r="30" spans="1:7">
      <c r="A30" s="17" t="s">
        <v>18</v>
      </c>
      <c r="G30" s="25" t="s">
        <v>11</v>
      </c>
    </row>
    <row r="31" spans="1:7" ht="14" thickBot="1">
      <c r="A31" s="22"/>
      <c r="G31" s="12"/>
    </row>
    <row r="32" spans="1:7" ht="14" thickBot="1">
      <c r="A32" s="26" t="s">
        <v>33</v>
      </c>
      <c r="B32" s="30"/>
      <c r="C32" s="30"/>
      <c r="D32" s="30"/>
      <c r="E32" s="30"/>
      <c r="F32" s="30"/>
      <c r="G32" s="31">
        <f>G28+G29</f>
        <v>390076</v>
      </c>
    </row>
    <row r="33" spans="1:7">
      <c r="B33" s="11"/>
      <c r="C33" s="11"/>
      <c r="D33" s="11"/>
      <c r="E33" s="11"/>
      <c r="F33" s="11"/>
      <c r="G33" s="7"/>
    </row>
    <row r="34" spans="1:7">
      <c r="A34" s="18"/>
      <c r="B34" s="11"/>
      <c r="C34" s="11"/>
      <c r="D34" s="11"/>
      <c r="E34" s="11"/>
      <c r="F34" s="11"/>
      <c r="G34" s="11"/>
    </row>
    <row r="35" spans="1:7">
      <c r="A35" s="23"/>
    </row>
  </sheetData>
  <mergeCells count="1">
    <mergeCell ref="A1:G1"/>
  </mergeCells>
  <phoneticPr fontId="2" type="noConversion"/>
  <printOptions gridLines="1"/>
  <pageMargins left="0.75" right="0.75" top="0.5" bottom="0.5" header="0.5" footer="0.5"/>
  <pageSetup orientation="landscape" horizontalDpi="4294967292" verticalDpi="4294967292"/>
  <headerFooter scaleWithDoc="0"/>
  <legacy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Fruge' Psychological Associates,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Alexis Green-Fruge'</dc:creator>
  <cp:lastModifiedBy>Dr. Alexis Green-Fruge</cp:lastModifiedBy>
  <cp:lastPrinted>2017-03-02T23:48:17Z</cp:lastPrinted>
  <dcterms:created xsi:type="dcterms:W3CDTF">2013-06-20T18:27:17Z</dcterms:created>
  <dcterms:modified xsi:type="dcterms:W3CDTF">2020-06-01T04:13:39Z</dcterms:modified>
</cp:coreProperties>
</file>