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02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7" i="1" l="1"/>
  <c r="B33" i="1"/>
  <c r="B34" i="1"/>
  <c r="B17" i="1"/>
  <c r="C17" i="1"/>
  <c r="D17" i="1"/>
  <c r="D29" i="1"/>
  <c r="C29" i="1"/>
  <c r="B29" i="1"/>
  <c r="B25" i="1"/>
  <c r="C25" i="1"/>
  <c r="D25" i="1"/>
  <c r="D22" i="1"/>
  <c r="D23" i="1"/>
  <c r="D24" i="1"/>
  <c r="D21" i="1"/>
  <c r="C14" i="1"/>
  <c r="C11" i="1"/>
  <c r="C22" i="1"/>
  <c r="C24" i="1"/>
  <c r="D27" i="1"/>
  <c r="D9" i="1" l="1"/>
  <c r="D10" i="1"/>
  <c r="D11" i="1"/>
  <c r="D12" i="1"/>
  <c r="D13" i="1"/>
  <c r="D14" i="1"/>
  <c r="D15" i="1"/>
  <c r="D16" i="1"/>
  <c r="D8" i="1"/>
  <c r="B24" i="1"/>
</calcChain>
</file>

<file path=xl/comments1.xml><?xml version="1.0" encoding="utf-8"?>
<comments xmlns="http://schemas.openxmlformats.org/spreadsheetml/2006/main">
  <authors>
    <author>Arleta Ilyas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Arleta Ilyas:</t>
        </r>
        <r>
          <rPr>
            <sz val="9"/>
            <color indexed="81"/>
            <rFont val="Tahoma"/>
            <family val="2"/>
          </rPr>
          <t xml:space="preserve">
$648.59 - donna expenses in CTE 4390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Arleta Ilyas:</t>
        </r>
        <r>
          <rPr>
            <sz val="9"/>
            <color indexed="81"/>
            <rFont val="Tahoma"/>
            <family val="2"/>
          </rPr>
          <t xml:space="preserve">
$3031.74 Freestyle Photo Supplies 4390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Arleta Ilyas:</t>
        </r>
        <r>
          <rPr>
            <sz val="9"/>
            <color indexed="81"/>
            <rFont val="Tahoma"/>
            <family val="2"/>
          </rPr>
          <t xml:space="preserve">
L. Saxon CTE 4390</t>
        </r>
      </text>
    </comment>
  </commentList>
</comments>
</file>

<file path=xl/sharedStrings.xml><?xml version="1.0" encoding="utf-8"?>
<sst xmlns="http://schemas.openxmlformats.org/spreadsheetml/2006/main" count="33" uniqueCount="30">
  <si>
    <t xml:space="preserve">PCHS </t>
  </si>
  <si>
    <t>16-17</t>
  </si>
  <si>
    <t>CTE Capital Expenses</t>
  </si>
  <si>
    <t>Furniture Requests for CTE Classroom</t>
  </si>
  <si>
    <t>Makerspace</t>
  </si>
  <si>
    <t xml:space="preserve">STEAM Program Tech </t>
  </si>
  <si>
    <t>STEAM Prorgram IMA/Textbooks</t>
  </si>
  <si>
    <t>STEAM Program Facilities</t>
  </si>
  <si>
    <t>Mercer Microphones</t>
  </si>
  <si>
    <t>Steil Lab Update</t>
  </si>
  <si>
    <t xml:space="preserve">Mercer Projector Install </t>
  </si>
  <si>
    <t>Saxon/Simon Lab Update</t>
  </si>
  <si>
    <t>Budgeted Amount</t>
  </si>
  <si>
    <t>Amount Spent</t>
  </si>
  <si>
    <t>Amount Remaining</t>
  </si>
  <si>
    <t xml:space="preserve">CTE Services </t>
  </si>
  <si>
    <t xml:space="preserve">Consulting Services </t>
  </si>
  <si>
    <t xml:space="preserve">Fundraiser </t>
  </si>
  <si>
    <t>Professional Development</t>
  </si>
  <si>
    <t xml:space="preserve">TOTAL CAPITAL EXPENSES </t>
  </si>
  <si>
    <t xml:space="preserve">TOTAL SERVICES EXPENSES </t>
  </si>
  <si>
    <t xml:space="preserve">GRAND TOTAL CTE EXPENSES </t>
  </si>
  <si>
    <t xml:space="preserve">CTE Indirect Services </t>
  </si>
  <si>
    <t>CTE Expense Report</t>
  </si>
  <si>
    <t>Subscriptions</t>
  </si>
  <si>
    <t xml:space="preserve">Brad Kolavo </t>
  </si>
  <si>
    <t xml:space="preserve">Shirt Champ </t>
  </si>
  <si>
    <t>Staples</t>
  </si>
  <si>
    <t xml:space="preserve">DECA Expenses Charged to CTE 4390: </t>
  </si>
  <si>
    <t>TOTAL DECA 4390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</si>
</sst>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43" fontId="0" fillId="0" borderId="0" xfId="1" applyFont="1"/>
    <xf numFmtId="43" fontId="0" fillId="0" borderId="1" xfId="1" applyFont="1" applyBorder="1"/>
    <xf numFmtId="43" fontId="0" fillId="0" borderId="0" xfId="1" applyFont="1" applyBorder="1"/>
    <xf numFmtId="0" fontId="2" fillId="0" borderId="0" xfId="0" applyFont="1" applyAlignment="1">
      <alignment horizontal="right" wrapText="1"/>
    </xf>
    <xf numFmtId="43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3" fontId="2" fillId="0" borderId="2" xfId="0" applyNumberFormat="1" applyFont="1" applyBorder="1"/>
    <xf numFmtId="43" fontId="0" fillId="0" borderId="0" xfId="1" applyFont="1" applyBorder="1" applyAlignment="1">
      <alignment horizontal="right" wrapText="1"/>
    </xf>
    <xf numFmtId="43" fontId="0" fillId="0" borderId="0" xfId="1" applyFont="1" applyBorder="1" applyAlignment="1">
      <alignment wrapText="1"/>
    </xf>
    <xf numFmtId="43" fontId="0" fillId="0" borderId="0" xfId="1" applyFont="1" applyAlignment="1"/>
    <xf numFmtId="43" fontId="0" fillId="0" borderId="1" xfId="1" applyFont="1" applyBorder="1" applyAlignment="1"/>
    <xf numFmtId="43" fontId="0" fillId="0" borderId="1" xfId="1" applyFont="1" applyBorder="1" applyAlignment="1">
      <alignment horizontal="right" wrapText="1"/>
    </xf>
    <xf numFmtId="0" fontId="0" fillId="0" borderId="3" xfId="0" applyBorder="1"/>
    <xf numFmtId="0" fontId="2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C3" sqref="C3"/>
    </sheetView>
  </sheetViews>
  <sheetFormatPr defaultRowHeight="15" x14ac:dyDescent="0.25"/>
  <cols>
    <col min="1" max="1" width="28.140625" customWidth="1"/>
    <col min="2" max="2" width="13.140625" customWidth="1"/>
    <col min="3" max="3" width="11.5703125" bestFit="1" customWidth="1"/>
    <col min="4" max="4" width="13.5703125" customWidth="1"/>
  </cols>
  <sheetData>
    <row r="1" spans="1:4" x14ac:dyDescent="0.25">
      <c r="A1" t="s">
        <v>0</v>
      </c>
    </row>
    <row r="2" spans="1:4" x14ac:dyDescent="0.25">
      <c r="A2" t="s">
        <v>23</v>
      </c>
    </row>
    <row r="3" spans="1:4" x14ac:dyDescent="0.25">
      <c r="A3" t="s">
        <v>1</v>
      </c>
    </row>
    <row r="5" spans="1:4" x14ac:dyDescent="0.25">
      <c r="A5" s="9" t="s">
        <v>2</v>
      </c>
    </row>
    <row r="7" spans="1:4" ht="30" x14ac:dyDescent="0.25">
      <c r="B7" s="2" t="s">
        <v>12</v>
      </c>
      <c r="C7" s="2" t="s">
        <v>13</v>
      </c>
      <c r="D7" s="2" t="s">
        <v>14</v>
      </c>
    </row>
    <row r="8" spans="1:4" ht="30" x14ac:dyDescent="0.25">
      <c r="A8" s="1" t="s">
        <v>3</v>
      </c>
      <c r="B8" s="3">
        <v>1050</v>
      </c>
      <c r="C8" s="3">
        <v>1472.16</v>
      </c>
      <c r="D8" s="3">
        <f>B8-C8</f>
        <v>-422.16000000000008</v>
      </c>
    </row>
    <row r="9" spans="1:4" x14ac:dyDescent="0.25">
      <c r="A9" s="1" t="s">
        <v>4</v>
      </c>
      <c r="B9" s="3">
        <v>25000</v>
      </c>
      <c r="C9" s="3">
        <v>3555</v>
      </c>
      <c r="D9" s="3">
        <f t="shared" ref="D9:D16" si="0">B9-C9</f>
        <v>21445</v>
      </c>
    </row>
    <row r="10" spans="1:4" x14ac:dyDescent="0.25">
      <c r="A10" s="1" t="s">
        <v>5</v>
      </c>
      <c r="B10" s="3">
        <v>67500</v>
      </c>
      <c r="C10" s="3">
        <v>48192.09</v>
      </c>
      <c r="D10" s="3">
        <f t="shared" si="0"/>
        <v>19307.910000000003</v>
      </c>
    </row>
    <row r="11" spans="1:4" ht="30" x14ac:dyDescent="0.25">
      <c r="A11" s="1" t="s">
        <v>6</v>
      </c>
      <c r="B11" s="3">
        <v>15000</v>
      </c>
      <c r="C11" s="3">
        <f>8597.52+648.59</f>
        <v>9246.11</v>
      </c>
      <c r="D11" s="3">
        <f t="shared" si="0"/>
        <v>5753.8899999999994</v>
      </c>
    </row>
    <row r="12" spans="1:4" x14ac:dyDescent="0.25">
      <c r="A12" s="1" t="s">
        <v>7</v>
      </c>
      <c r="B12" s="3">
        <v>7000</v>
      </c>
      <c r="C12" s="3">
        <v>0</v>
      </c>
      <c r="D12" s="3">
        <f t="shared" si="0"/>
        <v>7000</v>
      </c>
    </row>
    <row r="13" spans="1:4" x14ac:dyDescent="0.25">
      <c r="A13" s="1" t="s">
        <v>8</v>
      </c>
      <c r="B13" s="3">
        <v>30000</v>
      </c>
      <c r="C13" s="3">
        <v>30106.04</v>
      </c>
      <c r="D13" s="3">
        <f t="shared" si="0"/>
        <v>-106.04000000000087</v>
      </c>
    </row>
    <row r="14" spans="1:4" x14ac:dyDescent="0.25">
      <c r="A14" s="1" t="s">
        <v>9</v>
      </c>
      <c r="B14" s="3">
        <v>75000</v>
      </c>
      <c r="C14" s="3">
        <f>66477.33+3031.74</f>
        <v>69509.070000000007</v>
      </c>
      <c r="D14" s="3">
        <f t="shared" si="0"/>
        <v>5490.929999999993</v>
      </c>
    </row>
    <row r="15" spans="1:4" x14ac:dyDescent="0.25">
      <c r="A15" s="1" t="s">
        <v>10</v>
      </c>
      <c r="B15" s="3">
        <v>20000</v>
      </c>
      <c r="C15" s="3">
        <v>0</v>
      </c>
      <c r="D15" s="3">
        <f t="shared" si="0"/>
        <v>20000</v>
      </c>
    </row>
    <row r="16" spans="1:4" x14ac:dyDescent="0.25">
      <c r="A16" s="1" t="s">
        <v>11</v>
      </c>
      <c r="B16" s="4">
        <v>48750</v>
      </c>
      <c r="C16" s="4">
        <v>196.87</v>
      </c>
      <c r="D16" s="4">
        <f t="shared" si="0"/>
        <v>48553.13</v>
      </c>
    </row>
    <row r="17" spans="1:4" x14ac:dyDescent="0.25">
      <c r="A17" s="6" t="s">
        <v>19</v>
      </c>
      <c r="B17" s="5">
        <f>SUM(B8:B16)</f>
        <v>289300</v>
      </c>
      <c r="C17" s="5">
        <f>SUM(C8:C16)</f>
        <v>162277.34</v>
      </c>
      <c r="D17" s="5">
        <f>SUM(D8:D16)</f>
        <v>127022.66</v>
      </c>
    </row>
    <row r="19" spans="1:4" x14ac:dyDescent="0.25">
      <c r="A19" s="8" t="s">
        <v>15</v>
      </c>
    </row>
    <row r="20" spans="1:4" ht="30" x14ac:dyDescent="0.25">
      <c r="A20" s="1"/>
      <c r="B20" s="2" t="s">
        <v>12</v>
      </c>
      <c r="C20" s="2" t="s">
        <v>13</v>
      </c>
      <c r="D20" s="2" t="s">
        <v>14</v>
      </c>
    </row>
    <row r="21" spans="1:4" x14ac:dyDescent="0.25">
      <c r="A21" s="1" t="s">
        <v>24</v>
      </c>
      <c r="B21" s="12">
        <v>11833</v>
      </c>
      <c r="C21" s="11">
        <v>1905.86</v>
      </c>
      <c r="D21" s="11">
        <f>B21-C21</f>
        <v>9927.14</v>
      </c>
    </row>
    <row r="22" spans="1:4" x14ac:dyDescent="0.25">
      <c r="A22" s="1" t="s">
        <v>16</v>
      </c>
      <c r="B22" s="13">
        <v>33330</v>
      </c>
      <c r="C22" s="11">
        <f>6855.88+2802.4+1750+923.12</f>
        <v>12331.400000000001</v>
      </c>
      <c r="D22" s="11">
        <f t="shared" ref="D22:D24" si="1">B22-C22</f>
        <v>20998.6</v>
      </c>
    </row>
    <row r="23" spans="1:4" x14ac:dyDescent="0.25">
      <c r="A23" s="1" t="s">
        <v>17</v>
      </c>
      <c r="B23" s="13">
        <v>15000</v>
      </c>
      <c r="C23" s="11"/>
      <c r="D23" s="11">
        <f t="shared" si="1"/>
        <v>15000</v>
      </c>
    </row>
    <row r="24" spans="1:4" x14ac:dyDescent="0.25">
      <c r="A24" s="1" t="s">
        <v>18</v>
      </c>
      <c r="B24" s="14">
        <f>10345+917</f>
        <v>11262</v>
      </c>
      <c r="C24" s="4">
        <f>179.65+3098.78</f>
        <v>3278.4300000000003</v>
      </c>
      <c r="D24" s="15">
        <f t="shared" si="1"/>
        <v>7983.57</v>
      </c>
    </row>
    <row r="25" spans="1:4" x14ac:dyDescent="0.25">
      <c r="A25" s="6" t="s">
        <v>20</v>
      </c>
      <c r="B25" s="7">
        <f>SUM(B21:B24)</f>
        <v>71425</v>
      </c>
      <c r="C25" s="7">
        <f>SUM(C21:C24)</f>
        <v>17515.690000000002</v>
      </c>
      <c r="D25" s="7">
        <f>SUM(D21:D24)</f>
        <v>53909.31</v>
      </c>
    </row>
    <row r="27" spans="1:4" x14ac:dyDescent="0.25">
      <c r="A27" s="8" t="s">
        <v>22</v>
      </c>
      <c r="B27" s="7">
        <v>18986</v>
      </c>
      <c r="C27" s="3">
        <v>18986</v>
      </c>
      <c r="D27" s="7">
        <f>B27-C27</f>
        <v>0</v>
      </c>
    </row>
    <row r="29" spans="1:4" ht="15.75" thickBot="1" x14ac:dyDescent="0.3">
      <c r="A29" s="6" t="s">
        <v>21</v>
      </c>
      <c r="B29" s="10">
        <f>B17+B25+B27</f>
        <v>379711</v>
      </c>
      <c r="C29" s="10">
        <f>C17+C25+C27</f>
        <v>198779.03</v>
      </c>
      <c r="D29" s="10">
        <f>D17+D25+D27</f>
        <v>180931.97</v>
      </c>
    </row>
    <row r="30" spans="1:4" ht="15.75" thickTop="1" x14ac:dyDescent="0.25"/>
    <row r="32" spans="1:4" ht="30" x14ac:dyDescent="0.25">
      <c r="A32" s="8" t="s">
        <v>28</v>
      </c>
    </row>
    <row r="33" spans="1:2" x14ac:dyDescent="0.25">
      <c r="A33" t="s">
        <v>25</v>
      </c>
      <c r="B33">
        <f>17.24+56.91</f>
        <v>74.149999999999991</v>
      </c>
    </row>
    <row r="34" spans="1:2" x14ac:dyDescent="0.25">
      <c r="A34" t="s">
        <v>26</v>
      </c>
      <c r="B34">
        <f>183.24+114.57</f>
        <v>297.81</v>
      </c>
    </row>
    <row r="35" spans="1:2" x14ac:dyDescent="0.25">
      <c r="A35" t="s">
        <v>27</v>
      </c>
      <c r="B35">
        <v>82.55</v>
      </c>
    </row>
    <row r="37" spans="1:2" x14ac:dyDescent="0.25">
      <c r="A37" s="17" t="s">
        <v>29</v>
      </c>
      <c r="B37" s="16">
        <f>SUM(B33:B35)</f>
        <v>454.51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Arleta Ilyas</dc:creator>
  <cp:lastModifiedBy>Arleta Ilyas</cp:lastModifiedBy>
  <dcterms:created xsi:type="dcterms:W3CDTF">2017-05-05T00:10:44Z</dcterms:created>
  <dcterms:modified xsi:type="dcterms:W3CDTF">2017-05-05T00:41:24Z</dcterms:modified>
</cp:coreProperties>
</file>