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OS2021a\Downloads\"/>
    </mc:Choice>
  </mc:AlternateContent>
  <xr:revisionPtr revIDLastSave="0" documentId="8_{E4E0854D-A04D-42BB-BB6F-0A0D8F7ACCA9}" xr6:coauthVersionLast="47" xr6:coauthVersionMax="47" xr10:uidLastSave="{00000000-0000-0000-0000-000000000000}"/>
  <bookViews>
    <workbookView xWindow="22932" yWindow="-108" windowWidth="23256" windowHeight="12456" tabRatio="770" xr2:uid="{66D5E875-B0D6-4BAD-9A97-6762493566B0}"/>
  </bookViews>
  <sheets>
    <sheet name="School Profile" sheetId="1" r:id="rId1"/>
    <sheet name="Sources" sheetId="13" state="hidden" r:id="rId2"/>
    <sheet name="23-24 Enrol Targets" sheetId="12" state="hidden" r:id="rId3"/>
    <sheet name="24-25 Enrol" sheetId="14" r:id="rId4"/>
    <sheet name="Exited Student Summary" sheetId="8" r:id="rId5"/>
    <sheet name="Compliance" sheetId="4" r:id="rId6"/>
    <sheet name="Financial" sheetId="3" state="hidden" r:id="rId7"/>
    <sheet name="Contracts" sheetId="10" state="hidden" r:id="rId8"/>
    <sheet name="Staff Hirng" sheetId="9" state="hidden" r:id="rId9"/>
    <sheet name="Academic" sheetId="2" state="hidden" r:id="rId10"/>
    <sheet name="Conditional-Emerg Cert" sheetId="11" r:id="rId11"/>
    <sheet name="SEL" sheetId="7" state="hidden" r:id="rId12"/>
    <sheet name="School Specific Goals" sheetId="5" state="hidden" r:id="rId13"/>
    <sheet name="Logic Model" sheetId="6" state="hidden" r:id="rId14"/>
  </sheets>
  <definedNames>
    <definedName name="_xlnm.Print_Area" localSheetId="9">Academic!$A$1:$N$89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0" i="14" l="1"/>
  <c r="D20" i="14"/>
  <c r="E20" i="14"/>
  <c r="F20" i="14"/>
  <c r="G20" i="14"/>
  <c r="H20" i="14"/>
  <c r="I20" i="14"/>
  <c r="J20" i="14"/>
  <c r="B20" i="14"/>
  <c r="K22" i="14"/>
  <c r="K15" i="14"/>
  <c r="K14" i="14"/>
  <c r="K13" i="14"/>
  <c r="K11" i="14"/>
  <c r="K12" i="14"/>
  <c r="B36" i="14"/>
  <c r="K20" i="14" l="1"/>
  <c r="A11" i="8"/>
  <c r="E4" i="8" l="1"/>
  <c r="E17" i="8" s="1"/>
  <c r="H16" i="1"/>
  <c r="D16" i="1" l="1"/>
  <c r="E16" i="1"/>
  <c r="F16" i="1"/>
  <c r="G16" i="1"/>
  <c r="I16" i="1"/>
  <c r="J16" i="1"/>
  <c r="K16" i="1"/>
  <c r="L16" i="1"/>
  <c r="M16" i="1"/>
  <c r="N16" i="1"/>
  <c r="C16" i="1"/>
  <c r="M5" i="1" l="1"/>
  <c r="B16" i="1"/>
  <c r="A50" i="12" l="1"/>
  <c r="C24" i="12" l="1"/>
  <c r="C25" i="12" s="1"/>
  <c r="C26" i="12" s="1"/>
  <c r="C27" i="12" s="1"/>
  <c r="C28" i="12" s="1"/>
  <c r="C20" i="12"/>
  <c r="C17" i="10" l="1"/>
  <c r="C12" i="10" l="1"/>
</calcChain>
</file>

<file path=xl/sharedStrings.xml><?xml version="1.0" encoding="utf-8"?>
<sst xmlns="http://schemas.openxmlformats.org/spreadsheetml/2006/main" count="651" uniqueCount="472">
  <si>
    <t>School Profile</t>
  </si>
  <si>
    <t>Staff size</t>
  </si>
  <si>
    <t>Cert (Guide-full)</t>
  </si>
  <si>
    <t>Cert (Guide-conditional)</t>
  </si>
  <si>
    <r>
      <t>Clas</t>
    </r>
    <r>
      <rPr>
        <b/>
        <sz val="9"/>
        <color theme="1"/>
        <rFont val="Arial"/>
        <family val="2"/>
      </rPr>
      <t>sified (Ot</t>
    </r>
    <r>
      <rPr>
        <b/>
        <sz val="10"/>
        <color theme="1"/>
        <rFont val="Arial"/>
        <family val="2"/>
      </rPr>
      <t>her)</t>
    </r>
  </si>
  <si>
    <t>TOTAL</t>
  </si>
  <si>
    <t>School</t>
  </si>
  <si>
    <t>Budget</t>
  </si>
  <si>
    <t>Nov</t>
  </si>
  <si>
    <t>Dec</t>
  </si>
  <si>
    <t>Jan</t>
  </si>
  <si>
    <t>Feb</t>
  </si>
  <si>
    <t>March</t>
  </si>
  <si>
    <t>April</t>
  </si>
  <si>
    <t>May</t>
  </si>
  <si>
    <t>June</t>
  </si>
  <si>
    <t>K</t>
  </si>
  <si>
    <t>Gender</t>
  </si>
  <si>
    <t>Race/Ethnicity</t>
  </si>
  <si>
    <t>District of Origin</t>
  </si>
  <si>
    <t>Male</t>
  </si>
  <si>
    <t>White</t>
  </si>
  <si>
    <t>Spokane</t>
  </si>
  <si>
    <t>Female</t>
  </si>
  <si>
    <t>Two or More Races</t>
  </si>
  <si>
    <t>Mead</t>
  </si>
  <si>
    <t>Other</t>
  </si>
  <si>
    <t>Latinx</t>
  </si>
  <si>
    <t>Central Valley</t>
  </si>
  <si>
    <t>Asian</t>
  </si>
  <si>
    <t>West Valley</t>
  </si>
  <si>
    <t>Black</t>
  </si>
  <si>
    <t>Cheney</t>
  </si>
  <si>
    <t>American Indian/Alaskan Native</t>
  </si>
  <si>
    <t>Deer Park</t>
  </si>
  <si>
    <t>Native Hawaiin/Other Pac Islander</t>
  </si>
  <si>
    <t>Nine Mile Falls</t>
  </si>
  <si>
    <t>East Valley</t>
  </si>
  <si>
    <t>Medical Lake</t>
  </si>
  <si>
    <t>Reardan-Edwall</t>
  </si>
  <si>
    <t>Riverside</t>
  </si>
  <si>
    <t>Liberty</t>
  </si>
  <si>
    <t>Newport</t>
  </si>
  <si>
    <t>Joule Dashboard</t>
  </si>
  <si>
    <t>Compliance</t>
  </si>
  <si>
    <t>Notes</t>
  </si>
  <si>
    <t>September</t>
  </si>
  <si>
    <t>YES</t>
  </si>
  <si>
    <t>October</t>
  </si>
  <si>
    <t>November</t>
  </si>
  <si>
    <t>December</t>
  </si>
  <si>
    <t>January</t>
  </si>
  <si>
    <t>February</t>
  </si>
  <si>
    <t>July</t>
  </si>
  <si>
    <t>August</t>
  </si>
  <si>
    <t xml:space="preserve">https://mypcm21.box.com/s/dtnzutjgwrv4pjta7aiazfobrsquqyfr </t>
  </si>
  <si>
    <t>Link to PCM's approved School Specific Goals</t>
  </si>
  <si>
    <t>Pullman Community Montessori School</t>
  </si>
  <si>
    <t>Aggregate by District by Grade</t>
  </si>
  <si>
    <t xml:space="preserve">District: </t>
  </si>
  <si>
    <t>SEL Summary Report (measured via MEFS)</t>
  </si>
  <si>
    <t>FALL</t>
  </si>
  <si>
    <t>WINTER</t>
  </si>
  <si>
    <t>Jan EER reflection:</t>
  </si>
  <si>
    <t>https://mypcm21.box.com/s/yz1vbzwhuhvsi9wgc04xx4uklkhid23y</t>
  </si>
  <si>
    <t>https://mypcm21.box.com/s/vkhqzyetsg29fi1ht6ptuhcjr93a3bn8</t>
  </si>
  <si>
    <t>YEAR 1-3</t>
  </si>
  <si>
    <t>Educational</t>
  </si>
  <si>
    <t>Discipline/referral rates are low</t>
  </si>
  <si>
    <t>Students buy into culture</t>
  </si>
  <si>
    <t>Student growth is increased</t>
  </si>
  <si>
    <t>Financial</t>
  </si>
  <si>
    <t>Operational</t>
  </si>
  <si>
    <t>Compliance requirement are
being met</t>
  </si>
  <si>
    <t>Staff are galvanizing around mission, vision, and community</t>
  </si>
  <si>
    <t>Fundraising is becoming more consistent.</t>
  </si>
  <si>
    <t>Program is building cash reserve and appears to be on track to sustainability</t>
  </si>
  <si>
    <t>Meeting</t>
  </si>
  <si>
    <t>Progressing/Improving</t>
  </si>
  <si>
    <t>Need work</t>
  </si>
  <si>
    <t>Progressing/Improving (with adjusted plan)</t>
  </si>
  <si>
    <t>Meeting (have caught up on on WA Charters.  Given until July for initial adoption of Educational Equity Plan.)</t>
  </si>
  <si>
    <t>(preliminary med year progress notes)</t>
  </si>
  <si>
    <t>Student no shows</t>
  </si>
  <si>
    <t xml:space="preserve">June EER reflection:  </t>
  </si>
  <si>
    <t>coming soon</t>
  </si>
  <si>
    <t>Head of School</t>
  </si>
  <si>
    <t>Montessori Coach</t>
  </si>
  <si>
    <t>Office &amp; Operations Manager</t>
  </si>
  <si>
    <t>Food Service Manager</t>
  </si>
  <si>
    <t>Special Education Teacher &amp; Program Manager</t>
  </si>
  <si>
    <t>School Nurse</t>
  </si>
  <si>
    <t>Retained</t>
  </si>
  <si>
    <t>Montessori Teacher:  Primary</t>
  </si>
  <si>
    <t>Younger Elementary 1</t>
  </si>
  <si>
    <t>Younger Elementary 2</t>
  </si>
  <si>
    <t>Instructional Assistants</t>
  </si>
  <si>
    <t>YE 1</t>
  </si>
  <si>
    <t>YE 2</t>
  </si>
  <si>
    <t>School Year Exited Student Summary</t>
  </si>
  <si>
    <t>Montessori Teachers/Guides: Elementary</t>
  </si>
  <si>
    <t>NEW</t>
  </si>
  <si>
    <t>Admin/Coach</t>
  </si>
  <si>
    <t>Sped Dir/Teach</t>
  </si>
  <si>
    <t>IA Sub Pool</t>
  </si>
  <si>
    <t>Bus Driver Sub Pool</t>
  </si>
  <si>
    <t>Oct</t>
  </si>
  <si>
    <t>Sept</t>
  </si>
  <si>
    <t>DATE</t>
  </si>
  <si>
    <t>REASON</t>
  </si>
  <si>
    <t>GRADE</t>
  </si>
  <si>
    <t>School Year Entrance Student Summary</t>
  </si>
  <si>
    <t>Month</t>
  </si>
  <si>
    <t>Christina Brandt</t>
  </si>
  <si>
    <t>Demond Roberts</t>
  </si>
  <si>
    <t>Vendor</t>
  </si>
  <si>
    <t>Type</t>
  </si>
  <si>
    <t>FY22-23 Amount</t>
  </si>
  <si>
    <t>Renewal Month</t>
  </si>
  <si>
    <t>Special Education Contracts</t>
  </si>
  <si>
    <t>Presence Learning</t>
  </si>
  <si>
    <t>SPED Services</t>
  </si>
  <si>
    <t>Cost will vary depending on student SPED population needs</t>
  </si>
  <si>
    <t>True Measure Collaborative</t>
  </si>
  <si>
    <t>SPED Consulting</t>
  </si>
  <si>
    <t>Business Services Contracts</t>
  </si>
  <si>
    <t>Joule Growth Partners</t>
  </si>
  <si>
    <t>CFO / Accounting / Payroll</t>
  </si>
  <si>
    <t xml:space="preserve">BoardOnTrack </t>
  </si>
  <si>
    <t>Board Support</t>
  </si>
  <si>
    <t>Little Green Light</t>
  </si>
  <si>
    <t>Fundraising Software</t>
  </si>
  <si>
    <t>Marketing</t>
  </si>
  <si>
    <t>Great American Insurance Group</t>
  </si>
  <si>
    <t>Insurance</t>
  </si>
  <si>
    <t>June/July</t>
  </si>
  <si>
    <t>Required by law</t>
  </si>
  <si>
    <t>Eide Bailly</t>
  </si>
  <si>
    <t>Audit</t>
  </si>
  <si>
    <t>Program and Staff Support Contracts</t>
  </si>
  <si>
    <t>TSS Place Network</t>
  </si>
  <si>
    <t>Nautilus Group (Public Montessori in Action International)</t>
  </si>
  <si>
    <t>MTSS Behavior Support</t>
  </si>
  <si>
    <t>Staff PD</t>
  </si>
  <si>
    <t>Technology Services Contracts</t>
  </si>
  <si>
    <t>Tech Software</t>
  </si>
  <si>
    <t>For the student management software (Skyward)</t>
  </si>
  <si>
    <t>Transparent Classroom</t>
  </si>
  <si>
    <t>Cost will increase with student enrollment increase</t>
  </si>
  <si>
    <t>Smartsheet</t>
  </si>
  <si>
    <t>Student Services Contracts</t>
  </si>
  <si>
    <t>Lexia</t>
  </si>
  <si>
    <t>Reading / Literacy</t>
  </si>
  <si>
    <t>NWEA</t>
  </si>
  <si>
    <t>Student Testing</t>
  </si>
  <si>
    <t>Reflection Sciences</t>
  </si>
  <si>
    <t>Student Services</t>
  </si>
  <si>
    <t>Renewed</t>
  </si>
  <si>
    <t>Yellow Barn Occupational Therapy</t>
  </si>
  <si>
    <t>OT Services</t>
  </si>
  <si>
    <t>based on student #</t>
  </si>
  <si>
    <t>1st time</t>
  </si>
  <si>
    <t xml:space="preserve">Spokane International Academy </t>
  </si>
  <si>
    <t>Consulting &amp; Program Support</t>
  </si>
  <si>
    <t>Billed hourly, might be lower or higher. Also a Food Service portion but covered by program.</t>
  </si>
  <si>
    <t>Covered by WA Charters this Year</t>
  </si>
  <si>
    <t>e-LocalLink (CGS)</t>
  </si>
  <si>
    <t>(One time)</t>
  </si>
  <si>
    <t>(NCMPS) National Center for Montessori in the Public Sector</t>
  </si>
  <si>
    <t>Montessori Specific Program Support</t>
  </si>
  <si>
    <t>Ounce of Prevention (Reading &amp; Dyslexia Trainer)</t>
  </si>
  <si>
    <t>NEWESD 101</t>
  </si>
  <si>
    <t>YMCA MOU</t>
  </si>
  <si>
    <t>For Wednesday 1/2 Day Enrichment (contract changes with student number) - this is cap amount. Will be adjusted monthly and will likely be less.</t>
  </si>
  <si>
    <t>Place-based Program Support</t>
  </si>
  <si>
    <t>Total Student Entries</t>
  </si>
  <si>
    <t>Total W/D in SY</t>
  </si>
  <si>
    <t>jill, laylah</t>
  </si>
  <si>
    <t>emily</t>
  </si>
  <si>
    <t>dave, laura, melissa</t>
  </si>
  <si>
    <t>christina, demond, new</t>
  </si>
  <si>
    <t>Classified (IA Classroom-emergency cert)</t>
  </si>
  <si>
    <t>Classified (IA SPED-emergency cert)</t>
  </si>
  <si>
    <t>james</t>
  </si>
  <si>
    <t>katie, trish, jordan, sara</t>
  </si>
  <si>
    <t>desiree, nicole veronica, shayne, kathleen</t>
  </si>
  <si>
    <t>Counselor</t>
  </si>
  <si>
    <t>Grant Funding</t>
  </si>
  <si>
    <t>Classified Sub Pool</t>
  </si>
  <si>
    <t>Enrollment Lottery is March 30th</t>
  </si>
  <si>
    <t>Jr. Great Books</t>
  </si>
  <si>
    <t>Litteracy &amp; Reading (core &amp; intervention)</t>
  </si>
  <si>
    <t>Learning Software (intervention)</t>
  </si>
  <si>
    <t>David Schneider</t>
  </si>
  <si>
    <t>NA</t>
  </si>
  <si>
    <t>Jordan Bovee</t>
  </si>
  <si>
    <t>Katie Kendrick</t>
  </si>
  <si>
    <t>Trish Sanchez</t>
  </si>
  <si>
    <t>DJ White</t>
  </si>
  <si>
    <t>Office Assistant</t>
  </si>
  <si>
    <t>NEW (retained staff but moved to OE)</t>
  </si>
  <si>
    <t>Older Elementary 1</t>
  </si>
  <si>
    <t>? (still finding for this year)</t>
  </si>
  <si>
    <t>Other core staff</t>
  </si>
  <si>
    <t>ACP/Specialty</t>
  </si>
  <si>
    <t>K-1</t>
  </si>
  <si>
    <t>K-2</t>
  </si>
  <si>
    <t>YE 3</t>
  </si>
  <si>
    <t>OE 1</t>
  </si>
  <si>
    <t>OE 2</t>
  </si>
  <si>
    <t>1 @ 0.35</t>
  </si>
  <si>
    <t>SPED Instructional Assistant 2</t>
  </si>
  <si>
    <t>SPED Instructional Assistant 1</t>
  </si>
  <si>
    <t>Retained (pending hire this year for tutor + PT Sped Para)</t>
  </si>
  <si>
    <t>Bus Driver 1</t>
  </si>
  <si>
    <t>Bus Driver 2</t>
  </si>
  <si>
    <t>?</t>
  </si>
  <si>
    <t>Younger Elementary 3 (NEW RM)</t>
  </si>
  <si>
    <t>Older Elementary 2 (NEW RM)</t>
  </si>
  <si>
    <t>Retained (moved from YE)</t>
  </si>
  <si>
    <t>2022-23</t>
  </si>
  <si>
    <t>SY Tested:</t>
  </si>
  <si>
    <t>READING</t>
  </si>
  <si>
    <t>MATH</t>
  </si>
  <si>
    <t>Current School Demographics</t>
  </si>
  <si>
    <t>Cumulative</t>
  </si>
  <si>
    <t xml:space="preserve">Data to base assumptions </t>
  </si>
  <si>
    <t>Application Data Detailed</t>
  </si>
  <si>
    <t>https://mypcm21.box.com/s/rd6k8wrrmcwp71gamyh8plvcmt0jl7nu</t>
  </si>
  <si>
    <t>Yearly Enrollment Tracking Comparables</t>
  </si>
  <si>
    <t>based on previous 2 years enrollment data these enrollment goals are achievable (to examine this see the 2 workbooks linked at the top)</t>
  </si>
  <si>
    <t xml:space="preserve">** Interpretation note: documentation is not 'missing' it need to be reconciled with the accountant.  </t>
  </si>
  <si>
    <t>Cut Down, Not budgeted for 23-24</t>
  </si>
  <si>
    <t>Cut Down</t>
  </si>
  <si>
    <t>WA Charters grant to cover (pending)</t>
  </si>
  <si>
    <t>Bloomz</t>
  </si>
  <si>
    <t>Communication System</t>
  </si>
  <si>
    <t>Needed to improve general and emergency communications</t>
  </si>
  <si>
    <t>Projected: 2023-24 School Year Hiring Progress</t>
  </si>
  <si>
    <t>2021-22</t>
  </si>
  <si>
    <t>Contracted</t>
  </si>
  <si>
    <t>Certificated</t>
  </si>
  <si>
    <t>Becky Byers</t>
  </si>
  <si>
    <t>FALL 2022</t>
  </si>
  <si>
    <t>https://mypcm21.box.com/s/zb0rzh9m0eajnnjpysi991li63gcom6k</t>
  </si>
  <si>
    <t>Yes</t>
  </si>
  <si>
    <t>No</t>
  </si>
  <si>
    <t>Zearn</t>
  </si>
  <si>
    <t>Math intervention</t>
  </si>
  <si>
    <t>(New)</t>
  </si>
  <si>
    <t>(Will drop in summer)</t>
  </si>
  <si>
    <t>(New) Reading / Litteracy (grant funding)… most of the cost is not reocurring.</t>
  </si>
  <si>
    <t>First Step Internet</t>
  </si>
  <si>
    <t>School Internet</t>
  </si>
  <si>
    <t>$300/Month</t>
  </si>
  <si>
    <t>e-rate qualified</t>
  </si>
  <si>
    <t>LJIST (DEI Work Group)</t>
  </si>
  <si>
    <t>Parentd Empowerment Services (Latysa Flowers)</t>
  </si>
  <si>
    <t>Staff &amp; Board PD -DEI</t>
  </si>
  <si>
    <t>Staff &amp; Board PD - DEI</t>
  </si>
  <si>
    <t>WA Charters grant to covered</t>
  </si>
  <si>
    <t>Current Conditional or Emergency Certification Tracking</t>
  </si>
  <si>
    <t xml:space="preserve">Employee Name </t>
  </si>
  <si>
    <t>Role</t>
  </si>
  <si>
    <t>Progress Tracking</t>
  </si>
  <si>
    <t>Certificated (clock hrs to transfer)</t>
  </si>
  <si>
    <t>Certificate or Certification in Transfer</t>
  </si>
  <si>
    <t>Guide</t>
  </si>
  <si>
    <t>Board Approved</t>
  </si>
  <si>
    <t>IA</t>
  </si>
  <si>
    <t>Emergency Sub Cert</t>
  </si>
  <si>
    <t>Conditional Cert</t>
  </si>
  <si>
    <t>Emily Klein</t>
  </si>
  <si>
    <t>SPED teacher &amp; Program Director</t>
  </si>
  <si>
    <t>YES (for transfer period)</t>
  </si>
  <si>
    <t>*multiple levels of montessori training and experience as lead guide</t>
  </si>
  <si>
    <t>* only the emergency certifications or conditional certifiction for employees with chance of extended coverage are listed.</t>
  </si>
  <si>
    <t>Aggregate by District by Age Grouping/Classroom</t>
  </si>
  <si>
    <t>Achievement and Projected Proficiency Summary Report</t>
  </si>
  <si>
    <t>* interpretation note: K tests begin in the winter rather than fall.  K tests must be interpreted lightly as this is their first test ever.</t>
  </si>
  <si>
    <t>BASELINE</t>
  </si>
  <si>
    <t>Intent to returns (due 4/11/2023)</t>
  </si>
  <si>
    <t>Where we are (cumulative)?</t>
  </si>
  <si>
    <t>To see detailed view of application data see here</t>
  </si>
  <si>
    <t>Target for # of new applications</t>
  </si>
  <si>
    <t>New Application Goals</t>
  </si>
  <si>
    <t>Number of seats total = 145</t>
  </si>
  <si>
    <t>Number of students returning = 85 (we gained 2 new kinders)</t>
  </si>
  <si>
    <t>Summer attrition estimate = 6 (assume 1 lost from each grade over summer)</t>
  </si>
  <si>
    <t>85-6 = 79 # of students estimated to return in the fall </t>
  </si>
  <si>
    <t># of seats (145) - # returning (79) = 66 seats to fill before accepting new apps (accounts for summer attrition)</t>
  </si>
  <si>
    <t>66 * 56% = 37 # applications needed beyond the number of seats to fill before accepting new apps based on conversion rate of new apps to actually students walking through the door on day 1</t>
  </si>
  <si>
    <t>TOTAL APPS NEEDED to safely assume a waitlist and meet budgeted enrollment targets 66 + 37 = 103</t>
  </si>
  <si>
    <t>(New) Offer kinder open house May 11 &amp; 17</t>
  </si>
  <si>
    <t>(New) Offer AC open house May 20</t>
  </si>
  <si>
    <t>Responsive Enrollment Plan Update:</t>
  </si>
  <si>
    <t>(late) Hand delivery of packets to apartments end of this week</t>
  </si>
  <si>
    <t>(late) Update of items &amp; touch base with pre-schools this week and early next week</t>
  </si>
  <si>
    <t>Laylah Sullivan</t>
  </si>
  <si>
    <t xml:space="preserve">Head of School </t>
  </si>
  <si>
    <t xml:space="preserve">NA </t>
  </si>
  <si>
    <t>(New) Run K open houses weekly through July</t>
  </si>
  <si>
    <t>(New) Touch base with early learning centers again and push out to families.</t>
  </si>
  <si>
    <t>(New) Run 3 more OE &amp; AC open house</t>
  </si>
  <si>
    <t>(New) Looking for 2-3 community events that focus on littles (reading at the library, science center volunteer)</t>
  </si>
  <si>
    <t>Intent Verifications (due 6/16/2023)</t>
  </si>
  <si>
    <t xml:space="preserve">Blank </t>
  </si>
  <si>
    <t>Total Sent</t>
  </si>
  <si>
    <t>PRE-LOTTERY Tracking &amp; Projections</t>
  </si>
  <si>
    <t>Classified (IA Classroom-Certified)</t>
  </si>
  <si>
    <t>Nurse</t>
  </si>
  <si>
    <t>General &amp; Categorical Funding</t>
  </si>
  <si>
    <t>We recently received $20K in local support, not reflected in this dashboard but will be reflected in July</t>
  </si>
  <si>
    <t>#'s less than 10 are concealed</t>
  </si>
  <si>
    <t>Enrollment Tracking Table</t>
  </si>
  <si>
    <t>NS (Unsure if truly moving, then moved to Oly)</t>
  </si>
  <si>
    <t xml:space="preserve">NS - Decided to Home School - Family Health Reasons </t>
  </si>
  <si>
    <t>NS - Moved and is Homeschooling again</t>
  </si>
  <si>
    <t xml:space="preserve">Unknown - Confirmed return to Jefferson </t>
  </si>
  <si>
    <t>Aug (30th)</t>
  </si>
  <si>
    <t>Aug (21)</t>
  </si>
  <si>
    <t>Health - Will try online and then return if not successful</t>
  </si>
  <si>
    <t>This is the new Compliance Calendar.  It has not yet been converted into the following format.</t>
  </si>
  <si>
    <t xml:space="preserve">2023-24 SCHOOL SPECIFIC GOALS </t>
  </si>
  <si>
    <t>Other - Family Loss</t>
  </si>
  <si>
    <t>Prog Fit</t>
  </si>
  <si>
    <t>LMS - Loves the Science there</t>
  </si>
  <si>
    <t>Homeschool/Remote - sibling set</t>
  </si>
  <si>
    <t>STUDENT WITHDRAWS</t>
  </si>
  <si>
    <t>NEW APPLICATIONS</t>
  </si>
  <si>
    <t>Washington State Charter School Commission 2023-24 SY Compliance Tracking</t>
  </si>
  <si>
    <t>Accepted Seat</t>
  </si>
  <si>
    <t xml:space="preserve">Other </t>
  </si>
  <si>
    <t>COMPLETED - Granted her Teaching Certification!</t>
  </si>
  <si>
    <t>Switch to conditional for fall when join NWEd program. Currently awaiting test and full acceptance into NWED</t>
  </si>
  <si>
    <t>Switch to conditional for fall when join NWEd program (on hold until after return)</t>
  </si>
  <si>
    <t>YES, before January (full sub cert in meantime)</t>
  </si>
  <si>
    <t>Travis Hoyle</t>
  </si>
  <si>
    <t>Certificated (CTE)</t>
  </si>
  <si>
    <t>Timothy Green</t>
  </si>
  <si>
    <t>SPED IA</t>
  </si>
  <si>
    <t>Roger Crawford</t>
  </si>
  <si>
    <t>Jill Stansbury</t>
  </si>
  <si>
    <t>Arden "Theo" Jones</t>
  </si>
  <si>
    <t>Jared Kunh</t>
  </si>
  <si>
    <t>Counselor Certificate</t>
  </si>
  <si>
    <t>Dominick Luby</t>
  </si>
  <si>
    <t xml:space="preserve">PE Teacher </t>
  </si>
  <si>
    <t>ID license transfer in process</t>
  </si>
  <si>
    <t>Started 12/11/2023</t>
  </si>
  <si>
    <t>Enrollment 2024-25</t>
  </si>
  <si>
    <t>Total</t>
  </si>
  <si>
    <t>Enrollment (23-24)</t>
  </si>
  <si>
    <t>Total (K-7th)</t>
  </si>
  <si>
    <t>LAP (1st-7th)</t>
  </si>
  <si>
    <t>Title 1 (1st-7th)</t>
  </si>
  <si>
    <t>SPED</t>
  </si>
  <si>
    <t>35 (23)</t>
  </si>
  <si>
    <t>47 (32)</t>
  </si>
  <si>
    <t>12 new students</t>
  </si>
  <si>
    <t>15 new students</t>
  </si>
  <si>
    <t>LY was 19</t>
  </si>
  <si>
    <t>LY was 17</t>
  </si>
  <si>
    <t>No Reply</t>
  </si>
  <si>
    <t>NET CHANGE IN STUDENT POPULATION during the SY</t>
  </si>
  <si>
    <t>Note: We started 13 seats below our budgeted traget so we have used up the contingency build into our budget</t>
  </si>
  <si>
    <t>Not satisfied with former school</t>
  </si>
  <si>
    <t>Not Satisfied with former schools Student Services Program</t>
  </si>
  <si>
    <t>Enrollment Recruitment Goals</t>
  </si>
  <si>
    <t xml:space="preserve">Target to Enroll </t>
  </si>
  <si>
    <t>On track</t>
  </si>
  <si>
    <t>https://mypcm21.box.com/s/uft5yc54xsvafj83a2x786m6vofd21eg</t>
  </si>
  <si>
    <t>Multi-Year Enrollment-Attrition Summary</t>
  </si>
  <si>
    <t># of seats budgeted for 2024-25 SY</t>
  </si>
  <si>
    <t># Returning Students from 2023-24 SY</t>
  </si>
  <si>
    <t># 2024-25 APPLICATIONS Received</t>
  </si>
  <si>
    <t># 2024-25 NS PRIORITY SIBLINGS</t>
  </si>
  <si>
    <t># All Students (APPLICATIONS+Returning)</t>
  </si>
  <si>
    <t>NS-Registration Not Started (Skyward)</t>
  </si>
  <si>
    <t>NS-Registration In Progress (Skyward)</t>
  </si>
  <si>
    <t>NS-Registration Complete (Skyward)</t>
  </si>
  <si>
    <t>NS-Registration Verified (Skyward)</t>
  </si>
  <si>
    <t>SEATS LEFT TO FILL for 2024-25 SY</t>
  </si>
  <si>
    <t>MAX #s to CAP Enrollment (above budg)</t>
  </si>
  <si>
    <t>assumed net attrition of 6 students</t>
  </si>
  <si>
    <t>Need 86 applications to convert to enrollments</t>
  </si>
  <si>
    <t>=</t>
  </si>
  <si>
    <t>applications needed to reach goal of filling 86 seats</t>
  </si>
  <si>
    <t>Assume 55% of applications turn into enrollments</t>
  </si>
  <si>
    <t>Marketing Plan</t>
  </si>
  <si>
    <t>Radio ads</t>
  </si>
  <si>
    <t>Open Houses</t>
  </si>
  <si>
    <t>Yearly Enrollment Tracking Comparable</t>
  </si>
  <si>
    <t>Will not see activity here unit after the lottery</t>
  </si>
  <si>
    <t>2 KINDER/ 3 YOUNGERS/ 2 OLDERS/ 1 AC</t>
  </si>
  <si>
    <t>(8 classrooms total)</t>
  </si>
  <si>
    <t>Apps Received</t>
  </si>
  <si>
    <t>On Track for Target?</t>
  </si>
  <si>
    <t>Currently based on original plan of:</t>
  </si>
  <si>
    <t>Direct Mailers</t>
  </si>
  <si>
    <t xml:space="preserve">Business of the Month </t>
  </si>
  <si>
    <t>Distribution of packets</t>
  </si>
  <si>
    <t>Direct Connection w/ Childcare Centers</t>
  </si>
  <si>
    <t>Refuse Stuffers</t>
  </si>
  <si>
    <t>**we are also looking at the feasibility of adding a small cohort of 9th graders next year (5-8 students)</t>
  </si>
  <si>
    <t>Based on historic data and trends I do think this may be a challenging goal to meet without a solid commitment by February and installation of a play structure this summer.  Without a serious plan I do fear we could end up 15-20 seats short.                                                                                                                     We are examining budget effects of having 1 K at 30 students and staying at 1 OE</t>
  </si>
  <si>
    <t>**Marketing partnership w/ Palladium Media, LLC -- digital media</t>
  </si>
  <si>
    <t>Signage around town</t>
  </si>
  <si>
    <t>Textbank Pushes</t>
  </si>
  <si>
    <t>We currently have 1 kinder/ 2 Youngers/ 1 olders / 1 AC = 5 classrooms</t>
  </si>
  <si>
    <t>Deliverable</t>
  </si>
  <si>
    <t>Due</t>
  </si>
  <si>
    <t>Board Approved School-Specific Goals/ Performance Targets</t>
  </si>
  <si>
    <t>Updated School Handbooks: Employee and Student</t>
  </si>
  <si>
    <t>Student Application</t>
  </si>
  <si>
    <t>Annual Performance Report+</t>
  </si>
  <si>
    <t>Financial Audit Letter of Engagement +</t>
  </si>
  <si>
    <t>Updated Training on Child Abuse and Neglect Reporting *</t>
  </si>
  <si>
    <t>Updated Staff Qualifications</t>
  </si>
  <si>
    <t>Background Checks *</t>
  </si>
  <si>
    <t>Fourth Fiscal Quarter Financial Report +</t>
  </si>
  <si>
    <t>F-196 Form (submitted to OSPI) +</t>
  </si>
  <si>
    <t>Status</t>
  </si>
  <si>
    <t>Annual Report: Employment of noncertificated Instructional Staff (New Template HERE – new requirement under ESHB 1744)</t>
  </si>
  <si>
    <t>F-196 must be certified in EDS (OSPI deadline)</t>
  </si>
  <si>
    <t>Asset Inventory</t>
  </si>
  <si>
    <t>Board Roster *</t>
  </si>
  <si>
    <t>Board &amp; Administrative Staff Training*</t>
  </si>
  <si>
    <t>Q4 Financial Report due in new format with 2020-21, 2021-22, and 2022-23 F-196 data</t>
  </si>
  <si>
    <t>SEFA due through SAO Portal (SAO deadline)</t>
  </si>
  <si>
    <t>Recurrent Enrollment</t>
  </si>
  <si>
    <t>Charter Financial Statement Attestation -- data sent to SAO’s office + (provide SAO’s office with data within 30 days of initial request)</t>
  </si>
  <si>
    <t>First Quarter Board Meeting Agendas, Board Packets, and Minutes</t>
  </si>
  <si>
    <t>15th Updated Staff Qualifications *</t>
  </si>
  <si>
    <t>15th Updated Training on Child Abuse and Neglect Reporting *</t>
  </si>
  <si>
    <t>15th Background Checks *</t>
  </si>
  <si>
    <t>Annual School Board Meeting Schedule Posted *</t>
  </si>
  <si>
    <t>First Fiscal Quarter Financial Report</t>
  </si>
  <si>
    <t>Updated Staff Qualifications *</t>
  </si>
  <si>
    <t>Student Transfers and Exits</t>
  </si>
  <si>
    <t>Independent Audit Report + (if received from auditor early send within 5 days of receipt)</t>
  </si>
  <si>
    <t>Second Quarter Board Meeting Agendas, Board Packets, and Minutes</t>
  </si>
  <si>
    <t>Second Fiscal Quarter Financial Report</t>
  </si>
  <si>
    <t>Annual F1 Personal Financial Disclosure Statement</t>
  </si>
  <si>
    <t>Safety Drills Conducted</t>
  </si>
  <si>
    <t>Updated Background Checks *</t>
  </si>
  <si>
    <t>Assigned School Comparison</t>
  </si>
  <si>
    <t>Third Quarter Board Meeting Agendas, Board Packets, and Minutes</t>
  </si>
  <si>
    <t>1st Growth Summaries</t>
  </si>
  <si>
    <t>Annual School Calendar</t>
  </si>
  <si>
    <t>School-Specific Goal Results (including deidentified student- level data)</t>
  </si>
  <si>
    <t>F203, F195, F195F forms submitted to OSPI ₼</t>
  </si>
  <si>
    <t>Third Fiscal Quarter Financial Report</t>
  </si>
  <si>
    <t>1st Updated Insurance Certification</t>
  </si>
  <si>
    <t>1st Updated Emergency Contact Information</t>
  </si>
  <si>
    <t>1st Updated School Coordinators</t>
  </si>
  <si>
    <t>1st Draft School-Specific Goals/ Performance targets (in 2024)</t>
  </si>
  <si>
    <t>15th Annual Budget Publication</t>
  </si>
  <si>
    <t>15th Fourth Quarter Board Meeting Agendas, Board Packets, &amp; Minutes₸</t>
  </si>
  <si>
    <t>31st Board approved budget**</t>
  </si>
  <si>
    <t xml:space="preserve">https://charterschool.app.box.com/s/aq9rum6r9xf2gy23q7xeneej9gszbiuq </t>
  </si>
  <si>
    <t>2 days</t>
  </si>
  <si>
    <t>Fourth Quarter Board Meeting Agendas, Board Packets, and Minutes</t>
  </si>
  <si>
    <t>On Time</t>
  </si>
  <si>
    <t>On Track</t>
  </si>
  <si>
    <t>Miscalendared deadline (Agendas, Board Packets, and Minutes are all counted as separate deliverables)</t>
  </si>
  <si>
    <t>PAST DUE</t>
  </si>
  <si>
    <t>Think there is something wrong with the dashboards?</t>
  </si>
  <si>
    <t>Not On Track</t>
  </si>
  <si>
    <t>This initiates end of January</t>
  </si>
  <si>
    <t>asked for extenstion due to timing of board meeting</t>
  </si>
  <si>
    <t>we are screening more prospects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</si>
</sst>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_);[Red]\(&quot;$&quot;#,##0\)"/>
    <numFmt numFmtId="43" formatCode="_(* #,##0.00_);_(* \(#,##0.00\);_(* &quot;-&quot;??_);_(@_)"/>
    <numFmt numFmtId="164" formatCode="mm/dd"/>
    <numFmt numFmtId="165" formatCode="m/d"/>
    <numFmt numFmtId="166" formatCode="0.00_);[Red]\(0.00\)"/>
  </numFmts>
  <fonts count="73" x14ac:knownFonts="1">
    <font>
      <sz val="10"/>
      <color rgb="FF000000"/>
      <name val="Arial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sz val="10"/>
      <color rgb="FF7030A0"/>
      <name val="Arial"/>
      <family val="2"/>
    </font>
    <font>
      <sz val="10"/>
      <color rgb="FFFF0000"/>
      <name val="Arial"/>
      <family val="2"/>
    </font>
    <font>
      <sz val="7.5"/>
      <color indexed="8"/>
      <name val="Arial"/>
      <family val="2"/>
    </font>
    <font>
      <b/>
      <sz val="7.5"/>
      <color indexed="8"/>
      <name val="Arial"/>
      <family val="2"/>
    </font>
    <font>
      <b/>
      <sz val="13.5"/>
      <color indexed="8"/>
      <name val="Arial"/>
      <family val="2"/>
    </font>
    <font>
      <sz val="10.5"/>
      <color indexed="8"/>
      <name val="Arial"/>
      <family val="2"/>
    </font>
    <font>
      <b/>
      <sz val="10"/>
      <color rgb="FF7030A0"/>
      <name val="Arial"/>
      <family val="2"/>
    </font>
    <font>
      <b/>
      <i/>
      <sz val="10"/>
      <name val="Arial"/>
      <family val="2"/>
    </font>
    <font>
      <sz val="11"/>
      <name val="Arial"/>
      <family val="2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name val="Arial"/>
      <family val="2"/>
    </font>
    <font>
      <i/>
      <sz val="10"/>
      <color rgb="FF000000"/>
      <name val="Arial"/>
      <family val="2"/>
    </font>
    <font>
      <b/>
      <sz val="14"/>
      <color theme="1"/>
      <name val="Calibri Light"/>
      <family val="2"/>
      <scheme val="major"/>
    </font>
    <font>
      <sz val="10"/>
      <color rgb="FF000000"/>
      <name val="Calibri Light"/>
      <family val="2"/>
      <scheme val="major"/>
    </font>
    <font>
      <sz val="10"/>
      <color theme="1"/>
      <name val="Calibri Light"/>
      <family val="2"/>
      <scheme val="major"/>
    </font>
    <font>
      <b/>
      <sz val="12"/>
      <color theme="1"/>
      <name val="Calibri Light"/>
      <family val="2"/>
      <scheme val="major"/>
    </font>
    <font>
      <b/>
      <sz val="10"/>
      <name val="Calibri Light"/>
      <family val="2"/>
      <scheme val="major"/>
    </font>
    <font>
      <sz val="10"/>
      <name val="Calibri Light"/>
      <family val="2"/>
      <scheme val="major"/>
    </font>
    <font>
      <b/>
      <sz val="10"/>
      <color theme="1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i/>
      <sz val="10"/>
      <color theme="0"/>
      <name val="Arial"/>
      <family val="2"/>
    </font>
    <font>
      <sz val="10"/>
      <color theme="0"/>
      <name val="Arial"/>
      <family val="2"/>
    </font>
    <font>
      <b/>
      <i/>
      <sz val="10"/>
      <color theme="1"/>
      <name val="Arial"/>
      <family val="2"/>
    </font>
    <font>
      <b/>
      <i/>
      <sz val="10"/>
      <color rgb="FF000000"/>
      <name val="Arial"/>
      <family val="2"/>
    </font>
    <font>
      <b/>
      <sz val="9"/>
      <color rgb="FF000000"/>
      <name val="Arial"/>
      <family val="2"/>
    </font>
    <font>
      <i/>
      <sz val="10"/>
      <color theme="2" tint="-0.499984740745262"/>
      <name val="Arial"/>
      <family val="2"/>
    </font>
    <font>
      <sz val="10"/>
      <color theme="5"/>
      <name val="Arial"/>
      <family val="2"/>
    </font>
    <font>
      <b/>
      <sz val="10"/>
      <color theme="0"/>
      <name val="Arial"/>
      <family val="2"/>
    </font>
    <font>
      <b/>
      <sz val="10.5"/>
      <color theme="5"/>
      <name val="Arial"/>
      <family val="2"/>
    </font>
    <font>
      <sz val="10"/>
      <color rgb="FF00B050"/>
      <name val="Arial"/>
      <family val="2"/>
    </font>
    <font>
      <sz val="10"/>
      <color rgb="FF000000"/>
      <name val="Arial"/>
      <family val="2"/>
    </font>
    <font>
      <b/>
      <sz val="10"/>
      <color rgb="FFFF0000"/>
      <name val="Arial"/>
      <family val="2"/>
    </font>
    <font>
      <strike/>
      <sz val="10"/>
      <color rgb="FFFF0000"/>
      <name val="Arial"/>
      <family val="2"/>
    </font>
    <font>
      <b/>
      <sz val="10"/>
      <color rgb="FF00B0F0"/>
      <name val="Arial"/>
      <family val="2"/>
    </font>
    <font>
      <sz val="8"/>
      <name val="Arial"/>
      <family val="2"/>
    </font>
    <font>
      <b/>
      <i/>
      <sz val="10"/>
      <color theme="5"/>
      <name val="Arial"/>
      <family val="2"/>
    </font>
    <font>
      <b/>
      <sz val="10"/>
      <color rgb="FF0808E8"/>
      <name val="Arial"/>
      <family val="2"/>
    </font>
    <font>
      <sz val="10"/>
      <color rgb="FFFF5050"/>
      <name val="Calibri Light"/>
      <family val="2"/>
      <scheme val="major"/>
    </font>
    <font>
      <sz val="10"/>
      <color rgb="FF0808E8"/>
      <name val="Calibri Light"/>
      <family val="2"/>
      <scheme val="major"/>
    </font>
    <font>
      <b/>
      <u/>
      <sz val="10"/>
      <color rgb="FF000000"/>
      <name val="Arial"/>
      <family val="2"/>
    </font>
    <font>
      <b/>
      <sz val="10"/>
      <color theme="5"/>
      <name val="Arial"/>
      <family val="2"/>
    </font>
    <font>
      <strike/>
      <sz val="10"/>
      <color rgb="FF000000"/>
      <name val="Arial"/>
      <family val="2"/>
    </font>
    <font>
      <i/>
      <sz val="10"/>
      <name val="Arial"/>
      <family val="2"/>
    </font>
    <font>
      <b/>
      <sz val="10"/>
      <color rgb="FF336600"/>
      <name val="Arial"/>
      <family val="2"/>
    </font>
    <font>
      <sz val="10"/>
      <color rgb="FF336600"/>
      <name val="Arial"/>
      <family val="2"/>
    </font>
    <font>
      <sz val="11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i/>
      <sz val="12"/>
      <color rgb="FF9C0006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i/>
      <sz val="12"/>
      <color rgb="FF000000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808080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ED7D31"/>
      <name val="Calibri"/>
      <family val="2"/>
      <scheme val="minor"/>
    </font>
    <font>
      <i/>
      <sz val="12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7030A0"/>
      <name val="Calibri Light"/>
      <family val="2"/>
      <scheme val="major"/>
    </font>
  </fonts>
  <fills count="34">
    <fill>
      <patternFill patternType="none"/>
    </fill>
    <fill>
      <patternFill patternType="gray125"/>
    </fill>
    <fill>
      <patternFill patternType="solid">
        <fgColor rgb="FFEFEFEF"/>
        <bgColor rgb="FFEFEFEF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BB1BA8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9" tint="-0.499984740745262"/>
        <bgColor rgb="FF000000"/>
      </patternFill>
    </fill>
    <fill>
      <patternFill patternType="solid">
        <fgColor rgb="FFC6EFCE"/>
      </patternFill>
    </fill>
    <fill>
      <patternFill patternType="solid">
        <fgColor rgb="FF70AD47"/>
        <bgColor rgb="FF000000"/>
      </patternFill>
    </fill>
    <fill>
      <patternFill patternType="solid">
        <fgColor theme="0" tint="-0.34998626667073579"/>
        <bgColor rgb="FF000000"/>
      </patternFill>
    </fill>
    <fill>
      <patternFill patternType="solid">
        <fgColor theme="8" tint="0.39997558519241921"/>
        <bgColor rgb="FF000000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B"/>
        <bgColor rgb="FF000000"/>
      </patternFill>
    </fill>
    <fill>
      <patternFill patternType="solid">
        <fgColor rgb="FFFFFF9B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249977111117893"/>
        <bgColor rgb="FF000000"/>
      </patternFill>
    </fill>
    <fill>
      <patternFill patternType="solid">
        <fgColor theme="0" tint="-0.249977111117893"/>
        <bgColor indexed="65"/>
      </patternFill>
    </fill>
    <fill>
      <patternFill patternType="solid">
        <fgColor rgb="FFA3FFCD"/>
        <bgColor rgb="FF000000"/>
      </patternFill>
    </fill>
    <fill>
      <patternFill patternType="solid">
        <fgColor theme="1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0000"/>
        <bgColor indexed="64"/>
      </patternFill>
    </fill>
  </fills>
  <borders count="5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/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thick">
        <color rgb="FF000000"/>
      </top>
      <bottom style="thin">
        <color indexed="64"/>
      </bottom>
      <diagonal/>
    </border>
    <border>
      <left/>
      <right style="thin">
        <color rgb="FF000000"/>
      </right>
      <top style="thick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</borders>
  <cellStyleXfs count="5">
    <xf numFmtId="0" fontId="0" fillId="0" borderId="0"/>
    <xf numFmtId="0" fontId="8" fillId="0" borderId="0" applyNumberFormat="0" applyFill="0" applyBorder="0" applyAlignment="0" applyProtection="0"/>
    <xf numFmtId="0" fontId="17" fillId="0" borderId="0"/>
    <xf numFmtId="43" fontId="40" fillId="0" borderId="0" applyFont="0" applyFill="0" applyBorder="0" applyAlignment="0" applyProtection="0"/>
    <xf numFmtId="0" fontId="55" fillId="18" borderId="0" applyNumberFormat="0" applyBorder="0" applyAlignment="0" applyProtection="0"/>
  </cellStyleXfs>
  <cellXfs count="324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5" fillId="0" borderId="2" xfId="0" applyFont="1" applyBorder="1"/>
    <xf numFmtId="0" fontId="5" fillId="0" borderId="2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/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8" xfId="0" applyFont="1" applyBorder="1"/>
    <xf numFmtId="0" fontId="2" fillId="0" borderId="0" xfId="0" applyFont="1"/>
    <xf numFmtId="0" fontId="5" fillId="0" borderId="8" xfId="0" applyFont="1" applyBorder="1" applyAlignment="1">
      <alignment wrapText="1"/>
    </xf>
    <xf numFmtId="0" fontId="5" fillId="0" borderId="0" xfId="0" applyFont="1"/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vertical="center"/>
    </xf>
    <xf numFmtId="0" fontId="8" fillId="0" borderId="0" xfId="1" applyAlignment="1"/>
    <xf numFmtId="0" fontId="10" fillId="0" borderId="0" xfId="0" applyFont="1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10" fillId="0" borderId="0" xfId="0" applyFont="1" applyAlignment="1">
      <alignment horizontal="center"/>
    </xf>
    <xf numFmtId="0" fontId="8" fillId="0" borderId="0" xfId="1"/>
    <xf numFmtId="0" fontId="15" fillId="0" borderId="0" xfId="0" applyFont="1"/>
    <xf numFmtId="0" fontId="16" fillId="0" borderId="8" xfId="0" applyFont="1" applyBorder="1" applyAlignment="1">
      <alignment horizontal="center"/>
    </xf>
    <xf numFmtId="0" fontId="6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4" fillId="0" borderId="12" xfId="0" applyFont="1" applyBorder="1"/>
    <xf numFmtId="0" fontId="0" fillId="0" borderId="12" xfId="0" applyBorder="1"/>
    <xf numFmtId="0" fontId="0" fillId="0" borderId="12" xfId="0" applyBorder="1" applyAlignment="1">
      <alignment horizontal="left"/>
    </xf>
    <xf numFmtId="0" fontId="0" fillId="0" borderId="0" xfId="0" applyAlignment="1">
      <alignment horizontal="left" vertical="top"/>
    </xf>
    <xf numFmtId="0" fontId="16" fillId="0" borderId="4" xfId="0" applyFont="1" applyBorder="1" applyAlignment="1">
      <alignment horizontal="center"/>
    </xf>
    <xf numFmtId="0" fontId="0" fillId="6" borderId="0" xfId="0" applyFill="1"/>
    <xf numFmtId="0" fontId="20" fillId="0" borderId="8" xfId="0" applyFont="1" applyBorder="1" applyAlignment="1">
      <alignment horizontal="center"/>
    </xf>
    <xf numFmtId="0" fontId="20" fillId="0" borderId="4" xfId="0" applyFont="1" applyBorder="1" applyAlignment="1">
      <alignment horizontal="center"/>
    </xf>
    <xf numFmtId="0" fontId="6" fillId="0" borderId="0" xfId="0" applyFont="1" applyAlignment="1">
      <alignment horizontal="left"/>
    </xf>
    <xf numFmtId="0" fontId="1" fillId="7" borderId="0" xfId="0" applyFont="1" applyFill="1"/>
    <xf numFmtId="0" fontId="1" fillId="8" borderId="0" xfId="0" applyFont="1" applyFill="1"/>
    <xf numFmtId="0" fontId="4" fillId="0" borderId="19" xfId="0" applyFont="1" applyBorder="1" applyAlignment="1">
      <alignment horizontal="left"/>
    </xf>
    <xf numFmtId="0" fontId="4" fillId="0" borderId="19" xfId="0" applyFont="1" applyBorder="1"/>
    <xf numFmtId="0" fontId="21" fillId="0" borderId="0" xfId="0" applyFont="1" applyAlignment="1">
      <alignment horizontal="left"/>
    </xf>
    <xf numFmtId="0" fontId="22" fillId="0" borderId="0" xfId="0" applyFont="1"/>
    <xf numFmtId="0" fontId="23" fillId="0" borderId="0" xfId="0" applyFont="1"/>
    <xf numFmtId="0" fontId="24" fillId="0" borderId="0" xfId="0" applyFont="1"/>
    <xf numFmtId="0" fontId="25" fillId="0" borderId="0" xfId="0" applyFont="1"/>
    <xf numFmtId="164" fontId="24" fillId="0" borderId="8" xfId="0" applyNumberFormat="1" applyFont="1" applyBorder="1" applyAlignment="1">
      <alignment horizontal="center" vertical="top"/>
    </xf>
    <xf numFmtId="0" fontId="4" fillId="0" borderId="0" xfId="0" applyFont="1"/>
    <xf numFmtId="49" fontId="6" fillId="0" borderId="0" xfId="0" applyNumberFormat="1" applyFont="1"/>
    <xf numFmtId="0" fontId="29" fillId="0" borderId="12" xfId="0" applyFont="1" applyBorder="1" applyAlignment="1">
      <alignment wrapText="1"/>
    </xf>
    <xf numFmtId="0" fontId="29" fillId="0" borderId="12" xfId="0" applyFont="1" applyBorder="1"/>
    <xf numFmtId="0" fontId="29" fillId="0" borderId="12" xfId="0" applyFont="1" applyBorder="1" applyAlignment="1">
      <alignment horizontal="left"/>
    </xf>
    <xf numFmtId="0" fontId="29" fillId="0" borderId="20" xfId="0" applyFont="1" applyBorder="1" applyAlignment="1">
      <alignment wrapText="1"/>
    </xf>
    <xf numFmtId="0" fontId="29" fillId="0" borderId="21" xfId="0" applyFont="1" applyBorder="1"/>
    <xf numFmtId="0" fontId="29" fillId="0" borderId="21" xfId="0" applyFont="1" applyBorder="1" applyAlignment="1">
      <alignment horizontal="left"/>
    </xf>
    <xf numFmtId="0" fontId="29" fillId="0" borderId="22" xfId="0" applyFont="1" applyBorder="1"/>
    <xf numFmtId="0" fontId="23" fillId="0" borderId="23" xfId="0" applyFont="1" applyBorder="1" applyAlignment="1">
      <alignment wrapText="1"/>
    </xf>
    <xf numFmtId="6" fontId="23" fillId="0" borderId="0" xfId="0" applyNumberFormat="1" applyFont="1" applyAlignment="1">
      <alignment horizontal="left"/>
    </xf>
    <xf numFmtId="0" fontId="23" fillId="0" borderId="24" xfId="0" applyFont="1" applyBorder="1"/>
    <xf numFmtId="0" fontId="23" fillId="0" borderId="25" xfId="0" applyFont="1" applyBorder="1" applyAlignment="1">
      <alignment wrapText="1"/>
    </xf>
    <xf numFmtId="0" fontId="23" fillId="0" borderId="12" xfId="0" applyFont="1" applyBorder="1"/>
    <xf numFmtId="6" fontId="23" fillId="0" borderId="12" xfId="0" applyNumberFormat="1" applyFont="1" applyBorder="1" applyAlignment="1">
      <alignment horizontal="left"/>
    </xf>
    <xf numFmtId="0" fontId="23" fillId="0" borderId="26" xfId="0" applyFont="1" applyBorder="1"/>
    <xf numFmtId="0" fontId="23" fillId="0" borderId="21" xfId="0" applyFont="1" applyBorder="1"/>
    <xf numFmtId="6" fontId="23" fillId="0" borderId="21" xfId="0" applyNumberFormat="1" applyFont="1" applyBorder="1" applyAlignment="1">
      <alignment horizontal="left"/>
    </xf>
    <xf numFmtId="0" fontId="23" fillId="0" borderId="22" xfId="0" applyFont="1" applyBorder="1"/>
    <xf numFmtId="0" fontId="23" fillId="0" borderId="24" xfId="0" applyFont="1" applyBorder="1" applyAlignment="1">
      <alignment wrapText="1"/>
    </xf>
    <xf numFmtId="0" fontId="23" fillId="0" borderId="21" xfId="0" applyFont="1" applyBorder="1" applyAlignment="1">
      <alignment horizontal="left"/>
    </xf>
    <xf numFmtId="0" fontId="23" fillId="0" borderId="26" xfId="0" applyFont="1" applyBorder="1" applyAlignment="1">
      <alignment wrapText="1"/>
    </xf>
    <xf numFmtId="0" fontId="23" fillId="0" borderId="0" xfId="0" applyFont="1" applyAlignment="1">
      <alignment horizontal="left"/>
    </xf>
    <xf numFmtId="14" fontId="6" fillId="0" borderId="0" xfId="0" applyNumberFormat="1" applyFont="1" applyAlignment="1">
      <alignment horizontal="left"/>
    </xf>
    <xf numFmtId="0" fontId="30" fillId="0" borderId="0" xfId="0" applyFont="1" applyAlignment="1">
      <alignment vertical="top" wrapText="1"/>
    </xf>
    <xf numFmtId="0" fontId="31" fillId="0" borderId="0" xfId="0" applyFont="1" applyAlignment="1">
      <alignment horizontal="center" vertical="top" wrapText="1"/>
    </xf>
    <xf numFmtId="0" fontId="31" fillId="0" borderId="0" xfId="0" applyFont="1" applyAlignment="1">
      <alignment vertical="top" wrapText="1"/>
    </xf>
    <xf numFmtId="16" fontId="0" fillId="0" borderId="0" xfId="0" applyNumberFormat="1"/>
    <xf numFmtId="0" fontId="18" fillId="12" borderId="13" xfId="2" applyFont="1" applyFill="1" applyBorder="1" applyAlignment="1" applyProtection="1">
      <alignment horizontal="left" vertical="top" wrapText="1"/>
      <protection locked="0"/>
    </xf>
    <xf numFmtId="0" fontId="0" fillId="12" borderId="15" xfId="0" applyFill="1" applyBorder="1" applyAlignment="1">
      <alignment horizontal="left" vertical="top"/>
    </xf>
    <xf numFmtId="0" fontId="6" fillId="12" borderId="16" xfId="0" applyFont="1" applyFill="1" applyBorder="1" applyAlignment="1">
      <alignment horizontal="left" vertical="top"/>
    </xf>
    <xf numFmtId="0" fontId="0" fillId="12" borderId="17" xfId="0" applyFill="1" applyBorder="1" applyAlignment="1">
      <alignment horizontal="left" vertical="top"/>
    </xf>
    <xf numFmtId="0" fontId="6" fillId="12" borderId="18" xfId="0" applyFont="1" applyFill="1" applyBorder="1" applyAlignment="1">
      <alignment horizontal="left" vertical="top"/>
    </xf>
    <xf numFmtId="0" fontId="6" fillId="12" borderId="17" xfId="0" applyFont="1" applyFill="1" applyBorder="1" applyAlignment="1">
      <alignment horizontal="left" vertical="top"/>
    </xf>
    <xf numFmtId="0" fontId="0" fillId="12" borderId="18" xfId="0" applyFill="1" applyBorder="1" applyAlignment="1">
      <alignment horizontal="left" vertical="top"/>
    </xf>
    <xf numFmtId="0" fontId="0" fillId="12" borderId="17" xfId="0" applyFill="1" applyBorder="1" applyAlignment="1">
      <alignment horizontal="left" vertical="center"/>
    </xf>
    <xf numFmtId="0" fontId="6" fillId="12" borderId="18" xfId="0" applyFont="1" applyFill="1" applyBorder="1" applyAlignment="1">
      <alignment horizontal="left" vertical="top" wrapText="1"/>
    </xf>
    <xf numFmtId="0" fontId="0" fillId="12" borderId="18" xfId="0" applyFill="1" applyBorder="1" applyAlignment="1">
      <alignment horizontal="left" vertical="top" wrapText="1"/>
    </xf>
    <xf numFmtId="0" fontId="18" fillId="13" borderId="13" xfId="2" applyFont="1" applyFill="1" applyBorder="1" applyAlignment="1" applyProtection="1">
      <alignment horizontal="left" vertical="top" wrapText="1"/>
      <protection locked="0"/>
    </xf>
    <xf numFmtId="0" fontId="0" fillId="13" borderId="17" xfId="0" applyFill="1" applyBorder="1" applyAlignment="1">
      <alignment horizontal="left" vertical="top"/>
    </xf>
    <xf numFmtId="0" fontId="0" fillId="13" borderId="18" xfId="0" applyFill="1" applyBorder="1" applyAlignment="1">
      <alignment horizontal="left" vertical="top"/>
    </xf>
    <xf numFmtId="0" fontId="6" fillId="13" borderId="18" xfId="0" applyFont="1" applyFill="1" applyBorder="1" applyAlignment="1">
      <alignment horizontal="left" vertical="top"/>
    </xf>
    <xf numFmtId="0" fontId="6" fillId="13" borderId="18" xfId="0" applyFont="1" applyFill="1" applyBorder="1" applyAlignment="1">
      <alignment horizontal="left" vertical="top" wrapText="1"/>
    </xf>
    <xf numFmtId="0" fontId="6" fillId="13" borderId="16" xfId="0" applyFont="1" applyFill="1" applyBorder="1" applyAlignment="1">
      <alignment horizontal="left" vertical="top"/>
    </xf>
    <xf numFmtId="0" fontId="18" fillId="11" borderId="13" xfId="2" applyFont="1" applyFill="1" applyBorder="1" applyAlignment="1" applyProtection="1">
      <alignment horizontal="left" vertical="top" wrapText="1"/>
      <protection locked="0"/>
    </xf>
    <xf numFmtId="0" fontId="0" fillId="11" borderId="17" xfId="0" applyFill="1" applyBorder="1" applyAlignment="1">
      <alignment horizontal="left" vertical="top"/>
    </xf>
    <xf numFmtId="0" fontId="6" fillId="11" borderId="18" xfId="0" applyFont="1" applyFill="1" applyBorder="1" applyAlignment="1">
      <alignment horizontal="left" vertical="top" wrapText="1"/>
    </xf>
    <xf numFmtId="0" fontId="20" fillId="0" borderId="0" xfId="0" applyFont="1"/>
    <xf numFmtId="0" fontId="34" fillId="0" borderId="0" xfId="0" applyFont="1" applyAlignment="1">
      <alignment wrapText="1"/>
    </xf>
    <xf numFmtId="0" fontId="34" fillId="0" borderId="0" xfId="0" applyFont="1" applyAlignment="1">
      <alignment horizontal="center" wrapText="1"/>
    </xf>
    <xf numFmtId="1" fontId="6" fillId="0" borderId="0" xfId="0" applyNumberFormat="1" applyFont="1" applyAlignment="1">
      <alignment horizontal="center"/>
    </xf>
    <xf numFmtId="0" fontId="6" fillId="14" borderId="0" xfId="0" applyFont="1" applyFill="1" applyAlignment="1">
      <alignment horizontal="center"/>
    </xf>
    <xf numFmtId="0" fontId="23" fillId="0" borderId="0" xfId="0" applyFont="1" applyAlignment="1">
      <alignment wrapText="1"/>
    </xf>
    <xf numFmtId="0" fontId="36" fillId="0" borderId="0" xfId="0" applyFont="1" applyAlignment="1">
      <alignment vertical="center"/>
    </xf>
    <xf numFmtId="0" fontId="7" fillId="0" borderId="0" xfId="0" applyFont="1" applyAlignment="1">
      <alignment wrapText="1"/>
    </xf>
    <xf numFmtId="0" fontId="7" fillId="0" borderId="0" xfId="0" applyFont="1"/>
    <xf numFmtId="0" fontId="27" fillId="0" borderId="24" xfId="0" applyFont="1" applyBorder="1"/>
    <xf numFmtId="0" fontId="27" fillId="0" borderId="0" xfId="0" applyFont="1"/>
    <xf numFmtId="0" fontId="27" fillId="0" borderId="23" xfId="0" applyFont="1" applyBorder="1" applyAlignment="1">
      <alignment wrapText="1"/>
    </xf>
    <xf numFmtId="0" fontId="27" fillId="0" borderId="0" xfId="0" applyFont="1" applyAlignment="1">
      <alignment wrapText="1"/>
    </xf>
    <xf numFmtId="6" fontId="27" fillId="0" borderId="0" xfId="0" applyNumberFormat="1" applyFont="1" applyAlignment="1">
      <alignment horizontal="left"/>
    </xf>
    <xf numFmtId="16" fontId="33" fillId="0" borderId="0" xfId="0" applyNumberFormat="1" applyFont="1"/>
    <xf numFmtId="0" fontId="33" fillId="0" borderId="0" xfId="0" applyFont="1" applyAlignment="1">
      <alignment horizontal="right"/>
    </xf>
    <xf numFmtId="0" fontId="16" fillId="0" borderId="5" xfId="0" applyFont="1" applyBorder="1" applyAlignment="1">
      <alignment horizontal="center"/>
    </xf>
    <xf numFmtId="16" fontId="21" fillId="0" borderId="0" xfId="0" applyNumberFormat="1" applyFont="1"/>
    <xf numFmtId="0" fontId="6" fillId="8" borderId="0" xfId="0" applyFont="1" applyFill="1"/>
    <xf numFmtId="0" fontId="0" fillId="8" borderId="0" xfId="0" applyFill="1"/>
    <xf numFmtId="0" fontId="24" fillId="0" borderId="23" xfId="0" applyFont="1" applyBorder="1" applyAlignment="1">
      <alignment wrapText="1"/>
    </xf>
    <xf numFmtId="6" fontId="24" fillId="0" borderId="0" xfId="0" applyNumberFormat="1" applyFont="1" applyAlignment="1">
      <alignment horizontal="left"/>
    </xf>
    <xf numFmtId="0" fontId="24" fillId="0" borderId="24" xfId="0" applyFont="1" applyBorder="1"/>
    <xf numFmtId="0" fontId="21" fillId="0" borderId="0" xfId="0" applyFont="1"/>
    <xf numFmtId="0" fontId="21" fillId="0" borderId="0" xfId="0" applyFont="1" applyAlignment="1">
      <alignment wrapText="1"/>
    </xf>
    <xf numFmtId="0" fontId="37" fillId="5" borderId="0" xfId="0" applyFont="1" applyFill="1"/>
    <xf numFmtId="0" fontId="16" fillId="0" borderId="0" xfId="0" applyFont="1" applyAlignment="1">
      <alignment horizontal="center"/>
    </xf>
    <xf numFmtId="0" fontId="35" fillId="0" borderId="0" xfId="0" applyFont="1" applyAlignment="1">
      <alignment vertical="top" wrapText="1"/>
    </xf>
    <xf numFmtId="0" fontId="39" fillId="0" borderId="0" xfId="0" applyFont="1"/>
    <xf numFmtId="0" fontId="4" fillId="0" borderId="0" xfId="0" applyFont="1" applyAlignment="1">
      <alignment horizontal="right"/>
    </xf>
    <xf numFmtId="43" fontId="0" fillId="0" borderId="0" xfId="3" applyFont="1"/>
    <xf numFmtId="0" fontId="41" fillId="0" borderId="0" xfId="0" applyFont="1"/>
    <xf numFmtId="0" fontId="5" fillId="4" borderId="0" xfId="0" applyFont="1" applyFill="1" applyAlignment="1">
      <alignment horizontal="center"/>
    </xf>
    <xf numFmtId="0" fontId="42" fillId="0" borderId="0" xfId="0" applyFont="1"/>
    <xf numFmtId="0" fontId="43" fillId="0" borderId="0" xfId="0" applyFont="1"/>
    <xf numFmtId="0" fontId="6" fillId="13" borderId="0" xfId="0" applyFont="1" applyFill="1"/>
    <xf numFmtId="0" fontId="0" fillId="13" borderId="0" xfId="0" applyFill="1"/>
    <xf numFmtId="0" fontId="0" fillId="0" borderId="28" xfId="0" applyBorder="1"/>
    <xf numFmtId="0" fontId="0" fillId="4" borderId="0" xfId="0" applyFill="1" applyAlignment="1">
      <alignment horizontal="center"/>
    </xf>
    <xf numFmtId="0" fontId="5" fillId="0" borderId="30" xfId="0" applyFont="1" applyBorder="1" applyAlignment="1">
      <alignment horizontal="center"/>
    </xf>
    <xf numFmtId="0" fontId="16" fillId="0" borderId="31" xfId="0" applyFont="1" applyBorder="1" applyAlignment="1">
      <alignment horizontal="center"/>
    </xf>
    <xf numFmtId="0" fontId="20" fillId="0" borderId="31" xfId="0" applyFont="1" applyBorder="1" applyAlignment="1">
      <alignment horizontal="center"/>
    </xf>
    <xf numFmtId="0" fontId="2" fillId="0" borderId="27" xfId="0" applyFont="1" applyBorder="1"/>
    <xf numFmtId="0" fontId="16" fillId="0" borderId="27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32" xfId="0" applyFont="1" applyBorder="1" applyAlignment="1">
      <alignment horizontal="center"/>
    </xf>
    <xf numFmtId="0" fontId="2" fillId="0" borderId="33" xfId="0" applyFont="1" applyBorder="1" applyAlignment="1">
      <alignment horizontal="center"/>
    </xf>
    <xf numFmtId="0" fontId="2" fillId="0" borderId="34" xfId="0" applyFont="1" applyBorder="1" applyAlignment="1">
      <alignment horizontal="center"/>
    </xf>
    <xf numFmtId="0" fontId="2" fillId="0" borderId="35" xfId="0" applyFont="1" applyBorder="1" applyAlignment="1">
      <alignment horizontal="center"/>
    </xf>
    <xf numFmtId="0" fontId="2" fillId="0" borderId="36" xfId="0" applyFont="1" applyBorder="1" applyAlignment="1">
      <alignment horizontal="center"/>
    </xf>
    <xf numFmtId="0" fontId="32" fillId="10" borderId="0" xfId="0" applyFont="1" applyFill="1" applyAlignment="1">
      <alignment horizontal="center"/>
    </xf>
    <xf numFmtId="0" fontId="0" fillId="0" borderId="0" xfId="0" applyAlignment="1">
      <alignment horizontal="right"/>
    </xf>
    <xf numFmtId="9" fontId="4" fillId="0" borderId="0" xfId="0" applyNumberFormat="1" applyFont="1" applyAlignment="1">
      <alignment horizontal="center"/>
    </xf>
    <xf numFmtId="0" fontId="49" fillId="0" borderId="0" xfId="0" applyFont="1"/>
    <xf numFmtId="0" fontId="46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wrapText="1"/>
    </xf>
    <xf numFmtId="14" fontId="4" fillId="0" borderId="0" xfId="0" applyNumberFormat="1" applyFont="1" applyAlignment="1">
      <alignment horizontal="left"/>
    </xf>
    <xf numFmtId="0" fontId="16" fillId="0" borderId="7" xfId="0" applyFont="1" applyBorder="1" applyAlignment="1">
      <alignment horizontal="center"/>
    </xf>
    <xf numFmtId="0" fontId="50" fillId="0" borderId="8" xfId="0" applyFont="1" applyBorder="1" applyAlignment="1">
      <alignment horizontal="center"/>
    </xf>
    <xf numFmtId="0" fontId="50" fillId="0" borderId="4" xfId="0" applyFont="1" applyBorder="1" applyAlignment="1">
      <alignment horizontal="center"/>
    </xf>
    <xf numFmtId="0" fontId="50" fillId="0" borderId="31" xfId="0" applyFont="1" applyBorder="1" applyAlignment="1">
      <alignment horizontal="center"/>
    </xf>
    <xf numFmtId="0" fontId="45" fillId="0" borderId="5" xfId="0" applyFont="1" applyBorder="1" applyAlignment="1">
      <alignment horizontal="center"/>
    </xf>
    <xf numFmtId="0" fontId="45" fillId="0" borderId="8" xfId="0" applyFont="1" applyBorder="1" applyAlignment="1">
      <alignment horizontal="center"/>
    </xf>
    <xf numFmtId="0" fontId="24" fillId="0" borderId="8" xfId="0" applyFont="1" applyBorder="1" applyAlignment="1">
      <alignment vertical="top" wrapText="1"/>
    </xf>
    <xf numFmtId="0" fontId="23" fillId="0" borderId="0" xfId="0" applyFont="1" applyAlignment="1">
      <alignment vertical="top"/>
    </xf>
    <xf numFmtId="165" fontId="24" fillId="0" borderId="8" xfId="0" applyNumberFormat="1" applyFont="1" applyBorder="1" applyAlignment="1">
      <alignment horizontal="center" vertical="top"/>
    </xf>
    <xf numFmtId="0" fontId="24" fillId="0" borderId="5" xfId="0" applyFont="1" applyBorder="1" applyAlignment="1">
      <alignment vertical="top" wrapText="1"/>
    </xf>
    <xf numFmtId="0" fontId="47" fillId="0" borderId="0" xfId="0" applyFont="1" applyAlignment="1">
      <alignment vertical="top" wrapText="1"/>
    </xf>
    <xf numFmtId="0" fontId="28" fillId="0" borderId="42" xfId="0" applyFont="1" applyBorder="1" applyAlignment="1">
      <alignment vertical="top"/>
    </xf>
    <xf numFmtId="0" fontId="25" fillId="0" borderId="43" xfId="0" applyFont="1" applyBorder="1" applyAlignment="1">
      <alignment vertical="top" wrapText="1"/>
    </xf>
    <xf numFmtId="0" fontId="25" fillId="0" borderId="43" xfId="0" applyFont="1" applyBorder="1" applyAlignment="1">
      <alignment horizontal="center" vertical="top"/>
    </xf>
    <xf numFmtId="0" fontId="25" fillId="0" borderId="44" xfId="0" applyFont="1" applyBorder="1" applyAlignment="1">
      <alignment horizontal="center" vertical="top"/>
    </xf>
    <xf numFmtId="0" fontId="24" fillId="0" borderId="46" xfId="0" applyFont="1" applyBorder="1" applyAlignment="1">
      <alignment vertical="top"/>
    </xf>
    <xf numFmtId="0" fontId="25" fillId="0" borderId="48" xfId="0" applyFont="1" applyBorder="1" applyAlignment="1">
      <alignment horizontal="left" vertical="top"/>
    </xf>
    <xf numFmtId="0" fontId="24" fillId="0" borderId="41" xfId="0" applyFont="1" applyBorder="1" applyAlignment="1">
      <alignment vertical="top" wrapText="1"/>
    </xf>
    <xf numFmtId="164" fontId="24" fillId="0" borderId="41" xfId="0" applyNumberFormat="1" applyFont="1" applyBorder="1" applyAlignment="1">
      <alignment horizontal="center" vertical="top"/>
    </xf>
    <xf numFmtId="0" fontId="24" fillId="0" borderId="51" xfId="0" applyFont="1" applyBorder="1" applyAlignment="1">
      <alignment vertical="top"/>
    </xf>
    <xf numFmtId="0" fontId="51" fillId="0" borderId="0" xfId="0" applyFont="1" applyAlignment="1">
      <alignment horizontal="left"/>
    </xf>
    <xf numFmtId="49" fontId="51" fillId="0" borderId="0" xfId="0" applyNumberFormat="1" applyFont="1"/>
    <xf numFmtId="0" fontId="51" fillId="0" borderId="0" xfId="0" applyFont="1"/>
    <xf numFmtId="0" fontId="51" fillId="0" borderId="0" xfId="0" applyFont="1" applyAlignment="1">
      <alignment wrapText="1"/>
    </xf>
    <xf numFmtId="0" fontId="6" fillId="0" borderId="19" xfId="0" applyFont="1" applyBorder="1" applyAlignment="1">
      <alignment horizontal="center" vertical="center"/>
    </xf>
    <xf numFmtId="0" fontId="33" fillId="0" borderId="0" xfId="0" applyFont="1"/>
    <xf numFmtId="0" fontId="21" fillId="0" borderId="0" xfId="0" applyFont="1" applyAlignment="1">
      <alignment horizontal="right"/>
    </xf>
    <xf numFmtId="0" fontId="33" fillId="0" borderId="0" xfId="0" applyFont="1" applyAlignment="1">
      <alignment horizontal="left"/>
    </xf>
    <xf numFmtId="14" fontId="21" fillId="0" borderId="0" xfId="0" applyNumberFormat="1" applyFont="1" applyAlignment="1">
      <alignment horizontal="left"/>
    </xf>
    <xf numFmtId="0" fontId="21" fillId="0" borderId="0" xfId="0" applyFont="1" applyAlignment="1">
      <alignment horizontal="center"/>
    </xf>
    <xf numFmtId="0" fontId="21" fillId="0" borderId="0" xfId="0" applyFont="1" applyAlignment="1">
      <alignment horizontal="left" wrapText="1"/>
    </xf>
    <xf numFmtId="0" fontId="7" fillId="0" borderId="2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0" fontId="35" fillId="0" borderId="0" xfId="0" applyFont="1"/>
    <xf numFmtId="14" fontId="6" fillId="0" borderId="0" xfId="0" applyNumberFormat="1" applyFont="1"/>
    <xf numFmtId="0" fontId="7" fillId="0" borderId="0" xfId="0" applyFont="1" applyAlignment="1">
      <alignment horizontal="center" vertical="center" wrapText="1"/>
    </xf>
    <xf numFmtId="0" fontId="52" fillId="0" borderId="0" xfId="0" applyFont="1" applyAlignment="1">
      <alignment horizontal="center" vertical="center" wrapText="1"/>
    </xf>
    <xf numFmtId="0" fontId="53" fillId="0" borderId="12" xfId="0" applyFont="1" applyBorder="1"/>
    <xf numFmtId="0" fontId="54" fillId="0" borderId="12" xfId="0" applyFont="1" applyBorder="1" applyAlignment="1">
      <alignment horizontal="left"/>
    </xf>
    <xf numFmtId="0" fontId="54" fillId="0" borderId="12" xfId="0" applyFont="1" applyBorder="1"/>
    <xf numFmtId="0" fontId="53" fillId="0" borderId="12" xfId="0" applyFont="1" applyBorder="1" applyAlignment="1">
      <alignment horizontal="left"/>
    </xf>
    <xf numFmtId="14" fontId="54" fillId="0" borderId="0" xfId="0" applyNumberFormat="1" applyFont="1" applyAlignment="1">
      <alignment horizontal="left"/>
    </xf>
    <xf numFmtId="0" fontId="54" fillId="0" borderId="0" xfId="0" applyFont="1" applyAlignment="1">
      <alignment horizontal="center" vertical="center"/>
    </xf>
    <xf numFmtId="0" fontId="54" fillId="0" borderId="0" xfId="0" applyFont="1" applyAlignment="1">
      <alignment horizontal="left" wrapText="1"/>
    </xf>
    <xf numFmtId="0" fontId="56" fillId="31" borderId="0" xfId="0" applyFont="1" applyFill="1" applyAlignment="1">
      <alignment horizontal="left"/>
    </xf>
    <xf numFmtId="0" fontId="57" fillId="31" borderId="0" xfId="0" applyFont="1" applyFill="1" applyAlignment="1">
      <alignment horizontal="left"/>
    </xf>
    <xf numFmtId="0" fontId="59" fillId="31" borderId="0" xfId="0" applyFont="1" applyFill="1" applyAlignment="1">
      <alignment horizontal="left" vertical="center"/>
    </xf>
    <xf numFmtId="0" fontId="58" fillId="0" borderId="0" xfId="0" applyFont="1"/>
    <xf numFmtId="0" fontId="57" fillId="0" borderId="0" xfId="0" applyFont="1"/>
    <xf numFmtId="43" fontId="57" fillId="0" borderId="0" xfId="3" applyFont="1"/>
    <xf numFmtId="0" fontId="61" fillId="0" borderId="0" xfId="0" applyFont="1" applyAlignment="1">
      <alignment horizontal="right"/>
    </xf>
    <xf numFmtId="0" fontId="62" fillId="0" borderId="0" xfId="1" applyFont="1"/>
    <xf numFmtId="0" fontId="62" fillId="0" borderId="0" xfId="1" applyFont="1" applyAlignment="1">
      <alignment horizontal="left"/>
    </xf>
    <xf numFmtId="0" fontId="63" fillId="15" borderId="28" xfId="0" applyFont="1" applyFill="1" applyBorder="1" applyAlignment="1">
      <alignment horizontal="left" vertical="center"/>
    </xf>
    <xf numFmtId="0" fontId="63" fillId="15" borderId="19" xfId="0" applyFont="1" applyFill="1" applyBorder="1" applyAlignment="1">
      <alignment horizontal="center" vertical="center"/>
    </xf>
    <xf numFmtId="0" fontId="63" fillId="15" borderId="29" xfId="0" applyFont="1" applyFill="1" applyBorder="1" applyAlignment="1">
      <alignment horizontal="center" vertical="center"/>
    </xf>
    <xf numFmtId="0" fontId="64" fillId="20" borderId="0" xfId="0" applyFont="1" applyFill="1"/>
    <xf numFmtId="0" fontId="64" fillId="20" borderId="0" xfId="0" applyFont="1" applyFill="1" applyAlignment="1">
      <alignment horizontal="center"/>
    </xf>
    <xf numFmtId="0" fontId="57" fillId="21" borderId="0" xfId="0" applyFont="1" applyFill="1"/>
    <xf numFmtId="0" fontId="65" fillId="22" borderId="0" xfId="0" applyFont="1" applyFill="1" applyAlignment="1">
      <alignment horizontal="center" vertical="center"/>
    </xf>
    <xf numFmtId="0" fontId="58" fillId="22" borderId="0" xfId="0" applyFont="1" applyFill="1" applyAlignment="1">
      <alignment horizontal="center" vertical="center"/>
    </xf>
    <xf numFmtId="0" fontId="64" fillId="16" borderId="28" xfId="0" applyFont="1" applyFill="1" applyBorder="1"/>
    <xf numFmtId="0" fontId="64" fillId="16" borderId="19" xfId="0" applyFont="1" applyFill="1" applyBorder="1" applyAlignment="1">
      <alignment horizontal="center"/>
    </xf>
    <xf numFmtId="0" fontId="64" fillId="16" borderId="29" xfId="0" applyFont="1" applyFill="1" applyBorder="1" applyAlignment="1">
      <alignment horizontal="center"/>
    </xf>
    <xf numFmtId="0" fontId="57" fillId="23" borderId="12" xfId="0" applyFont="1" applyFill="1" applyBorder="1"/>
    <xf numFmtId="0" fontId="65" fillId="24" borderId="12" xfId="0" applyFont="1" applyFill="1" applyBorder="1" applyAlignment="1">
      <alignment horizontal="center" vertical="center"/>
    </xf>
    <xf numFmtId="0" fontId="58" fillId="24" borderId="12" xfId="0" applyFont="1" applyFill="1" applyBorder="1" applyAlignment="1">
      <alignment horizontal="center" vertical="center"/>
    </xf>
    <xf numFmtId="0" fontId="66" fillId="17" borderId="52" xfId="0" applyFont="1" applyFill="1" applyBorder="1"/>
    <xf numFmtId="0" fontId="66" fillId="25" borderId="53" xfId="0" applyFont="1" applyFill="1" applyBorder="1" applyAlignment="1">
      <alignment horizontal="center" vertical="center"/>
    </xf>
    <xf numFmtId="0" fontId="63" fillId="25" borderId="54" xfId="0" applyFont="1" applyFill="1" applyBorder="1" applyAlignment="1">
      <alignment horizontal="center" vertical="center"/>
    </xf>
    <xf numFmtId="0" fontId="57" fillId="26" borderId="0" xfId="0" applyFont="1" applyFill="1"/>
    <xf numFmtId="0" fontId="67" fillId="26" borderId="0" xfId="0" applyFont="1" applyFill="1" applyAlignment="1">
      <alignment horizontal="center"/>
    </xf>
    <xf numFmtId="0" fontId="64" fillId="26" borderId="0" xfId="0" applyFont="1" applyFill="1" applyAlignment="1">
      <alignment horizontal="center"/>
    </xf>
    <xf numFmtId="0" fontId="68" fillId="27" borderId="0" xfId="4" applyFont="1" applyFill="1"/>
    <xf numFmtId="0" fontId="68" fillId="27" borderId="0" xfId="4" applyFont="1" applyFill="1" applyAlignment="1">
      <alignment horizontal="center"/>
    </xf>
    <xf numFmtId="0" fontId="58" fillId="28" borderId="52" xfId="0" applyFont="1" applyFill="1" applyBorder="1"/>
    <xf numFmtId="0" fontId="64" fillId="28" borderId="53" xfId="0" applyFont="1" applyFill="1" applyBorder="1" applyAlignment="1">
      <alignment horizontal="center"/>
    </xf>
    <xf numFmtId="0" fontId="64" fillId="28" borderId="54" xfId="0" applyFont="1" applyFill="1" applyBorder="1" applyAlignment="1">
      <alignment horizontal="center"/>
    </xf>
    <xf numFmtId="0" fontId="57" fillId="6" borderId="0" xfId="0" applyFont="1" applyFill="1"/>
    <xf numFmtId="0" fontId="57" fillId="6" borderId="0" xfId="0" applyFont="1" applyFill="1" applyAlignment="1">
      <alignment horizontal="center"/>
    </xf>
    <xf numFmtId="0" fontId="63" fillId="29" borderId="52" xfId="0" applyFont="1" applyFill="1" applyBorder="1"/>
    <xf numFmtId="0" fontId="63" fillId="29" borderId="53" xfId="0" applyFont="1" applyFill="1" applyBorder="1" applyAlignment="1">
      <alignment horizontal="center"/>
    </xf>
    <xf numFmtId="0" fontId="63" fillId="29" borderId="54" xfId="0" applyFont="1" applyFill="1" applyBorder="1" applyAlignment="1">
      <alignment horizontal="center"/>
    </xf>
    <xf numFmtId="0" fontId="57" fillId="0" borderId="0" xfId="0" applyFont="1" applyAlignment="1">
      <alignment horizontal="center"/>
    </xf>
    <xf numFmtId="0" fontId="58" fillId="0" borderId="0" xfId="0" applyFont="1" applyAlignment="1">
      <alignment horizontal="right"/>
    </xf>
    <xf numFmtId="0" fontId="58" fillId="0" borderId="0" xfId="0" applyFont="1" applyAlignment="1">
      <alignment horizontal="center" wrapText="1"/>
    </xf>
    <xf numFmtId="0" fontId="69" fillId="0" borderId="0" xfId="0" applyFont="1" applyAlignment="1">
      <alignment vertical="center"/>
    </xf>
    <xf numFmtId="16" fontId="57" fillId="0" borderId="0" xfId="0" applyNumberFormat="1" applyFont="1" applyAlignment="1">
      <alignment horizontal="right"/>
    </xf>
    <xf numFmtId="0" fontId="57" fillId="0" borderId="0" xfId="0" applyFont="1" applyAlignment="1">
      <alignment horizontal="center" wrapText="1"/>
    </xf>
    <xf numFmtId="0" fontId="57" fillId="19" borderId="0" xfId="0" applyFont="1" applyFill="1" applyAlignment="1">
      <alignment horizontal="center"/>
    </xf>
    <xf numFmtId="16" fontId="70" fillId="0" borderId="0" xfId="0" applyNumberFormat="1" applyFont="1" applyAlignment="1">
      <alignment horizontal="right"/>
    </xf>
    <xf numFmtId="0" fontId="61" fillId="0" borderId="0" xfId="0" applyFont="1"/>
    <xf numFmtId="0" fontId="58" fillId="0" borderId="0" xfId="0" applyFont="1" applyAlignment="1">
      <alignment horizontal="left" vertical="center"/>
    </xf>
    <xf numFmtId="0" fontId="60" fillId="0" borderId="0" xfId="0" applyFont="1" applyAlignment="1">
      <alignment horizontal="center" wrapText="1"/>
    </xf>
    <xf numFmtId="0" fontId="58" fillId="0" borderId="0" xfId="0" applyFont="1" applyAlignment="1">
      <alignment horizontal="center"/>
    </xf>
    <xf numFmtId="0" fontId="57" fillId="0" borderId="12" xfId="0" applyFont="1" applyBorder="1" applyAlignment="1">
      <alignment horizontal="center"/>
    </xf>
    <xf numFmtId="164" fontId="24" fillId="32" borderId="8" xfId="0" applyNumberFormat="1" applyFont="1" applyFill="1" applyBorder="1" applyAlignment="1">
      <alignment horizontal="center" vertical="top"/>
    </xf>
    <xf numFmtId="164" fontId="24" fillId="14" borderId="8" xfId="0" applyNumberFormat="1" applyFont="1" applyFill="1" applyBorder="1" applyAlignment="1">
      <alignment horizontal="center" vertical="top"/>
    </xf>
    <xf numFmtId="0" fontId="24" fillId="0" borderId="46" xfId="0" applyFont="1" applyBorder="1" applyAlignment="1">
      <alignment vertical="top" wrapText="1"/>
    </xf>
    <xf numFmtId="164" fontId="24" fillId="7" borderId="8" xfId="0" applyNumberFormat="1" applyFont="1" applyFill="1" applyBorder="1" applyAlignment="1">
      <alignment horizontal="center" vertical="top"/>
    </xf>
    <xf numFmtId="164" fontId="24" fillId="33" borderId="8" xfId="0" applyNumberFormat="1" applyFont="1" applyFill="1" applyBorder="1" applyAlignment="1">
      <alignment horizontal="center" vertical="top"/>
    </xf>
    <xf numFmtId="0" fontId="72" fillId="0" borderId="0" xfId="0" applyFont="1" applyAlignment="1">
      <alignment vertical="top"/>
    </xf>
    <xf numFmtId="0" fontId="72" fillId="0" borderId="8" xfId="0" applyFont="1" applyBorder="1" applyAlignment="1">
      <alignment vertical="top" wrapText="1"/>
    </xf>
    <xf numFmtId="164" fontId="72" fillId="0" borderId="8" xfId="0" applyNumberFormat="1" applyFont="1" applyBorder="1" applyAlignment="1">
      <alignment horizontal="center" vertical="top"/>
    </xf>
    <xf numFmtId="0" fontId="70" fillId="4" borderId="0" xfId="0" applyFont="1" applyFill="1" applyAlignment="1">
      <alignment horizontal="center"/>
    </xf>
    <xf numFmtId="0" fontId="32" fillId="10" borderId="9" xfId="0" applyFont="1" applyFill="1" applyBorder="1" applyAlignment="1">
      <alignment horizontal="center"/>
    </xf>
    <xf numFmtId="0" fontId="2" fillId="0" borderId="37" xfId="0" applyFont="1" applyBorder="1" applyAlignment="1">
      <alignment horizontal="center" wrapText="1"/>
    </xf>
    <xf numFmtId="0" fontId="2" fillId="0" borderId="38" xfId="0" applyFont="1" applyBorder="1" applyAlignment="1">
      <alignment horizontal="center" wrapText="1"/>
    </xf>
    <xf numFmtId="0" fontId="5" fillId="0" borderId="39" xfId="0" applyFont="1" applyBorder="1" applyAlignment="1">
      <alignment horizontal="center"/>
    </xf>
    <xf numFmtId="0" fontId="5" fillId="0" borderId="40" xfId="0" applyFont="1" applyBorder="1" applyAlignment="1">
      <alignment horizontal="center"/>
    </xf>
    <xf numFmtId="0" fontId="9" fillId="0" borderId="0" xfId="0" applyFont="1" applyAlignment="1">
      <alignment horizontal="left" wrapText="1"/>
    </xf>
    <xf numFmtId="0" fontId="33" fillId="0" borderId="0" xfId="0" applyFont="1" applyAlignment="1">
      <alignment horizontal="center"/>
    </xf>
    <xf numFmtId="0" fontId="6" fillId="0" borderId="28" xfId="0" applyFont="1" applyBorder="1" applyAlignment="1">
      <alignment horizontal="center"/>
    </xf>
    <xf numFmtId="0" fontId="0" fillId="0" borderId="29" xfId="0" applyBorder="1" applyAlignment="1">
      <alignment horizontal="center"/>
    </xf>
    <xf numFmtId="0" fontId="62" fillId="0" borderId="0" xfId="1" applyFont="1" applyAlignment="1">
      <alignment horizontal="left"/>
    </xf>
    <xf numFmtId="0" fontId="57" fillId="30" borderId="0" xfId="0" applyFont="1" applyFill="1" applyAlignment="1">
      <alignment horizontal="center" vertical="center" wrapText="1"/>
    </xf>
    <xf numFmtId="0" fontId="58" fillId="0" borderId="0" xfId="0" applyFont="1" applyAlignment="1">
      <alignment horizontal="center" vertical="center"/>
    </xf>
    <xf numFmtId="1" fontId="58" fillId="0" borderId="0" xfId="0" applyNumberFormat="1" applyFont="1" applyAlignment="1">
      <alignment horizontal="center" vertical="center"/>
    </xf>
    <xf numFmtId="0" fontId="61" fillId="0" borderId="0" xfId="0" applyFont="1" applyAlignment="1">
      <alignment horizontal="right"/>
    </xf>
    <xf numFmtId="0" fontId="58" fillId="0" borderId="0" xfId="0" applyFont="1" applyAlignment="1">
      <alignment horizontal="left" vertical="center"/>
    </xf>
    <xf numFmtId="0" fontId="71" fillId="0" borderId="0" xfId="0" applyFont="1" applyAlignment="1">
      <alignment horizontal="left" wrapText="1"/>
    </xf>
    <xf numFmtId="0" fontId="71" fillId="0" borderId="0" xfId="0" applyFont="1" applyAlignment="1">
      <alignment horizontal="left" vertical="top" wrapText="1"/>
    </xf>
    <xf numFmtId="0" fontId="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12" xfId="0" applyFont="1" applyBorder="1" applyAlignment="1">
      <alignment horizontal="left"/>
    </xf>
    <xf numFmtId="166" fontId="4" fillId="0" borderId="0" xfId="0" applyNumberFormat="1" applyFont="1" applyAlignment="1">
      <alignment horizontal="center"/>
    </xf>
    <xf numFmtId="14" fontId="33" fillId="0" borderId="0" xfId="0" applyNumberFormat="1" applyFont="1" applyAlignment="1">
      <alignment horizontal="left" wrapText="1"/>
    </xf>
    <xf numFmtId="0" fontId="54" fillId="0" borderId="19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48" fillId="0" borderId="0" xfId="0" applyFont="1" applyAlignment="1">
      <alignment horizontal="left" wrapText="1"/>
    </xf>
    <xf numFmtId="0" fontId="25" fillId="2" borderId="48" xfId="0" applyFont="1" applyFill="1" applyBorder="1" applyAlignment="1">
      <alignment horizontal="left" vertical="top"/>
    </xf>
    <xf numFmtId="0" fontId="25" fillId="2" borderId="45" xfId="0" applyFont="1" applyFill="1" applyBorder="1" applyAlignment="1">
      <alignment horizontal="left" vertical="top"/>
    </xf>
    <xf numFmtId="0" fontId="25" fillId="0" borderId="49" xfId="0" applyFont="1" applyBorder="1" applyAlignment="1">
      <alignment horizontal="left" vertical="top"/>
    </xf>
    <xf numFmtId="0" fontId="25" fillId="0" borderId="23" xfId="0" applyFont="1" applyBorder="1" applyAlignment="1">
      <alignment horizontal="left" vertical="top"/>
    </xf>
    <xf numFmtId="0" fontId="25" fillId="2" borderId="47" xfId="0" applyFont="1" applyFill="1" applyBorder="1" applyAlignment="1">
      <alignment horizontal="left" vertical="top"/>
    </xf>
    <xf numFmtId="0" fontId="25" fillId="0" borderId="48" xfId="0" applyFont="1" applyBorder="1" applyAlignment="1">
      <alignment vertical="top"/>
    </xf>
    <xf numFmtId="0" fontId="27" fillId="0" borderId="45" xfId="0" applyFont="1" applyBorder="1" applyAlignment="1">
      <alignment vertical="top"/>
    </xf>
    <xf numFmtId="0" fontId="27" fillId="0" borderId="50" xfId="0" applyFont="1" applyBorder="1" applyAlignment="1">
      <alignment vertical="top"/>
    </xf>
    <xf numFmtId="0" fontId="27" fillId="0" borderId="47" xfId="0" applyFont="1" applyBorder="1" applyAlignment="1">
      <alignment vertical="top"/>
    </xf>
    <xf numFmtId="0" fontId="26" fillId="0" borderId="45" xfId="0" applyFont="1" applyBorder="1" applyAlignment="1">
      <alignment vertical="top"/>
    </xf>
    <xf numFmtId="0" fontId="26" fillId="0" borderId="47" xfId="0" applyFont="1" applyBorder="1" applyAlignment="1">
      <alignment vertical="top"/>
    </xf>
    <xf numFmtId="0" fontId="25" fillId="2" borderId="48" xfId="0" applyFont="1" applyFill="1" applyBorder="1" applyAlignment="1">
      <alignment vertical="top"/>
    </xf>
    <xf numFmtId="0" fontId="25" fillId="0" borderId="45" xfId="0" applyFont="1" applyBorder="1" applyAlignment="1">
      <alignment vertical="top"/>
    </xf>
    <xf numFmtId="0" fontId="25" fillId="2" borderId="45" xfId="0" applyFont="1" applyFill="1" applyBorder="1" applyAlignment="1">
      <alignment vertical="top"/>
    </xf>
    <xf numFmtId="0" fontId="7" fillId="0" borderId="0" xfId="0" applyFont="1" applyAlignment="1">
      <alignment horizontal="left" vertical="top" wrapText="1"/>
    </xf>
    <xf numFmtId="0" fontId="46" fillId="0" borderId="0" xfId="0" applyFont="1" applyAlignment="1">
      <alignment horizontal="left" vertical="top" wrapText="1"/>
    </xf>
    <xf numFmtId="0" fontId="19" fillId="5" borderId="14" xfId="2" applyFont="1" applyFill="1" applyBorder="1" applyAlignment="1" applyProtection="1">
      <alignment horizontal="left" vertical="top" wrapText="1"/>
      <protection locked="0"/>
    </xf>
    <xf numFmtId="0" fontId="19" fillId="5" borderId="0" xfId="2" applyFont="1" applyFill="1" applyAlignment="1" applyProtection="1">
      <alignment horizontal="left" vertical="top" wrapText="1"/>
      <protection locked="0"/>
    </xf>
    <xf numFmtId="0" fontId="4" fillId="0" borderId="0" xfId="0" applyFont="1" applyAlignment="1">
      <alignment horizontal="left" vertical="center"/>
    </xf>
    <xf numFmtId="0" fontId="13" fillId="0" borderId="0" xfId="0" applyFont="1" applyAlignment="1">
      <alignment horizontal="left" vertical="top" wrapText="1"/>
    </xf>
    <xf numFmtId="0" fontId="14" fillId="0" borderId="11" xfId="0" applyFont="1" applyBorder="1" applyAlignment="1">
      <alignment horizontal="center" vertical="center" wrapText="1"/>
    </xf>
    <xf numFmtId="0" fontId="38" fillId="0" borderId="0" xfId="0" applyFont="1" applyAlignment="1">
      <alignment horizontal="left" vertical="center" wrapText="1"/>
    </xf>
    <xf numFmtId="0" fontId="6" fillId="9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0" fontId="21" fillId="0" borderId="0" xfId="0" applyFont="1" applyAlignment="1">
      <alignment horizontal="left"/>
    </xf>
    <xf numFmtId="0" fontId="14" fillId="0" borderId="11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2" fillId="0" borderId="9" xfId="0" applyFont="1" applyBorder="1" applyAlignment="1">
      <alignment horizontal="left" vertical="center" wrapText="1"/>
    </xf>
    <xf numFmtId="0" fontId="11" fillId="0" borderId="9" xfId="0" applyFont="1" applyBorder="1" applyAlignment="1">
      <alignment horizontal="left" vertical="center" wrapText="1"/>
    </xf>
    <xf numFmtId="0" fontId="4" fillId="3" borderId="0" xfId="0" applyFont="1" applyFill="1" applyAlignment="1">
      <alignment horizontal="center"/>
    </xf>
    <xf numFmtId="0" fontId="57" fillId="4" borderId="0" xfId="0" applyFont="1" applyFill="1" applyAlignment="1">
      <alignment horizontal="center"/>
    </xf>
    <xf numFmtId="0" fontId="36" fillId="0" borderId="21" xfId="0" applyFont="1" applyBorder="1" applyAlignment="1">
      <alignment horizontal="left" vertical="top" wrapText="1"/>
    </xf>
  </cellXfs>
  <cellStyles count="5">
    <cellStyle name="Comma" xfId="3" builtinId="3"/>
    <cellStyle name="Good" xfId="4" builtinId="26"/>
    <cellStyle name="Hyperlink" xfId="1" builtinId="8"/>
    <cellStyle name="Normal" xfId="0" builtinId="0"/>
    <cellStyle name="Normal 8 2" xfId="2" xr:uid="{79282A5A-AF66-4A36-A759-E47979E48C00}"/>
  </cellStyles>
  <dxfs count="0"/>
  <tableStyles count="0" defaultTableStyle="TableStyleMedium2" defaultPivotStyle="PivotStyleLight16"/>
  <colors>
    <mruColors>
      <color rgb="FFFFCCFF"/>
      <color rgb="FF336600"/>
      <color rgb="FFFF00FF"/>
      <color rgb="FF00BCB8"/>
      <color rgb="FF00A8A4"/>
      <color rgb="FF0808E8"/>
      <color rgb="FFFFFFCC"/>
      <color rgb="FF66FF99"/>
      <color rgb="FFCC99FF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4" Type="http://schemas.openxmlformats.org/officeDocument/2006/relationships/image" Target="../media/image16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22</xdr:row>
      <xdr:rowOff>46089</xdr:rowOff>
    </xdr:from>
    <xdr:to>
      <xdr:col>11</xdr:col>
      <xdr:colOff>438382</xdr:colOff>
      <xdr:row>62</xdr:row>
      <xdr:rowOff>188259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50F2220-D274-D854-DFFD-A271B179F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528442"/>
          <a:ext cx="10683920" cy="5198264"/>
        </a:xfrm>
        <a:prstGeom prst="rect">
          <a:avLst/>
        </a:prstGeom>
      </xdr:spPr>
    </xdr:pic>
    <xdr:clientData/>
  </xdr:twoCellAnchor>
  <xdr:twoCellAnchor editAs="oneCell">
    <xdr:from>
      <xdr:col>0</xdr:col>
      <xdr:colOff>118447</xdr:colOff>
      <xdr:row>63</xdr:row>
      <xdr:rowOff>30704</xdr:rowOff>
    </xdr:from>
    <xdr:to>
      <xdr:col>11</xdr:col>
      <xdr:colOff>398818</xdr:colOff>
      <xdr:row>87</xdr:row>
      <xdr:rowOff>156850</xdr:rowOff>
    </xdr:to>
    <xdr:pic>
      <xdr:nvPicPr>
        <xdr:cNvPr id="2" name="Picture 1" descr="A graph of different colored bars&#10;&#10;Description automatically generated">
          <a:extLst>
            <a:ext uri="{FF2B5EF4-FFF2-40B4-BE49-F238E27FC236}">
              <a16:creationId xmlns:a16="http://schemas.microsoft.com/office/drawing/2014/main" id="{2A02149E-12FF-EF00-8E47-AE33C6C8A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447" y="9766375"/>
          <a:ext cx="10531624" cy="48595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</xdr:rowOff>
    </xdr:from>
    <xdr:to>
      <xdr:col>9</xdr:col>
      <xdr:colOff>455946</xdr:colOff>
      <xdr:row>24</xdr:row>
      <xdr:rowOff>30481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6228C9-F1BA-C16D-3A8C-2B6F148F8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7641"/>
          <a:ext cx="5942346" cy="3886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1</xdr:rowOff>
    </xdr:from>
    <xdr:to>
      <xdr:col>9</xdr:col>
      <xdr:colOff>455945</xdr:colOff>
      <xdr:row>49</xdr:row>
      <xdr:rowOff>30480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8718FE3-43DC-BF7F-1E9F-2498B74B3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358641"/>
          <a:ext cx="5942345" cy="38861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22411</xdr:colOff>
      <xdr:row>5</xdr:row>
      <xdr:rowOff>0</xdr:rowOff>
    </xdr:from>
    <xdr:to>
      <xdr:col>9</xdr:col>
      <xdr:colOff>367203</xdr:colOff>
      <xdr:row>17</xdr:row>
      <xdr:rowOff>11206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54E3574-6B27-B679-1947-0E9BCBCCE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411" y="784412"/>
          <a:ext cx="8603527" cy="189379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105</xdr:row>
      <xdr:rowOff>134472</xdr:rowOff>
    </xdr:from>
    <xdr:to>
      <xdr:col>14</xdr:col>
      <xdr:colOff>34549</xdr:colOff>
      <xdr:row>139</xdr:row>
      <xdr:rowOff>33842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02F97AB-339B-75AE-FECB-0B326FDB6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064384"/>
          <a:ext cx="17642576" cy="67459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22411</xdr:rowOff>
    </xdr:from>
    <xdr:to>
      <xdr:col>15</xdr:col>
      <xdr:colOff>529068</xdr:colOff>
      <xdr:row>60</xdr:row>
      <xdr:rowOff>156882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201B647-4200-E90C-99DF-5AD0A86C5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622676"/>
          <a:ext cx="19106516" cy="6387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89648</xdr:rowOff>
    </xdr:from>
    <xdr:to>
      <xdr:col>9</xdr:col>
      <xdr:colOff>917807</xdr:colOff>
      <xdr:row>105</xdr:row>
      <xdr:rowOff>117550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F4A7BB8-051F-1F7B-77F9-6335D4836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976913"/>
          <a:ext cx="13231391" cy="50762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33617</xdr:rowOff>
    </xdr:from>
    <xdr:to>
      <xdr:col>8</xdr:col>
      <xdr:colOff>835175</xdr:colOff>
      <xdr:row>80</xdr:row>
      <xdr:rowOff>779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CA322A-9247-8153-0A71-A6CF3C24E6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5320"/>
        <a:stretch/>
      </xdr:blipFill>
      <xdr:spPr>
        <a:xfrm>
          <a:off x="0" y="13491882"/>
          <a:ext cx="12158383" cy="3390324"/>
        </a:xfrm>
        <a:prstGeom prst="rect">
          <a:avLst/>
        </a:prstGeom>
      </xdr:spPr>
    </xdr:pic>
    <xdr:clientData/>
  </xdr:twoCellAnchor>
  <xdr:twoCellAnchor>
    <xdr:from>
      <xdr:col>2</xdr:col>
      <xdr:colOff>1176617</xdr:colOff>
      <xdr:row>93</xdr:row>
      <xdr:rowOff>89647</xdr:rowOff>
    </xdr:from>
    <xdr:to>
      <xdr:col>2</xdr:col>
      <xdr:colOff>2375647</xdr:colOff>
      <xdr:row>103</xdr:row>
      <xdr:rowOff>100853</xdr:rowOff>
    </xdr:to>
    <xdr:sp macro="" textlink="">
      <xdr:nvSpPr>
        <xdr:cNvPr id="6" name="Rectangle: Rounded Corners 5">
          <a:extLst>
            <a:ext uri="{FF2B5EF4-FFF2-40B4-BE49-F238E27FC236}">
              <a16:creationId xmlns:a16="http://schemas.microsoft.com/office/drawing/2014/main" id="{F1634DA9-63BC-F3A1-FC79-55C2C6CED430}"/>
            </a:ext>
          </a:extLst>
        </xdr:cNvPr>
        <xdr:cNvSpPr/>
      </xdr:nvSpPr>
      <xdr:spPr>
        <a:xfrm>
          <a:off x="2454088" y="19599088"/>
          <a:ext cx="1199030" cy="2028265"/>
        </a:xfrm>
        <a:prstGeom prst="roundRect">
          <a:avLst/>
        </a:prstGeom>
        <a:noFill/>
        <a:ln w="57150">
          <a:solidFill>
            <a:srgbClr val="FF00FF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1725705</xdr:colOff>
      <xdr:row>103</xdr:row>
      <xdr:rowOff>179294</xdr:rowOff>
    </xdr:from>
    <xdr:to>
      <xdr:col>2</xdr:col>
      <xdr:colOff>2409264</xdr:colOff>
      <xdr:row>108</xdr:row>
      <xdr:rowOff>11206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70E14E28-1040-B17F-E98A-766CCC87F1AF}"/>
            </a:ext>
          </a:extLst>
        </xdr:cNvPr>
        <xdr:cNvCxnSpPr/>
      </xdr:nvCxnSpPr>
      <xdr:spPr>
        <a:xfrm>
          <a:off x="3003176" y="21705794"/>
          <a:ext cx="683559" cy="840441"/>
        </a:xfrm>
        <a:prstGeom prst="straightConnector1">
          <a:avLst/>
        </a:prstGeom>
        <a:ln w="57150">
          <a:solidFill>
            <a:srgbClr val="FF00FF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123264</xdr:colOff>
      <xdr:row>66</xdr:row>
      <xdr:rowOff>89647</xdr:rowOff>
    </xdr:from>
    <xdr:to>
      <xdr:col>2</xdr:col>
      <xdr:colOff>795617</xdr:colOff>
      <xdr:row>68</xdr:row>
      <xdr:rowOff>168088</xdr:rowOff>
    </xdr:to>
    <xdr:sp macro="" textlink="">
      <xdr:nvSpPr>
        <xdr:cNvPr id="11" name="Oval 10">
          <a:extLst>
            <a:ext uri="{FF2B5EF4-FFF2-40B4-BE49-F238E27FC236}">
              <a16:creationId xmlns:a16="http://schemas.microsoft.com/office/drawing/2014/main" id="{BA385925-7895-E5F9-3CE0-6894065D627F}"/>
            </a:ext>
          </a:extLst>
        </xdr:cNvPr>
        <xdr:cNvSpPr/>
      </xdr:nvSpPr>
      <xdr:spPr>
        <a:xfrm>
          <a:off x="1400735" y="14153029"/>
          <a:ext cx="672353" cy="481853"/>
        </a:xfrm>
        <a:prstGeom prst="ellipse">
          <a:avLst/>
        </a:prstGeom>
        <a:noFill/>
        <a:ln w="57150">
          <a:solidFill>
            <a:srgbClr val="FF00FF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459441</xdr:colOff>
      <xdr:row>64</xdr:row>
      <xdr:rowOff>100854</xdr:rowOff>
    </xdr:from>
    <xdr:to>
      <xdr:col>6</xdr:col>
      <xdr:colOff>470647</xdr:colOff>
      <xdr:row>66</xdr:row>
      <xdr:rowOff>89648</xdr:rowOff>
    </xdr:to>
    <xdr:cxnSp macro="">
      <xdr:nvCxnSpPr>
        <xdr:cNvPr id="16" name="Connector: Curved 15">
          <a:extLst>
            <a:ext uri="{FF2B5EF4-FFF2-40B4-BE49-F238E27FC236}">
              <a16:creationId xmlns:a16="http://schemas.microsoft.com/office/drawing/2014/main" id="{804E0B22-751C-BABB-D6F4-45D177457DA1}"/>
            </a:ext>
          </a:extLst>
        </xdr:cNvPr>
        <xdr:cNvCxnSpPr>
          <a:stCxn id="11" idx="0"/>
        </xdr:cNvCxnSpPr>
      </xdr:nvCxnSpPr>
      <xdr:spPr>
        <a:xfrm rot="5400000" flipH="1" flipV="1">
          <a:off x="4426324" y="11071413"/>
          <a:ext cx="392205" cy="5771029"/>
        </a:xfrm>
        <a:prstGeom prst="curvedConnector2">
          <a:avLst/>
        </a:prstGeom>
        <a:ln w="57150">
          <a:solidFill>
            <a:srgbClr val="FF00FF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21771</xdr:colOff>
      <xdr:row>7</xdr:row>
      <xdr:rowOff>0</xdr:rowOff>
    </xdr:from>
    <xdr:to>
      <xdr:col>9</xdr:col>
      <xdr:colOff>507331</xdr:colOff>
      <xdr:row>23</xdr:row>
      <xdr:rowOff>32237</xdr:rowOff>
    </xdr:to>
    <xdr:pic>
      <xdr:nvPicPr>
        <xdr:cNvPr id="4" name="Picture 3" descr="A screenshot of a graph&#10;&#10;Description automatically generated">
          <a:extLst>
            <a:ext uri="{FF2B5EF4-FFF2-40B4-BE49-F238E27FC236}">
              <a16:creationId xmlns:a16="http://schemas.microsoft.com/office/drawing/2014/main" id="{DD65DBD7-39FA-5208-D735-D1D3E4819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21485" y="1556657"/>
          <a:ext cx="4317332" cy="2840751"/>
        </a:xfrm>
        <a:prstGeom prst="rect">
          <a:avLst/>
        </a:prstGeom>
      </xdr:spPr>
    </xdr:pic>
    <xdr:clientData/>
  </xdr:twoCellAnchor>
  <xdr:twoCellAnchor editAs="oneCell">
    <xdr:from>
      <xdr:col>5</xdr:col>
      <xdr:colOff>32657</xdr:colOff>
      <xdr:row>23</xdr:row>
      <xdr:rowOff>76200</xdr:rowOff>
    </xdr:from>
    <xdr:to>
      <xdr:col>9</xdr:col>
      <xdr:colOff>525839</xdr:colOff>
      <xdr:row>36</xdr:row>
      <xdr:rowOff>116058</xdr:rowOff>
    </xdr:to>
    <xdr:pic>
      <xdr:nvPicPr>
        <xdr:cNvPr id="5" name="Picture 4" descr="A screenshot of a graph&#10;&#10;Description automatically generated">
          <a:extLst>
            <a:ext uri="{FF2B5EF4-FFF2-40B4-BE49-F238E27FC236}">
              <a16:creationId xmlns:a16="http://schemas.microsoft.com/office/drawing/2014/main" id="{C71B3E50-9C0D-3514-A821-F4C8A35DE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32371" y="4441371"/>
          <a:ext cx="4324954" cy="284837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108856</xdr:rowOff>
    </xdr:from>
    <xdr:to>
      <xdr:col>9</xdr:col>
      <xdr:colOff>765939</xdr:colOff>
      <xdr:row>39</xdr:row>
      <xdr:rowOff>48481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AFFC9AC-3B70-CA9B-F0C0-ABB81931C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72142"/>
          <a:ext cx="8726118" cy="614448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13</xdr:col>
      <xdr:colOff>589805</xdr:colOff>
      <xdr:row>19</xdr:row>
      <xdr:rowOff>147745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5B2C7E6-F6CC-ECE7-7A65-0854EAE78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49896"/>
          <a:ext cx="7295322" cy="22093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13</xdr:col>
      <xdr:colOff>551953</xdr:colOff>
      <xdr:row>46</xdr:row>
      <xdr:rowOff>35234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E5F99067-ABBE-A92C-EEB9-2E922238B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876261"/>
          <a:ext cx="7255565" cy="416610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48</xdr:row>
      <xdr:rowOff>26504</xdr:rowOff>
    </xdr:from>
    <xdr:to>
      <xdr:col>13</xdr:col>
      <xdr:colOff>521344</xdr:colOff>
      <xdr:row>61</xdr:row>
      <xdr:rowOff>117365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2ED4B95A-A142-96F7-2EB1-84D2E7066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8355495"/>
          <a:ext cx="7240195" cy="2165820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62</xdr:row>
      <xdr:rowOff>0</xdr:rowOff>
    </xdr:from>
    <xdr:to>
      <xdr:col>13</xdr:col>
      <xdr:colOff>498709</xdr:colOff>
      <xdr:row>88</xdr:row>
      <xdr:rowOff>4719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C4E9C30-D939-C549-3A5B-C67A49594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" y="10555357"/>
          <a:ext cx="7219464" cy="414130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45720</xdr:colOff>
      <xdr:row>3</xdr:row>
      <xdr:rowOff>53340</xdr:rowOff>
    </xdr:from>
    <xdr:to>
      <xdr:col>19</xdr:col>
      <xdr:colOff>602240</xdr:colOff>
      <xdr:row>20</xdr:row>
      <xdr:rowOff>76449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F54F0F4-BB51-4517-B3A2-D20B78C46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9720" y="1066800"/>
          <a:ext cx="2994920" cy="287298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</xdr:row>
      <xdr:rowOff>47625</xdr:rowOff>
    </xdr:from>
    <xdr:to>
      <xdr:col>6</xdr:col>
      <xdr:colOff>583797</xdr:colOff>
      <xdr:row>22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BBDC907-FED8-A4AB-33DB-2CB740B21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" y="1219200"/>
          <a:ext cx="4222347" cy="2962275"/>
        </a:xfrm>
        <a:prstGeom prst="rect">
          <a:avLst/>
        </a:prstGeom>
      </xdr:spPr>
    </xdr:pic>
    <xdr:clientData/>
  </xdr:twoCellAnchor>
  <xdr:twoCellAnchor editAs="oneCell">
    <xdr:from>
      <xdr:col>6</xdr:col>
      <xdr:colOff>514350</xdr:colOff>
      <xdr:row>1</xdr:row>
      <xdr:rowOff>38100</xdr:rowOff>
    </xdr:from>
    <xdr:to>
      <xdr:col>11</xdr:col>
      <xdr:colOff>196647</xdr:colOff>
      <xdr:row>24</xdr:row>
      <xdr:rowOff>133350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23692CF-1F0A-A3AB-B264-9648581A4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71950" y="266700"/>
          <a:ext cx="2730297" cy="4276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114300</xdr:rowOff>
    </xdr:from>
    <xdr:to>
      <xdr:col>12</xdr:col>
      <xdr:colOff>600075</xdr:colOff>
      <xdr:row>37</xdr:row>
      <xdr:rowOff>110853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7D6EC96-D910-36D1-EFAC-23EDE5684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686300"/>
          <a:ext cx="7915275" cy="193965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39</xdr:row>
      <xdr:rowOff>7620</xdr:rowOff>
    </xdr:from>
    <xdr:to>
      <xdr:col>7</xdr:col>
      <xdr:colOff>99435</xdr:colOff>
      <xdr:row>56</xdr:row>
      <xdr:rowOff>152660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495B90-0B8B-FE58-879E-28331C7E2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100" y="7056120"/>
          <a:ext cx="4328535" cy="299492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68</xdr:row>
      <xdr:rowOff>22860</xdr:rowOff>
    </xdr:from>
    <xdr:to>
      <xdr:col>12</xdr:col>
      <xdr:colOff>127965</xdr:colOff>
      <xdr:row>78</xdr:row>
      <xdr:rowOff>99059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5C2B58A-B857-D5A6-D458-1C27ED17D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100" y="11932920"/>
          <a:ext cx="7405065" cy="1752599"/>
        </a:xfrm>
        <a:prstGeom prst="rect">
          <a:avLst/>
        </a:prstGeom>
      </xdr:spPr>
    </xdr:pic>
    <xdr:clientData/>
  </xdr:twoCellAnchor>
  <xdr:twoCellAnchor editAs="oneCell">
    <xdr:from>
      <xdr:col>7</xdr:col>
      <xdr:colOff>106680</xdr:colOff>
      <xdr:row>38</xdr:row>
      <xdr:rowOff>167639</xdr:rowOff>
    </xdr:from>
    <xdr:to>
      <xdr:col>12</xdr:col>
      <xdr:colOff>38100</xdr:colOff>
      <xdr:row>67</xdr:row>
      <xdr:rowOff>132740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E077FDC-786A-8221-5EF1-0F239C3D3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373880" y="7048499"/>
          <a:ext cx="2979420" cy="482666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0</xdr:rowOff>
    </xdr:from>
    <xdr:to>
      <xdr:col>13</xdr:col>
      <xdr:colOff>156755</xdr:colOff>
      <xdr:row>66</xdr:row>
      <xdr:rowOff>73205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E21962-A84A-7525-1612-0DC7AAA6E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265714"/>
          <a:ext cx="10743384" cy="80742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hyperlink" Target="https://mypcm21.box.com/s/yz1vbzwhuhvsi9wgc04xx4uklkhid23y" TargetMode="External"/><Relationship Id="rId1" Type="http://schemas.openxmlformats.org/officeDocument/2006/relationships/hyperlink" Target="https://mypcm21.box.com/s/dtnzutjgwrv4pjta7aiazfobrsquqyfr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s://mypcm21.box.com/s/vkhqzyetsg29fi1ht6ptuhcjr93a3bn8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mypcm21.box.com/s/zb0rzh9m0eajnnjpysi991li63gcom6k" TargetMode="External"/><Relationship Id="rId2" Type="http://schemas.openxmlformats.org/officeDocument/2006/relationships/hyperlink" Target="https://mypcm21.box.com/s/zb0rzh9m0eajnnjpysi991li63gcom6k" TargetMode="External"/><Relationship Id="rId1" Type="http://schemas.openxmlformats.org/officeDocument/2006/relationships/hyperlink" Target="https://mypcm21.box.com/s/rd6k8wrrmcwp71gamyh8plvcmt0jl7nu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mypcm21.box.com/s/uft5yc54xsvafj83a2x786m6vofd21eg" TargetMode="External"/><Relationship Id="rId2" Type="http://schemas.openxmlformats.org/officeDocument/2006/relationships/hyperlink" Target="https://mypcm21.box.com/s/zb0rzh9m0eajnnjpysi991li63gcom6k" TargetMode="External"/><Relationship Id="rId1" Type="http://schemas.openxmlformats.org/officeDocument/2006/relationships/hyperlink" Target="https://mypcm21.box.com/s/rd6k8wrrmcwp71gamyh8plvcmt0jl7nu" TargetMode="External"/><Relationship Id="rId4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charterschool.app.box.com/s/aq9rum6r9xf2gy23q7xeneej9gszbiuq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94C1B3-27F2-420D-934C-470772BAC180}">
  <sheetPr>
    <outlinePr summaryBelow="0" summaryRight="0"/>
    <pageSetUpPr fitToPage="1"/>
  </sheetPr>
  <dimension ref="A1:AE70"/>
  <sheetViews>
    <sheetView tabSelected="1" zoomScale="85" zoomScaleNormal="85" workbookViewId="0">
      <selection activeCell="K19" sqref="K19"/>
    </sheetView>
  </sheetViews>
  <sheetFormatPr defaultColWidth="14.42578125" defaultRowHeight="15.75" customHeight="1" x14ac:dyDescent="0.2"/>
  <cols>
    <col min="1" max="1" width="18.7109375" customWidth="1"/>
    <col min="2" max="2" width="14.28515625" customWidth="1"/>
    <col min="3" max="11" width="13.42578125" customWidth="1"/>
    <col min="12" max="12" width="14" customWidth="1"/>
    <col min="13" max="15" width="13.42578125" customWidth="1"/>
    <col min="16" max="16" width="10.5703125" customWidth="1"/>
    <col min="17" max="17" width="10.28515625" customWidth="1"/>
    <col min="20" max="20" width="0.85546875" customWidth="1"/>
  </cols>
  <sheetData>
    <row r="1" spans="1:17" ht="24.75" customHeight="1" x14ac:dyDescent="0.25">
      <c r="A1" s="1" t="s">
        <v>0</v>
      </c>
    </row>
    <row r="2" spans="1:17" ht="12.75" x14ac:dyDescent="0.2">
      <c r="A2" s="2"/>
      <c r="B2" s="2"/>
      <c r="C2" s="2"/>
      <c r="D2" s="2"/>
      <c r="E2" s="2"/>
      <c r="F2" s="2"/>
    </row>
    <row r="3" spans="1:17" ht="12.75" x14ac:dyDescent="0.2">
      <c r="A3" s="2"/>
      <c r="B3" s="262" t="s">
        <v>311</v>
      </c>
      <c r="C3" s="262"/>
      <c r="D3" s="262"/>
      <c r="E3" s="262"/>
      <c r="F3" s="262"/>
      <c r="G3" s="262"/>
      <c r="H3" s="262"/>
      <c r="I3" s="262"/>
      <c r="J3" s="262"/>
      <c r="K3" s="262"/>
      <c r="L3" s="148" t="s">
        <v>187</v>
      </c>
    </row>
    <row r="4" spans="1:17" s="5" customFormat="1" ht="51.75" thickBot="1" x14ac:dyDescent="0.25">
      <c r="A4" s="3" t="s">
        <v>1</v>
      </c>
      <c r="B4" s="3" t="s">
        <v>102</v>
      </c>
      <c r="C4" s="263" t="s">
        <v>103</v>
      </c>
      <c r="D4" s="264"/>
      <c r="E4" s="3" t="s">
        <v>2</v>
      </c>
      <c r="F4" s="3" t="s">
        <v>3</v>
      </c>
      <c r="G4" s="3" t="s">
        <v>181</v>
      </c>
      <c r="H4" s="3" t="s">
        <v>309</v>
      </c>
      <c r="I4" s="3" t="s">
        <v>182</v>
      </c>
      <c r="J4" s="3" t="s">
        <v>4</v>
      </c>
      <c r="K4" s="3" t="s">
        <v>186</v>
      </c>
      <c r="L4" s="3" t="s">
        <v>310</v>
      </c>
      <c r="M4" s="4" t="s">
        <v>5</v>
      </c>
      <c r="O4" s="3" t="s">
        <v>104</v>
      </c>
      <c r="P4" s="3" t="s">
        <v>105</v>
      </c>
      <c r="Q4" s="3" t="s">
        <v>188</v>
      </c>
    </row>
    <row r="5" spans="1:17" ht="13.5" thickTop="1" x14ac:dyDescent="0.2">
      <c r="A5" s="6" t="s">
        <v>6</v>
      </c>
      <c r="B5" s="7">
        <v>2</v>
      </c>
      <c r="C5" s="265">
        <v>1</v>
      </c>
      <c r="D5" s="266"/>
      <c r="E5" s="7">
        <v>2.6</v>
      </c>
      <c r="F5" s="7">
        <v>3</v>
      </c>
      <c r="G5" s="7">
        <v>4</v>
      </c>
      <c r="H5" s="7">
        <v>1</v>
      </c>
      <c r="I5" s="7">
        <v>2</v>
      </c>
      <c r="J5" s="7">
        <v>5</v>
      </c>
      <c r="K5" s="7">
        <v>1</v>
      </c>
      <c r="L5" s="187">
        <v>0.8</v>
      </c>
      <c r="M5" s="8">
        <f>SUM(B5:L5)</f>
        <v>22.400000000000002</v>
      </c>
      <c r="O5" s="7">
        <v>1</v>
      </c>
      <c r="P5" s="7">
        <v>1</v>
      </c>
      <c r="Q5" s="7">
        <v>0</v>
      </c>
    </row>
    <row r="6" spans="1:17" s="77" customFormat="1" ht="24" customHeight="1" x14ac:dyDescent="0.2">
      <c r="A6" s="75"/>
      <c r="B6" s="76" t="s">
        <v>177</v>
      </c>
      <c r="C6" s="76" t="s">
        <v>178</v>
      </c>
      <c r="D6" s="76"/>
      <c r="E6" s="76" t="s">
        <v>179</v>
      </c>
      <c r="F6" s="77" t="s">
        <v>180</v>
      </c>
      <c r="G6" s="77" t="s">
        <v>184</v>
      </c>
      <c r="I6" s="77" t="s">
        <v>183</v>
      </c>
      <c r="J6" s="77" t="s">
        <v>185</v>
      </c>
      <c r="O6" s="323" t="s">
        <v>471</v>
      </c>
      <c r="P6" s="323"/>
      <c r="Q6" s="323"/>
    </row>
    <row r="7" spans="1:17" ht="13.5" thickBot="1" x14ac:dyDescent="0.25">
      <c r="A7" s="10" t="s">
        <v>352</v>
      </c>
      <c r="B7" s="142" t="s">
        <v>7</v>
      </c>
      <c r="C7" s="11" t="s">
        <v>320</v>
      </c>
      <c r="D7" s="11" t="s">
        <v>319</v>
      </c>
      <c r="E7" s="11" t="s">
        <v>107</v>
      </c>
      <c r="F7" s="11" t="s">
        <v>106</v>
      </c>
      <c r="G7" s="11" t="s">
        <v>8</v>
      </c>
      <c r="H7" s="11" t="s">
        <v>9</v>
      </c>
      <c r="I7" s="11" t="s">
        <v>10</v>
      </c>
      <c r="J7" s="11" t="s">
        <v>11</v>
      </c>
      <c r="K7" s="11" t="s">
        <v>12</v>
      </c>
      <c r="L7" s="11" t="s">
        <v>13</v>
      </c>
      <c r="M7" s="11" t="s">
        <v>14</v>
      </c>
      <c r="N7" s="11" t="s">
        <v>15</v>
      </c>
    </row>
    <row r="8" spans="1:17" ht="13.5" thickTop="1" x14ac:dyDescent="0.2">
      <c r="A8" s="12" t="s">
        <v>16</v>
      </c>
      <c r="B8" s="144">
        <v>25</v>
      </c>
      <c r="C8" s="36">
        <v>18</v>
      </c>
      <c r="D8" s="36">
        <v>17</v>
      </c>
      <c r="E8" s="114">
        <v>17</v>
      </c>
      <c r="F8" s="114">
        <v>18</v>
      </c>
      <c r="G8" s="114">
        <v>18</v>
      </c>
      <c r="H8" s="114">
        <v>19</v>
      </c>
      <c r="I8" s="114">
        <v>19</v>
      </c>
      <c r="J8" s="160">
        <v>19</v>
      </c>
      <c r="K8" s="114"/>
      <c r="L8" s="114"/>
      <c r="M8" s="114"/>
      <c r="N8" s="114"/>
    </row>
    <row r="9" spans="1:17" ht="12.75" x14ac:dyDescent="0.2">
      <c r="A9" s="13">
        <v>1</v>
      </c>
      <c r="B9" s="145">
        <v>31</v>
      </c>
      <c r="C9" s="156">
        <v>31</v>
      </c>
      <c r="D9" s="156">
        <v>29</v>
      </c>
      <c r="E9" s="38">
        <v>31</v>
      </c>
      <c r="F9" s="38">
        <v>30</v>
      </c>
      <c r="G9" s="38">
        <v>30</v>
      </c>
      <c r="H9" s="38">
        <v>30</v>
      </c>
      <c r="I9" s="38">
        <v>31</v>
      </c>
      <c r="J9" s="157">
        <v>31</v>
      </c>
      <c r="K9" s="29"/>
      <c r="L9" s="29"/>
      <c r="M9" s="29"/>
      <c r="N9" s="29"/>
    </row>
    <row r="10" spans="1:17" ht="12.75" x14ac:dyDescent="0.2">
      <c r="A10" s="13">
        <v>2</v>
      </c>
      <c r="B10" s="145">
        <v>27</v>
      </c>
      <c r="C10" s="156">
        <v>26</v>
      </c>
      <c r="D10" s="156">
        <v>24</v>
      </c>
      <c r="E10" s="29">
        <v>25</v>
      </c>
      <c r="F10" s="29">
        <v>24</v>
      </c>
      <c r="G10" s="29">
        <v>22</v>
      </c>
      <c r="H10" s="29">
        <v>21</v>
      </c>
      <c r="I10" s="29">
        <v>22</v>
      </c>
      <c r="J10" s="161">
        <v>22</v>
      </c>
      <c r="K10" s="29"/>
      <c r="L10" s="29"/>
      <c r="M10" s="29"/>
      <c r="N10" s="29"/>
    </row>
    <row r="11" spans="1:17" ht="12.75" x14ac:dyDescent="0.2">
      <c r="A11" s="13">
        <v>3</v>
      </c>
      <c r="B11" s="145">
        <v>16</v>
      </c>
      <c r="C11" s="156">
        <v>16</v>
      </c>
      <c r="D11" s="156">
        <v>15</v>
      </c>
      <c r="E11" s="38">
        <v>14</v>
      </c>
      <c r="F11" s="38">
        <v>13</v>
      </c>
      <c r="G11" s="38">
        <v>13</v>
      </c>
      <c r="H11" s="38">
        <v>13</v>
      </c>
      <c r="I11" s="38">
        <v>12</v>
      </c>
      <c r="J11" s="157">
        <v>12</v>
      </c>
      <c r="K11" s="29"/>
      <c r="L11" s="29"/>
      <c r="M11" s="29"/>
      <c r="N11" s="29"/>
    </row>
    <row r="12" spans="1:17" ht="12.75" x14ac:dyDescent="0.2">
      <c r="A12" s="13">
        <v>4</v>
      </c>
      <c r="B12" s="145">
        <v>11</v>
      </c>
      <c r="C12" s="156">
        <v>13</v>
      </c>
      <c r="D12" s="156">
        <v>13</v>
      </c>
      <c r="E12" s="38">
        <v>13</v>
      </c>
      <c r="F12" s="38">
        <v>13</v>
      </c>
      <c r="G12" s="38">
        <v>11</v>
      </c>
      <c r="H12" s="38">
        <v>11</v>
      </c>
      <c r="I12" s="38">
        <v>11</v>
      </c>
      <c r="J12" s="157">
        <v>11</v>
      </c>
      <c r="K12" s="29"/>
      <c r="L12" s="29"/>
      <c r="M12" s="29"/>
      <c r="N12" s="29"/>
    </row>
    <row r="13" spans="1:17" ht="12.75" x14ac:dyDescent="0.2">
      <c r="A13" s="13">
        <v>5</v>
      </c>
      <c r="B13" s="145">
        <v>9</v>
      </c>
      <c r="C13" s="156">
        <v>9</v>
      </c>
      <c r="D13" s="156">
        <v>9</v>
      </c>
      <c r="E13" s="38">
        <v>8</v>
      </c>
      <c r="F13" s="38">
        <v>8</v>
      </c>
      <c r="G13" s="38">
        <v>8</v>
      </c>
      <c r="H13" s="38">
        <v>7</v>
      </c>
      <c r="I13" s="38">
        <v>5</v>
      </c>
      <c r="J13" s="157">
        <v>5</v>
      </c>
      <c r="K13" s="29"/>
      <c r="L13" s="29"/>
      <c r="M13" s="29"/>
      <c r="N13" s="29"/>
    </row>
    <row r="14" spans="1:17" ht="12.75" x14ac:dyDescent="0.2">
      <c r="A14" s="12">
        <v>6</v>
      </c>
      <c r="B14" s="146">
        <v>9</v>
      </c>
      <c r="C14" s="36">
        <v>9</v>
      </c>
      <c r="D14" s="36">
        <v>8</v>
      </c>
      <c r="E14" s="39">
        <v>7</v>
      </c>
      <c r="F14" s="39">
        <v>7</v>
      </c>
      <c r="G14" s="39">
        <v>5</v>
      </c>
      <c r="H14" s="39">
        <v>6</v>
      </c>
      <c r="I14" s="39">
        <v>7</v>
      </c>
      <c r="J14" s="158">
        <v>7</v>
      </c>
      <c r="K14" s="36"/>
      <c r="L14" s="36"/>
      <c r="M14" s="36"/>
      <c r="N14" s="36"/>
    </row>
    <row r="15" spans="1:17" ht="13.5" thickBot="1" x14ac:dyDescent="0.25">
      <c r="A15" s="137">
        <v>7</v>
      </c>
      <c r="B15" s="147">
        <v>8</v>
      </c>
      <c r="C15" s="138">
        <v>8</v>
      </c>
      <c r="D15" s="138">
        <v>8</v>
      </c>
      <c r="E15" s="139">
        <v>7</v>
      </c>
      <c r="F15" s="139">
        <v>7</v>
      </c>
      <c r="G15" s="139">
        <v>6</v>
      </c>
      <c r="H15" s="139">
        <v>6</v>
      </c>
      <c r="I15" s="139">
        <v>6</v>
      </c>
      <c r="J15" s="159">
        <v>6</v>
      </c>
      <c r="K15" s="138"/>
      <c r="L15" s="138"/>
      <c r="M15" s="138"/>
      <c r="N15" s="138"/>
    </row>
    <row r="16" spans="1:17" ht="12.75" x14ac:dyDescent="0.2">
      <c r="A16" s="140" t="s">
        <v>353</v>
      </c>
      <c r="B16" s="143">
        <f>SUM(B8:B15)</f>
        <v>136</v>
      </c>
      <c r="C16" s="141">
        <f>SUM(C8:C15)</f>
        <v>130</v>
      </c>
      <c r="D16" s="141">
        <f t="shared" ref="D16:N16" si="0">SUM(D8:D15)</f>
        <v>123</v>
      </c>
      <c r="E16" s="141">
        <f t="shared" si="0"/>
        <v>122</v>
      </c>
      <c r="F16" s="141">
        <f t="shared" si="0"/>
        <v>120</v>
      </c>
      <c r="G16" s="141">
        <f t="shared" si="0"/>
        <v>113</v>
      </c>
      <c r="H16" s="141">
        <f t="shared" si="0"/>
        <v>113</v>
      </c>
      <c r="I16" s="141">
        <f t="shared" si="0"/>
        <v>113</v>
      </c>
      <c r="J16" s="141">
        <f t="shared" si="0"/>
        <v>113</v>
      </c>
      <c r="K16" s="141">
        <f t="shared" si="0"/>
        <v>0</v>
      </c>
      <c r="L16" s="141">
        <f t="shared" si="0"/>
        <v>0</v>
      </c>
      <c r="M16" s="141">
        <f t="shared" si="0"/>
        <v>0</v>
      </c>
      <c r="N16" s="141">
        <f t="shared" si="0"/>
        <v>0</v>
      </c>
    </row>
    <row r="17" spans="1:17" ht="12.75" x14ac:dyDescent="0.2">
      <c r="A17" s="15"/>
      <c r="B17" s="2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</row>
    <row r="18" spans="1:17" ht="12.75" x14ac:dyDescent="0.2">
      <c r="A18" s="15" t="s">
        <v>224</v>
      </c>
      <c r="C18" s="9"/>
      <c r="D18" s="9"/>
    </row>
    <row r="19" spans="1:17" ht="12.75" x14ac:dyDescent="0.2">
      <c r="A19" s="2" t="s">
        <v>354</v>
      </c>
      <c r="B19" s="8" t="s">
        <v>355</v>
      </c>
      <c r="C19" s="8" t="s">
        <v>356</v>
      </c>
      <c r="D19" s="9"/>
    </row>
    <row r="20" spans="1:17" ht="12.75" x14ac:dyDescent="0.2">
      <c r="A20" s="188" t="s">
        <v>357</v>
      </c>
      <c r="B20" s="19" t="s">
        <v>358</v>
      </c>
      <c r="C20" s="19">
        <v>27</v>
      </c>
      <c r="D20" s="9"/>
    </row>
    <row r="21" spans="1:17" ht="15.75" customHeight="1" x14ac:dyDescent="0.2">
      <c r="A21" s="189" t="s">
        <v>359</v>
      </c>
      <c r="B21" s="190" t="s">
        <v>360</v>
      </c>
    </row>
    <row r="22" spans="1:17" ht="15.75" customHeight="1" x14ac:dyDescent="0.2">
      <c r="A22" s="189" t="s">
        <v>361</v>
      </c>
      <c r="B22" s="189" t="s">
        <v>362</v>
      </c>
      <c r="G22" s="9"/>
      <c r="H22" s="9"/>
      <c r="I22" s="9"/>
      <c r="N22" s="21"/>
      <c r="O22" s="21"/>
      <c r="P22" s="21"/>
      <c r="Q22" s="21"/>
    </row>
    <row r="23" spans="1:17" ht="12.75" x14ac:dyDescent="0.2">
      <c r="A23" s="15" t="s">
        <v>224</v>
      </c>
      <c r="C23" s="9"/>
      <c r="D23" s="9"/>
    </row>
    <row r="25" spans="1:17" ht="15.75" customHeight="1" x14ac:dyDescent="0.2">
      <c r="G25" s="9"/>
      <c r="H25" s="9"/>
      <c r="I25" s="9"/>
      <c r="N25" s="21"/>
      <c r="O25" s="21"/>
      <c r="P25" s="21"/>
      <c r="Q25" s="21"/>
    </row>
    <row r="26" spans="1:17" ht="15.75" customHeight="1" x14ac:dyDescent="0.2">
      <c r="N26" s="21"/>
      <c r="O26" s="18"/>
      <c r="P26" s="18"/>
      <c r="Q26" s="21"/>
    </row>
    <row r="27" spans="1:17" ht="15.75" customHeight="1" x14ac:dyDescent="0.2">
      <c r="N27" s="19"/>
    </row>
    <row r="28" spans="1:17" ht="15.75" customHeight="1" x14ac:dyDescent="0.2">
      <c r="F28" s="28"/>
      <c r="N28" s="20"/>
    </row>
    <row r="29" spans="1:17" ht="15.75" customHeight="1" x14ac:dyDescent="0.2">
      <c r="N29" s="20"/>
    </row>
    <row r="30" spans="1:17" ht="15.75" customHeight="1" x14ac:dyDescent="0.2">
      <c r="I30" s="9"/>
      <c r="M30" s="9"/>
      <c r="N30" s="20"/>
    </row>
    <row r="31" spans="1:17" ht="15.75" customHeight="1" x14ac:dyDescent="0.2">
      <c r="N31" s="20"/>
    </row>
    <row r="32" spans="1:17" ht="15.75" customHeight="1" x14ac:dyDescent="0.2">
      <c r="G32" s="51"/>
      <c r="H32" s="51"/>
      <c r="I32" s="51"/>
      <c r="N32" s="20"/>
    </row>
    <row r="33" spans="1:18" ht="15.75" customHeight="1" x14ac:dyDescent="0.2">
      <c r="G33" s="9"/>
      <c r="H33" s="9"/>
      <c r="I33" s="9"/>
      <c r="J33" s="9"/>
      <c r="K33" s="9"/>
      <c r="L33" s="9"/>
      <c r="M33" s="9"/>
      <c r="N33" s="8"/>
    </row>
    <row r="34" spans="1:18" ht="15.75" customHeight="1" x14ac:dyDescent="0.2">
      <c r="G34" s="9"/>
      <c r="H34" s="9"/>
      <c r="I34" s="9"/>
      <c r="J34" s="9"/>
      <c r="K34" s="9"/>
      <c r="L34" s="9"/>
      <c r="M34" s="9"/>
    </row>
    <row r="35" spans="1:18" ht="15.75" customHeight="1" x14ac:dyDescent="0.2">
      <c r="G35" s="9"/>
      <c r="H35" s="9"/>
      <c r="I35" s="9"/>
      <c r="J35" s="9"/>
      <c r="K35" s="9"/>
      <c r="L35" s="9"/>
      <c r="M35" s="9"/>
    </row>
    <row r="37" spans="1:18" ht="15.75" hidden="1" customHeight="1" x14ac:dyDescent="0.2">
      <c r="A37" s="15" t="s">
        <v>17</v>
      </c>
      <c r="G37" s="15" t="s">
        <v>18</v>
      </c>
      <c r="H37" s="15"/>
      <c r="I37" s="15"/>
      <c r="Q37" s="15" t="s">
        <v>19</v>
      </c>
    </row>
    <row r="38" spans="1:18" ht="15.75" hidden="1" customHeight="1" x14ac:dyDescent="0.2">
      <c r="A38" s="14" t="s">
        <v>20</v>
      </c>
      <c r="B38" s="14">
        <v>43</v>
      </c>
      <c r="G38" s="14" t="s">
        <v>21</v>
      </c>
      <c r="H38" s="14"/>
      <c r="I38" s="14"/>
      <c r="J38" s="14">
        <v>444</v>
      </c>
      <c r="K38" s="17"/>
      <c r="L38" s="17"/>
      <c r="M38" s="17"/>
      <c r="Q38" s="14" t="s">
        <v>22</v>
      </c>
      <c r="R38" s="14">
        <v>445</v>
      </c>
    </row>
    <row r="39" spans="1:18" ht="26.25" hidden="1" customHeight="1" x14ac:dyDescent="0.2">
      <c r="A39" s="14" t="s">
        <v>23</v>
      </c>
      <c r="B39" s="14">
        <v>55</v>
      </c>
      <c r="G39" s="16" t="s">
        <v>24</v>
      </c>
      <c r="H39" s="16"/>
      <c r="I39" s="16"/>
      <c r="J39" s="14">
        <v>97</v>
      </c>
      <c r="K39" s="17"/>
      <c r="L39" s="17"/>
      <c r="M39" s="17"/>
      <c r="Q39" s="14" t="s">
        <v>25</v>
      </c>
      <c r="R39" s="14">
        <v>68</v>
      </c>
    </row>
    <row r="40" spans="1:18" ht="16.5" hidden="1" customHeight="1" x14ac:dyDescent="0.2">
      <c r="A40" s="14" t="s">
        <v>26</v>
      </c>
      <c r="B40" s="14">
        <v>2</v>
      </c>
      <c r="G40" s="14" t="s">
        <v>27</v>
      </c>
      <c r="H40" s="14"/>
      <c r="I40" s="14"/>
      <c r="J40" s="14">
        <v>79</v>
      </c>
      <c r="K40" s="17"/>
      <c r="L40" s="17"/>
      <c r="M40" s="17"/>
      <c r="Q40" s="14" t="s">
        <v>28</v>
      </c>
      <c r="R40" s="14">
        <v>21</v>
      </c>
    </row>
    <row r="41" spans="1:18" ht="16.5" hidden="1" customHeight="1" x14ac:dyDescent="0.2">
      <c r="G41" s="14" t="s">
        <v>29</v>
      </c>
      <c r="H41" s="14"/>
      <c r="I41" s="14"/>
      <c r="J41" s="14">
        <v>24</v>
      </c>
      <c r="K41" s="17"/>
      <c r="L41" s="17"/>
      <c r="M41" s="17"/>
      <c r="Q41" s="14" t="s">
        <v>30</v>
      </c>
      <c r="R41" s="14">
        <v>17</v>
      </c>
    </row>
    <row r="42" spans="1:18" ht="12.75" hidden="1" x14ac:dyDescent="0.2">
      <c r="G42" s="14" t="s">
        <v>31</v>
      </c>
      <c r="H42" s="14"/>
      <c r="I42" s="14"/>
      <c r="J42" s="14">
        <v>22</v>
      </c>
      <c r="K42" s="17"/>
      <c r="L42" s="17"/>
      <c r="M42" s="17"/>
      <c r="Q42" s="14" t="s">
        <v>32</v>
      </c>
      <c r="R42" s="14">
        <v>9</v>
      </c>
    </row>
    <row r="43" spans="1:18" ht="38.25" hidden="1" x14ac:dyDescent="0.2">
      <c r="G43" s="16" t="s">
        <v>33</v>
      </c>
      <c r="H43" s="16"/>
      <c r="I43" s="16"/>
      <c r="J43" s="14">
        <v>11</v>
      </c>
      <c r="K43" s="17"/>
      <c r="L43" s="17"/>
      <c r="M43" s="17"/>
      <c r="Q43" s="14" t="s">
        <v>34</v>
      </c>
      <c r="R43" s="14">
        <v>6</v>
      </c>
    </row>
    <row r="44" spans="1:18" ht="38.25" hidden="1" x14ac:dyDescent="0.2">
      <c r="G44" s="16" t="s">
        <v>35</v>
      </c>
      <c r="H44" s="16"/>
      <c r="I44" s="16"/>
      <c r="J44" s="14">
        <v>4</v>
      </c>
      <c r="K44" s="17"/>
      <c r="L44" s="17"/>
      <c r="M44" s="17"/>
      <c r="Q44" s="14" t="s">
        <v>36</v>
      </c>
      <c r="R44" s="14">
        <v>5</v>
      </c>
    </row>
    <row r="45" spans="1:18" ht="12.75" hidden="1" x14ac:dyDescent="0.2">
      <c r="Q45" s="14" t="s">
        <v>37</v>
      </c>
      <c r="R45" s="14">
        <v>4</v>
      </c>
    </row>
    <row r="46" spans="1:18" ht="12.75" hidden="1" x14ac:dyDescent="0.2">
      <c r="Q46" s="14" t="s">
        <v>38</v>
      </c>
      <c r="R46" s="14">
        <v>4</v>
      </c>
    </row>
    <row r="47" spans="1:18" ht="12.75" hidden="1" x14ac:dyDescent="0.2">
      <c r="Q47" s="14" t="s">
        <v>39</v>
      </c>
      <c r="R47" s="14">
        <v>3</v>
      </c>
    </row>
    <row r="48" spans="1:18" ht="12.75" hidden="1" x14ac:dyDescent="0.2">
      <c r="Q48" s="14" t="s">
        <v>40</v>
      </c>
      <c r="R48" s="14">
        <v>2</v>
      </c>
    </row>
    <row r="49" spans="1:18" ht="12.75" hidden="1" x14ac:dyDescent="0.2">
      <c r="Q49" s="14" t="s">
        <v>41</v>
      </c>
      <c r="R49" s="14">
        <v>1</v>
      </c>
    </row>
    <row r="50" spans="1:18" ht="12.75" hidden="1" x14ac:dyDescent="0.2">
      <c r="Q50" s="14" t="s">
        <v>42</v>
      </c>
      <c r="R50" s="14">
        <v>1</v>
      </c>
    </row>
    <row r="51" spans="1:18" ht="12.75" x14ac:dyDescent="0.2">
      <c r="Q51" s="17"/>
    </row>
    <row r="55" spans="1:18" ht="15.75" customHeight="1" x14ac:dyDescent="0.2">
      <c r="A55" s="98"/>
    </row>
    <row r="65" spans="3:31" ht="15.75" customHeight="1" x14ac:dyDescent="0.2">
      <c r="AD65" s="37"/>
      <c r="AE65" s="37"/>
    </row>
    <row r="70" spans="3:31" ht="15.75" customHeight="1" x14ac:dyDescent="0.2">
      <c r="C70" s="23"/>
      <c r="D70" s="23"/>
      <c r="G70" s="26"/>
      <c r="H70" s="26"/>
      <c r="I70" s="26"/>
    </row>
  </sheetData>
  <mergeCells count="4">
    <mergeCell ref="B3:K3"/>
    <mergeCell ref="C4:D4"/>
    <mergeCell ref="C5:D5"/>
    <mergeCell ref="O6:Q6"/>
  </mergeCells>
  <phoneticPr fontId="44" type="noConversion"/>
  <pageMargins left="0.7" right="0.7" top="0.75" bottom="0.75" header="0.3" footer="0.3"/>
  <pageSetup scale="3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0B61F-8BAF-4BC1-B074-573D2AE2541D}">
  <dimension ref="A1:Q48"/>
  <sheetViews>
    <sheetView view="pageBreakPreview" zoomScale="115" zoomScaleNormal="100" zoomScaleSheetLayoutView="115" workbookViewId="0">
      <selection activeCell="R5" sqref="R5"/>
    </sheetView>
  </sheetViews>
  <sheetFormatPr defaultColWidth="7.7109375" defaultRowHeight="12.75" x14ac:dyDescent="0.2"/>
  <cols>
    <col min="14" max="14" width="9.5703125" customWidth="1"/>
  </cols>
  <sheetData>
    <row r="1" spans="1:17" ht="18" customHeight="1" thickBot="1" x14ac:dyDescent="0.25">
      <c r="A1" s="309" t="s">
        <v>278</v>
      </c>
      <c r="B1" s="309"/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</row>
    <row r="2" spans="1:17" ht="21" customHeight="1" thickTop="1" x14ac:dyDescent="0.2">
      <c r="A2" s="310" t="s">
        <v>277</v>
      </c>
      <c r="B2" s="310"/>
      <c r="C2" s="310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</row>
    <row r="3" spans="1:17" ht="40.9" customHeight="1" x14ac:dyDescent="0.2">
      <c r="A3" s="311" t="s">
        <v>279</v>
      </c>
      <c r="B3" s="311"/>
      <c r="C3" s="311"/>
      <c r="D3" s="311"/>
      <c r="E3" s="311"/>
      <c r="F3" s="311"/>
      <c r="G3" s="311"/>
      <c r="H3" s="311"/>
      <c r="I3" s="311"/>
      <c r="J3" s="311"/>
      <c r="K3" s="311"/>
      <c r="L3" s="311"/>
      <c r="M3" s="311"/>
      <c r="N3" s="311"/>
    </row>
    <row r="4" spans="1:17" x14ac:dyDescent="0.2">
      <c r="A4" s="9" t="s">
        <v>243</v>
      </c>
      <c r="C4" s="9" t="s">
        <v>280</v>
      </c>
      <c r="F4" s="151" t="s">
        <v>313</v>
      </c>
    </row>
    <row r="5" spans="1:17" x14ac:dyDescent="0.2">
      <c r="A5" s="9"/>
    </row>
    <row r="6" spans="1:17" s="123" customFormat="1" x14ac:dyDescent="0.2">
      <c r="A6" s="123" t="s">
        <v>222</v>
      </c>
    </row>
    <row r="48" spans="1:1" s="123" customFormat="1" x14ac:dyDescent="0.2">
      <c r="A48" s="123" t="s">
        <v>223</v>
      </c>
    </row>
  </sheetData>
  <mergeCells count="3">
    <mergeCell ref="A1:Q1"/>
    <mergeCell ref="A2:N2"/>
    <mergeCell ref="A3:N3"/>
  </mergeCells>
  <pageMargins left="0.7" right="0.7" top="0.75" bottom="0.75" header="0.3" footer="0.3"/>
  <pageSetup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094C3-584A-41F5-B8AF-EE7D72ADAE9F}">
  <dimension ref="A1:F24"/>
  <sheetViews>
    <sheetView workbookViewId="0">
      <selection activeCell="C21" sqref="C21"/>
    </sheetView>
  </sheetViews>
  <sheetFormatPr defaultRowHeight="12.75" x14ac:dyDescent="0.2"/>
  <cols>
    <col min="1" max="1" width="22" customWidth="1"/>
    <col min="2" max="2" width="17.42578125" customWidth="1"/>
    <col min="3" max="4" width="21.85546875" customWidth="1"/>
    <col min="5" max="5" width="47.28515625" customWidth="1"/>
  </cols>
  <sheetData>
    <row r="1" spans="1:6" x14ac:dyDescent="0.2">
      <c r="A1" s="313" t="s">
        <v>261</v>
      </c>
      <c r="B1" s="313"/>
      <c r="C1" s="313"/>
      <c r="D1" s="313"/>
      <c r="E1" s="313"/>
    </row>
    <row r="2" spans="1:6" x14ac:dyDescent="0.2">
      <c r="A2" s="314" t="s">
        <v>276</v>
      </c>
      <c r="B2" s="314"/>
      <c r="C2" s="314"/>
      <c r="D2" s="314"/>
      <c r="E2" s="314"/>
    </row>
    <row r="3" spans="1:6" x14ac:dyDescent="0.2">
      <c r="A3" s="51" t="s">
        <v>262</v>
      </c>
      <c r="B3" s="51" t="s">
        <v>263</v>
      </c>
      <c r="C3" s="51" t="s">
        <v>268</v>
      </c>
      <c r="D3" s="51" t="s">
        <v>116</v>
      </c>
      <c r="E3" s="51" t="s">
        <v>264</v>
      </c>
    </row>
    <row r="4" spans="1:6" x14ac:dyDescent="0.2">
      <c r="A4" s="52" t="s">
        <v>195</v>
      </c>
      <c r="B4" s="52" t="s">
        <v>269</v>
      </c>
      <c r="C4" s="9" t="s">
        <v>47</v>
      </c>
      <c r="D4" s="9" t="s">
        <v>270</v>
      </c>
    </row>
    <row r="5" spans="1:6" x14ac:dyDescent="0.2">
      <c r="A5" s="52" t="s">
        <v>196</v>
      </c>
      <c r="B5" s="52" t="s">
        <v>269</v>
      </c>
      <c r="C5" s="9" t="s">
        <v>47</v>
      </c>
      <c r="D5" s="9" t="s">
        <v>270</v>
      </c>
    </row>
    <row r="6" spans="1:6" x14ac:dyDescent="0.2">
      <c r="A6" s="52" t="s">
        <v>197</v>
      </c>
      <c r="B6" s="52" t="s">
        <v>269</v>
      </c>
      <c r="C6" s="9" t="s">
        <v>47</v>
      </c>
      <c r="D6" s="9" t="s">
        <v>270</v>
      </c>
    </row>
    <row r="7" spans="1:6" x14ac:dyDescent="0.2">
      <c r="A7" s="52" t="s">
        <v>339</v>
      </c>
      <c r="B7" s="52" t="s">
        <v>340</v>
      </c>
      <c r="C7" s="106" t="s">
        <v>47</v>
      </c>
      <c r="D7" s="9" t="s">
        <v>270</v>
      </c>
    </row>
    <row r="8" spans="1:6" x14ac:dyDescent="0.2">
      <c r="A8" s="52" t="s">
        <v>341</v>
      </c>
      <c r="B8" s="52" t="s">
        <v>340</v>
      </c>
      <c r="C8" s="106" t="s">
        <v>47</v>
      </c>
      <c r="D8" s="9" t="s">
        <v>270</v>
      </c>
    </row>
    <row r="9" spans="1:6" x14ac:dyDescent="0.2">
      <c r="A9" s="52" t="s">
        <v>342</v>
      </c>
      <c r="B9" s="52" t="s">
        <v>87</v>
      </c>
      <c r="C9" s="106" t="s">
        <v>47</v>
      </c>
      <c r="D9" s="9" t="s">
        <v>270</v>
      </c>
    </row>
    <row r="10" spans="1:6" x14ac:dyDescent="0.2">
      <c r="A10" s="176" t="s">
        <v>113</v>
      </c>
      <c r="B10" s="177" t="s">
        <v>267</v>
      </c>
      <c r="C10" s="178" t="s">
        <v>47</v>
      </c>
      <c r="D10" s="178" t="s">
        <v>271</v>
      </c>
      <c r="E10" s="179" t="s">
        <v>333</v>
      </c>
    </row>
    <row r="11" spans="1:6" ht="25.5" x14ac:dyDescent="0.2">
      <c r="A11" s="40" t="s">
        <v>114</v>
      </c>
      <c r="B11" s="52" t="s">
        <v>267</v>
      </c>
      <c r="C11" s="9" t="s">
        <v>47</v>
      </c>
      <c r="D11" s="9" t="s">
        <v>270</v>
      </c>
      <c r="E11" s="30" t="s">
        <v>335</v>
      </c>
      <c r="F11" s="9" t="s">
        <v>275</v>
      </c>
    </row>
    <row r="12" spans="1:6" ht="25.5" x14ac:dyDescent="0.2">
      <c r="A12" s="40" t="s">
        <v>198</v>
      </c>
      <c r="B12" s="52" t="s">
        <v>267</v>
      </c>
      <c r="C12" s="9" t="s">
        <v>47</v>
      </c>
      <c r="D12" s="9" t="s">
        <v>270</v>
      </c>
      <c r="E12" s="30" t="s">
        <v>334</v>
      </c>
      <c r="F12" s="9" t="s">
        <v>275</v>
      </c>
    </row>
    <row r="14" spans="1:6" x14ac:dyDescent="0.2">
      <c r="A14" s="312" t="s">
        <v>266</v>
      </c>
      <c r="B14" s="312"/>
      <c r="C14" s="312"/>
      <c r="D14" s="312"/>
      <c r="E14" s="312"/>
    </row>
    <row r="15" spans="1:6" ht="25.5" x14ac:dyDescent="0.2">
      <c r="A15" s="45" t="s">
        <v>193</v>
      </c>
      <c r="B15" s="121" t="s">
        <v>267</v>
      </c>
      <c r="C15" s="121" t="s">
        <v>274</v>
      </c>
      <c r="D15" s="122" t="s">
        <v>265</v>
      </c>
      <c r="E15" s="121" t="s">
        <v>336</v>
      </c>
    </row>
    <row r="16" spans="1:6" x14ac:dyDescent="0.2">
      <c r="A16" s="52" t="s">
        <v>242</v>
      </c>
      <c r="B16" s="9" t="s">
        <v>269</v>
      </c>
      <c r="C16" s="9" t="s">
        <v>194</v>
      </c>
      <c r="D16" s="9" t="s">
        <v>241</v>
      </c>
    </row>
    <row r="17" spans="1:5" ht="25.5" x14ac:dyDescent="0.2">
      <c r="A17" s="52" t="s">
        <v>272</v>
      </c>
      <c r="B17" s="30" t="s">
        <v>273</v>
      </c>
      <c r="C17" s="9" t="s">
        <v>194</v>
      </c>
      <c r="D17" s="9" t="s">
        <v>241</v>
      </c>
    </row>
    <row r="18" spans="1:5" x14ac:dyDescent="0.2">
      <c r="A18" s="52" t="s">
        <v>298</v>
      </c>
      <c r="B18" s="9" t="s">
        <v>299</v>
      </c>
      <c r="C18" s="9" t="s">
        <v>300</v>
      </c>
      <c r="D18" s="9" t="s">
        <v>241</v>
      </c>
    </row>
    <row r="19" spans="1:5" x14ac:dyDescent="0.2">
      <c r="A19" s="40" t="s">
        <v>113</v>
      </c>
      <c r="B19" s="52" t="s">
        <v>267</v>
      </c>
      <c r="C19" s="9" t="s">
        <v>194</v>
      </c>
      <c r="D19" s="9" t="s">
        <v>241</v>
      </c>
      <c r="E19" s="9"/>
    </row>
    <row r="20" spans="1:5" x14ac:dyDescent="0.2">
      <c r="A20" s="52" t="s">
        <v>337</v>
      </c>
      <c r="B20" s="9" t="s">
        <v>269</v>
      </c>
      <c r="C20" s="9" t="s">
        <v>194</v>
      </c>
      <c r="D20" s="9" t="s">
        <v>338</v>
      </c>
    </row>
    <row r="21" spans="1:5" x14ac:dyDescent="0.2">
      <c r="A21" s="52" t="s">
        <v>344</v>
      </c>
      <c r="B21" s="9" t="s">
        <v>186</v>
      </c>
      <c r="C21" s="9" t="s">
        <v>194</v>
      </c>
      <c r="D21" s="9" t="s">
        <v>345</v>
      </c>
    </row>
    <row r="23" spans="1:5" x14ac:dyDescent="0.2">
      <c r="A23" s="52" t="s">
        <v>343</v>
      </c>
      <c r="B23" s="52" t="s">
        <v>269</v>
      </c>
      <c r="C23" s="106" t="s">
        <v>47</v>
      </c>
      <c r="D23" s="9" t="s">
        <v>270</v>
      </c>
      <c r="E23" s="9" t="s">
        <v>348</v>
      </c>
    </row>
    <row r="24" spans="1:5" x14ac:dyDescent="0.2">
      <c r="A24" s="52" t="s">
        <v>346</v>
      </c>
      <c r="B24" s="9" t="s">
        <v>347</v>
      </c>
      <c r="C24" s="106" t="s">
        <v>47</v>
      </c>
      <c r="D24" s="9" t="s">
        <v>270</v>
      </c>
      <c r="E24" s="9" t="s">
        <v>348</v>
      </c>
    </row>
  </sheetData>
  <mergeCells count="3">
    <mergeCell ref="A14:E14"/>
    <mergeCell ref="A1:E1"/>
    <mergeCell ref="A2:E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E26BF-A1A8-433E-8410-788F2FD1D0C2}">
  <dimension ref="A1:AD125"/>
  <sheetViews>
    <sheetView topLeftCell="B15" workbookViewId="0">
      <selection activeCell="L11" sqref="L11"/>
    </sheetView>
  </sheetViews>
  <sheetFormatPr defaultRowHeight="12.75" x14ac:dyDescent="0.2"/>
  <sheetData>
    <row r="1" spans="1:30" ht="18" customHeight="1" thickBot="1" x14ac:dyDescent="0.25">
      <c r="A1" s="309" t="s">
        <v>60</v>
      </c>
      <c r="B1" s="309"/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</row>
    <row r="2" spans="1:30" ht="21" customHeight="1" thickTop="1" x14ac:dyDescent="0.2">
      <c r="A2" s="315" t="s">
        <v>58</v>
      </c>
      <c r="B2" s="315"/>
      <c r="C2" s="315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  <c r="P2" s="317" t="s">
        <v>221</v>
      </c>
      <c r="Q2" s="317"/>
      <c r="R2" s="318" t="s">
        <v>220</v>
      </c>
      <c r="S2" s="318"/>
      <c r="T2" s="318"/>
    </row>
    <row r="3" spans="1:30" ht="40.9" customHeight="1" x14ac:dyDescent="0.2">
      <c r="A3" s="316"/>
      <c r="B3" s="316"/>
      <c r="C3" s="316"/>
      <c r="D3" s="316"/>
      <c r="E3" s="316"/>
      <c r="F3" s="316"/>
      <c r="G3" s="316"/>
      <c r="H3" s="316"/>
      <c r="I3" s="316"/>
      <c r="J3" s="316"/>
      <c r="K3" s="316"/>
      <c r="L3" s="316"/>
      <c r="M3" s="316"/>
      <c r="N3" s="316"/>
      <c r="O3" s="316"/>
      <c r="P3" s="319" t="s">
        <v>59</v>
      </c>
      <c r="Q3" s="319"/>
      <c r="R3" s="320" t="s">
        <v>57</v>
      </c>
      <c r="S3" s="320"/>
      <c r="T3" s="320"/>
    </row>
    <row r="4" spans="1:30" x14ac:dyDescent="0.2">
      <c r="A4" t="s">
        <v>61</v>
      </c>
    </row>
    <row r="23" spans="1:12" x14ac:dyDescent="0.2">
      <c r="A23" s="9"/>
    </row>
    <row r="24" spans="1:12" x14ac:dyDescent="0.2">
      <c r="A24" s="9"/>
    </row>
    <row r="25" spans="1:12" x14ac:dyDescent="0.2">
      <c r="A25" s="9"/>
      <c r="L25" s="9"/>
    </row>
    <row r="26" spans="1:12" x14ac:dyDescent="0.2">
      <c r="A26" s="9"/>
      <c r="L26" s="9"/>
    </row>
    <row r="27" spans="1:12" x14ac:dyDescent="0.2">
      <c r="A27" s="9"/>
      <c r="L27" s="9"/>
    </row>
    <row r="28" spans="1:12" x14ac:dyDescent="0.2">
      <c r="A28" s="9"/>
      <c r="L28" s="9"/>
    </row>
    <row r="29" spans="1:12" x14ac:dyDescent="0.2">
      <c r="A29" s="9"/>
      <c r="L29" s="9"/>
    </row>
    <row r="30" spans="1:12" x14ac:dyDescent="0.2">
      <c r="A30" s="9"/>
      <c r="L30" s="9"/>
    </row>
    <row r="31" spans="1:12" x14ac:dyDescent="0.2">
      <c r="A31" s="9"/>
      <c r="L31" s="9"/>
    </row>
    <row r="32" spans="1:12" x14ac:dyDescent="0.2">
      <c r="A32" s="9"/>
      <c r="L32" s="9"/>
    </row>
    <row r="33" spans="1:12" x14ac:dyDescent="0.2">
      <c r="A33" s="9"/>
      <c r="L33" s="9"/>
    </row>
    <row r="34" spans="1:12" x14ac:dyDescent="0.2">
      <c r="A34" s="9"/>
      <c r="L34" s="9"/>
    </row>
    <row r="35" spans="1:12" x14ac:dyDescent="0.2">
      <c r="A35" s="9"/>
      <c r="L35" s="9"/>
    </row>
    <row r="36" spans="1:12" x14ac:dyDescent="0.2">
      <c r="A36" s="9"/>
      <c r="L36" s="9"/>
    </row>
    <row r="37" spans="1:12" x14ac:dyDescent="0.2">
      <c r="A37" s="9"/>
      <c r="L37" s="9"/>
    </row>
    <row r="38" spans="1:12" x14ac:dyDescent="0.2">
      <c r="A38" s="9"/>
      <c r="L38" s="9"/>
    </row>
    <row r="39" spans="1:12" x14ac:dyDescent="0.2">
      <c r="A39" s="9" t="s">
        <v>62</v>
      </c>
      <c r="L39" s="9"/>
    </row>
    <row r="40" spans="1:12" x14ac:dyDescent="0.2">
      <c r="A40" s="9"/>
      <c r="L40" s="9"/>
    </row>
    <row r="41" spans="1:12" x14ac:dyDescent="0.2">
      <c r="A41" s="9"/>
      <c r="L41" s="9"/>
    </row>
    <row r="42" spans="1:12" x14ac:dyDescent="0.2">
      <c r="A42" s="9"/>
      <c r="L42" s="9"/>
    </row>
    <row r="43" spans="1:12" x14ac:dyDescent="0.2">
      <c r="A43" s="9"/>
      <c r="L43" s="9"/>
    </row>
    <row r="44" spans="1:12" x14ac:dyDescent="0.2">
      <c r="A44" s="9"/>
      <c r="L44" s="9"/>
    </row>
    <row r="45" spans="1:12" x14ac:dyDescent="0.2">
      <c r="A45" s="9"/>
      <c r="L45" s="9"/>
    </row>
    <row r="48" spans="1:12" x14ac:dyDescent="0.2">
      <c r="A48" s="9"/>
    </row>
    <row r="49" spans="1:12" x14ac:dyDescent="0.2">
      <c r="A49" s="9"/>
    </row>
    <row r="50" spans="1:12" x14ac:dyDescent="0.2">
      <c r="A50" s="9"/>
      <c r="L50" s="9"/>
    </row>
    <row r="51" spans="1:12" x14ac:dyDescent="0.2">
      <c r="A51" s="9"/>
      <c r="L51" s="9"/>
    </row>
    <row r="52" spans="1:12" x14ac:dyDescent="0.2">
      <c r="A52" s="9"/>
      <c r="L52" s="9"/>
    </row>
    <row r="53" spans="1:12" x14ac:dyDescent="0.2">
      <c r="A53" s="9"/>
      <c r="L53" s="9"/>
    </row>
    <row r="54" spans="1:12" x14ac:dyDescent="0.2">
      <c r="A54" s="9"/>
      <c r="L54" s="9"/>
    </row>
    <row r="55" spans="1:12" x14ac:dyDescent="0.2">
      <c r="A55" s="9"/>
      <c r="L55" s="9"/>
    </row>
    <row r="56" spans="1:12" x14ac:dyDescent="0.2">
      <c r="A56" s="9"/>
      <c r="L56" s="9"/>
    </row>
    <row r="57" spans="1:12" x14ac:dyDescent="0.2">
      <c r="A57" s="9"/>
      <c r="L57" s="9"/>
    </row>
    <row r="58" spans="1:12" x14ac:dyDescent="0.2">
      <c r="A58" s="9"/>
      <c r="L58" s="9"/>
    </row>
    <row r="59" spans="1:12" x14ac:dyDescent="0.2">
      <c r="A59" s="9"/>
      <c r="L59" s="9"/>
    </row>
    <row r="60" spans="1:12" x14ac:dyDescent="0.2">
      <c r="A60" s="9"/>
      <c r="L60" s="9"/>
    </row>
    <row r="61" spans="1:12" x14ac:dyDescent="0.2">
      <c r="A61" s="9"/>
      <c r="L61" s="9"/>
    </row>
    <row r="62" spans="1:12" x14ac:dyDescent="0.2">
      <c r="A62" s="9"/>
      <c r="L62" s="9"/>
    </row>
    <row r="63" spans="1:12" x14ac:dyDescent="0.2">
      <c r="A63" s="9"/>
      <c r="L63" s="9"/>
    </row>
    <row r="64" spans="1:12" x14ac:dyDescent="0.2">
      <c r="A64" s="9"/>
      <c r="L64" s="9"/>
    </row>
    <row r="65" spans="1:12" x14ac:dyDescent="0.2">
      <c r="A65" s="9"/>
      <c r="L65" s="9"/>
    </row>
    <row r="66" spans="1:12" x14ac:dyDescent="0.2">
      <c r="A66" s="9"/>
      <c r="L66" s="9"/>
    </row>
    <row r="67" spans="1:12" x14ac:dyDescent="0.2">
      <c r="A67" s="9"/>
      <c r="L67" s="9"/>
    </row>
    <row r="68" spans="1:12" x14ac:dyDescent="0.2">
      <c r="A68" s="9"/>
      <c r="L68" s="9"/>
    </row>
    <row r="69" spans="1:12" x14ac:dyDescent="0.2">
      <c r="A69" s="9"/>
      <c r="L69" s="9"/>
    </row>
    <row r="70" spans="1:12" x14ac:dyDescent="0.2">
      <c r="A70" s="9"/>
      <c r="L70" s="9"/>
    </row>
    <row r="73" spans="1:12" x14ac:dyDescent="0.2">
      <c r="A73" s="9"/>
    </row>
    <row r="74" spans="1:12" x14ac:dyDescent="0.2">
      <c r="A74" s="9"/>
    </row>
    <row r="75" spans="1:12" x14ac:dyDescent="0.2">
      <c r="A75" s="9"/>
      <c r="L75" s="9"/>
    </row>
    <row r="76" spans="1:12" x14ac:dyDescent="0.2">
      <c r="A76" s="9"/>
      <c r="L76" s="9"/>
    </row>
    <row r="77" spans="1:12" x14ac:dyDescent="0.2">
      <c r="A77" s="9"/>
      <c r="L77" s="9"/>
    </row>
    <row r="78" spans="1:12" x14ac:dyDescent="0.2">
      <c r="A78" s="9"/>
      <c r="L78" s="9"/>
    </row>
    <row r="79" spans="1:12" x14ac:dyDescent="0.2">
      <c r="A79" s="9"/>
      <c r="L79" s="9"/>
    </row>
    <row r="80" spans="1:12" x14ac:dyDescent="0.2">
      <c r="A80" s="9"/>
      <c r="L80" s="9"/>
    </row>
    <row r="81" spans="1:12" x14ac:dyDescent="0.2">
      <c r="A81" s="9"/>
      <c r="L81" s="9"/>
    </row>
    <row r="82" spans="1:12" x14ac:dyDescent="0.2">
      <c r="A82" s="9"/>
      <c r="L82" s="9"/>
    </row>
    <row r="83" spans="1:12" x14ac:dyDescent="0.2">
      <c r="A83" s="9"/>
      <c r="L83" s="9"/>
    </row>
    <row r="84" spans="1:12" x14ac:dyDescent="0.2">
      <c r="A84" s="9"/>
      <c r="L84" s="9"/>
    </row>
    <row r="85" spans="1:12" x14ac:dyDescent="0.2">
      <c r="A85" s="9"/>
      <c r="L85" s="9"/>
    </row>
    <row r="86" spans="1:12" x14ac:dyDescent="0.2">
      <c r="A86" s="9"/>
      <c r="L86" s="9"/>
    </row>
    <row r="87" spans="1:12" x14ac:dyDescent="0.2">
      <c r="A87" s="9"/>
      <c r="L87" s="9"/>
    </row>
    <row r="88" spans="1:12" x14ac:dyDescent="0.2">
      <c r="A88" s="9"/>
      <c r="L88" s="9"/>
    </row>
    <row r="89" spans="1:12" x14ac:dyDescent="0.2">
      <c r="A89" s="9"/>
      <c r="L89" s="9"/>
    </row>
    <row r="90" spans="1:12" x14ac:dyDescent="0.2">
      <c r="A90" s="9"/>
      <c r="L90" s="9"/>
    </row>
    <row r="91" spans="1:12" x14ac:dyDescent="0.2">
      <c r="A91" s="9"/>
      <c r="L91" s="9"/>
    </row>
    <row r="92" spans="1:12" x14ac:dyDescent="0.2">
      <c r="A92" s="9"/>
      <c r="L92" s="9"/>
    </row>
    <row r="93" spans="1:12" x14ac:dyDescent="0.2">
      <c r="A93" s="9"/>
      <c r="L93" s="9"/>
    </row>
    <row r="94" spans="1:12" x14ac:dyDescent="0.2">
      <c r="A94" s="9"/>
      <c r="L94" s="9"/>
    </row>
    <row r="95" spans="1:12" x14ac:dyDescent="0.2">
      <c r="A95" s="9"/>
      <c r="L95" s="9"/>
    </row>
    <row r="98" spans="1:12" x14ac:dyDescent="0.2">
      <c r="A98" s="9"/>
    </row>
    <row r="99" spans="1:12" x14ac:dyDescent="0.2">
      <c r="A99" s="9"/>
    </row>
    <row r="100" spans="1:12" x14ac:dyDescent="0.2">
      <c r="A100" s="9"/>
      <c r="L100" s="9"/>
    </row>
    <row r="101" spans="1:12" x14ac:dyDescent="0.2">
      <c r="A101" s="9"/>
      <c r="L101" s="9"/>
    </row>
    <row r="102" spans="1:12" x14ac:dyDescent="0.2">
      <c r="A102" s="9"/>
      <c r="L102" s="9"/>
    </row>
    <row r="103" spans="1:12" x14ac:dyDescent="0.2">
      <c r="A103" s="9"/>
      <c r="L103" s="9"/>
    </row>
    <row r="104" spans="1:12" x14ac:dyDescent="0.2">
      <c r="A104" s="9"/>
      <c r="L104" s="9"/>
    </row>
    <row r="105" spans="1:12" x14ac:dyDescent="0.2">
      <c r="A105" s="9"/>
      <c r="L105" s="9"/>
    </row>
    <row r="106" spans="1:12" x14ac:dyDescent="0.2">
      <c r="A106" s="9"/>
      <c r="L106" s="9"/>
    </row>
    <row r="107" spans="1:12" x14ac:dyDescent="0.2">
      <c r="A107" s="9"/>
      <c r="L107" s="9"/>
    </row>
    <row r="108" spans="1:12" x14ac:dyDescent="0.2">
      <c r="A108" s="9"/>
      <c r="L108" s="9"/>
    </row>
    <row r="109" spans="1:12" x14ac:dyDescent="0.2">
      <c r="A109" s="9"/>
      <c r="L109" s="9"/>
    </row>
    <row r="110" spans="1:12" x14ac:dyDescent="0.2">
      <c r="A110" s="9"/>
      <c r="L110" s="9"/>
    </row>
    <row r="111" spans="1:12" x14ac:dyDescent="0.2">
      <c r="A111" s="9"/>
      <c r="L111" s="9"/>
    </row>
    <row r="112" spans="1:12" x14ac:dyDescent="0.2">
      <c r="A112" s="9"/>
      <c r="L112" s="9"/>
    </row>
    <row r="113" spans="1:12" x14ac:dyDescent="0.2">
      <c r="A113" s="9"/>
      <c r="L113" s="9"/>
    </row>
    <row r="114" spans="1:12" x14ac:dyDescent="0.2">
      <c r="A114" s="9"/>
      <c r="L114" s="9"/>
    </row>
    <row r="115" spans="1:12" x14ac:dyDescent="0.2">
      <c r="A115" s="9"/>
      <c r="L115" s="9"/>
    </row>
    <row r="116" spans="1:12" x14ac:dyDescent="0.2">
      <c r="A116" s="9"/>
      <c r="L116" s="9"/>
    </row>
    <row r="117" spans="1:12" x14ac:dyDescent="0.2">
      <c r="A117" s="9"/>
      <c r="L117" s="9"/>
    </row>
    <row r="118" spans="1:12" x14ac:dyDescent="0.2">
      <c r="A118" s="9"/>
      <c r="L118" s="9"/>
    </row>
    <row r="119" spans="1:12" x14ac:dyDescent="0.2">
      <c r="A119" s="9"/>
      <c r="L119" s="9"/>
    </row>
    <row r="120" spans="1:12" x14ac:dyDescent="0.2">
      <c r="A120" s="9"/>
      <c r="L120" s="9"/>
    </row>
    <row r="123" spans="1:12" x14ac:dyDescent="0.2">
      <c r="A123" s="9"/>
    </row>
    <row r="124" spans="1:12" x14ac:dyDescent="0.2">
      <c r="A124" s="9"/>
    </row>
    <row r="125" spans="1:12" x14ac:dyDescent="0.2">
      <c r="A125" s="9"/>
      <c r="L125" s="9"/>
    </row>
  </sheetData>
  <mergeCells count="6">
    <mergeCell ref="A1:AD1"/>
    <mergeCell ref="A2:O3"/>
    <mergeCell ref="P2:Q2"/>
    <mergeCell ref="R2:T2"/>
    <mergeCell ref="P3:Q3"/>
    <mergeCell ref="R3:T3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6579B-36E3-4F07-9740-DDC75F64666E}">
  <dimension ref="A1:F6"/>
  <sheetViews>
    <sheetView zoomScale="85" zoomScaleNormal="85" workbookViewId="0">
      <selection activeCell="D14" sqref="D14"/>
    </sheetView>
  </sheetViews>
  <sheetFormatPr defaultRowHeight="12.75" x14ac:dyDescent="0.2"/>
  <sheetData>
    <row r="1" spans="1:6" x14ac:dyDescent="0.2">
      <c r="A1" s="9" t="s">
        <v>56</v>
      </c>
    </row>
    <row r="2" spans="1:6" x14ac:dyDescent="0.2">
      <c r="A2" s="22" t="s">
        <v>55</v>
      </c>
    </row>
    <row r="4" spans="1:6" x14ac:dyDescent="0.2">
      <c r="A4" s="9" t="s">
        <v>63</v>
      </c>
      <c r="C4" s="27" t="s">
        <v>64</v>
      </c>
    </row>
    <row r="5" spans="1:6" x14ac:dyDescent="0.2">
      <c r="A5" s="9" t="s">
        <v>84</v>
      </c>
      <c r="C5" s="9" t="s">
        <v>85</v>
      </c>
    </row>
    <row r="6" spans="1:6" x14ac:dyDescent="0.2">
      <c r="A6" s="23"/>
      <c r="F6" s="9"/>
    </row>
  </sheetData>
  <hyperlinks>
    <hyperlink ref="A2" r:id="rId1" xr:uid="{7BA6372A-C2D5-4256-8ED0-F350747362EB}"/>
    <hyperlink ref="C4" r:id="rId2" xr:uid="{8547A326-1ECC-4C5E-BC1C-AB9870874F0F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BB13D-1DA8-49D4-BBCD-1D68590FCAA1}">
  <dimension ref="A1:O15"/>
  <sheetViews>
    <sheetView zoomScale="70" zoomScaleNormal="70" workbookViewId="0">
      <selection activeCell="P46" sqref="P46"/>
    </sheetView>
  </sheetViews>
  <sheetFormatPr defaultRowHeight="12.75" x14ac:dyDescent="0.2"/>
  <cols>
    <col min="1" max="1" width="49" customWidth="1"/>
  </cols>
  <sheetData>
    <row r="1" spans="1:15" x14ac:dyDescent="0.2">
      <c r="A1" s="27" t="s">
        <v>65</v>
      </c>
      <c r="E1" s="28" t="s">
        <v>82</v>
      </c>
    </row>
    <row r="2" spans="1:15" x14ac:dyDescent="0.2">
      <c r="A2" s="27"/>
    </row>
    <row r="3" spans="1:15" x14ac:dyDescent="0.2">
      <c r="A3" s="321" t="s">
        <v>66</v>
      </c>
      <c r="B3" s="321"/>
      <c r="C3" s="321"/>
      <c r="D3" s="321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</row>
    <row r="4" spans="1:15" x14ac:dyDescent="0.2">
      <c r="A4" s="31" t="s">
        <v>67</v>
      </c>
    </row>
    <row r="5" spans="1:15" x14ac:dyDescent="0.2">
      <c r="A5" s="9" t="s">
        <v>69</v>
      </c>
      <c r="B5" s="9" t="s">
        <v>77</v>
      </c>
    </row>
    <row r="6" spans="1:15" x14ac:dyDescent="0.2">
      <c r="A6" s="30" t="s">
        <v>68</v>
      </c>
      <c r="B6" s="9" t="s">
        <v>78</v>
      </c>
    </row>
    <row r="7" spans="1:15" x14ac:dyDescent="0.2">
      <c r="A7" s="9" t="s">
        <v>70</v>
      </c>
      <c r="B7" s="9" t="s">
        <v>78</v>
      </c>
    </row>
    <row r="9" spans="1:15" x14ac:dyDescent="0.2">
      <c r="A9" s="31" t="s">
        <v>71</v>
      </c>
    </row>
    <row r="10" spans="1:15" ht="25.5" x14ac:dyDescent="0.2">
      <c r="A10" s="30" t="s">
        <v>76</v>
      </c>
      <c r="B10" s="9" t="s">
        <v>80</v>
      </c>
    </row>
    <row r="11" spans="1:15" x14ac:dyDescent="0.2">
      <c r="A11" s="30" t="s">
        <v>75</v>
      </c>
      <c r="B11" s="9" t="s">
        <v>79</v>
      </c>
    </row>
    <row r="13" spans="1:15" x14ac:dyDescent="0.2">
      <c r="A13" s="31" t="s">
        <v>72</v>
      </c>
    </row>
    <row r="14" spans="1:15" ht="25.5" x14ac:dyDescent="0.2">
      <c r="A14" s="30" t="s">
        <v>73</v>
      </c>
      <c r="B14" s="9" t="s">
        <v>81</v>
      </c>
    </row>
    <row r="15" spans="1:15" ht="25.5" x14ac:dyDescent="0.2">
      <c r="A15" s="30" t="s">
        <v>74</v>
      </c>
      <c r="B15" s="9" t="s">
        <v>78</v>
      </c>
    </row>
  </sheetData>
  <mergeCells count="1">
    <mergeCell ref="A3:O3"/>
  </mergeCells>
  <hyperlinks>
    <hyperlink ref="A1" r:id="rId1" xr:uid="{AC0D0A1A-EAA7-4C52-A195-C560F46C74D2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B01E4-F5C0-45C1-9673-FB5C907F6600}">
  <dimension ref="A1:A26"/>
  <sheetViews>
    <sheetView workbookViewId="0">
      <selection activeCell="K16" sqref="K16"/>
    </sheetView>
  </sheetViews>
  <sheetFormatPr defaultRowHeight="12.75" x14ac:dyDescent="0.2"/>
  <sheetData>
    <row r="1" spans="1:1" x14ac:dyDescent="0.2">
      <c r="A1" s="9" t="s">
        <v>239</v>
      </c>
    </row>
    <row r="26" spans="1:1" x14ac:dyDescent="0.2">
      <c r="A26" s="9" t="s">
        <v>220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976DD-D851-495B-BD9C-F8DB54F36E85}">
  <sheetPr>
    <tabColor rgb="FFFFCCFF"/>
    <pageSetUpPr fitToPage="1"/>
  </sheetPr>
  <dimension ref="A1:X50"/>
  <sheetViews>
    <sheetView zoomScale="85" zoomScaleNormal="85" workbookViewId="0">
      <selection activeCell="A7" sqref="A7"/>
    </sheetView>
  </sheetViews>
  <sheetFormatPr defaultRowHeight="12.75" x14ac:dyDescent="0.2"/>
  <cols>
    <col min="1" max="1" width="29.7109375" customWidth="1"/>
    <col min="2" max="3" width="11.5703125" customWidth="1"/>
    <col min="4" max="4" width="13" customWidth="1"/>
    <col min="5" max="10" width="11.5703125" customWidth="1"/>
    <col min="24" max="24" width="8.85546875" style="128"/>
  </cols>
  <sheetData>
    <row r="1" spans="1:17" x14ac:dyDescent="0.2">
      <c r="A1" s="51" t="s">
        <v>308</v>
      </c>
    </row>
    <row r="2" spans="1:17" x14ac:dyDescent="0.2">
      <c r="A2" s="113" t="s">
        <v>226</v>
      </c>
    </row>
    <row r="3" spans="1:17" x14ac:dyDescent="0.2">
      <c r="A3" s="9" t="s">
        <v>227</v>
      </c>
      <c r="B3" s="27" t="s">
        <v>244</v>
      </c>
    </row>
    <row r="4" spans="1:17" x14ac:dyDescent="0.2">
      <c r="A4" s="9" t="s">
        <v>229</v>
      </c>
      <c r="C4" s="27" t="s">
        <v>228</v>
      </c>
    </row>
    <row r="9" spans="1:17" x14ac:dyDescent="0.2">
      <c r="M9" s="125"/>
      <c r="N9" s="125"/>
      <c r="O9" s="125"/>
      <c r="P9" s="125"/>
      <c r="Q9" s="125"/>
    </row>
    <row r="10" spans="1:17" x14ac:dyDescent="0.2">
      <c r="M10" s="125"/>
      <c r="N10" s="125"/>
      <c r="O10" s="125"/>
      <c r="P10" s="125"/>
      <c r="Q10" s="125"/>
    </row>
    <row r="11" spans="1:17" x14ac:dyDescent="0.2">
      <c r="M11" s="125"/>
      <c r="N11" s="125"/>
      <c r="O11" s="125"/>
      <c r="P11" s="125"/>
      <c r="Q11" s="125"/>
    </row>
    <row r="18" spans="1:18" x14ac:dyDescent="0.2">
      <c r="R18" s="124"/>
    </row>
    <row r="19" spans="1:18" ht="36" customHeight="1" x14ac:dyDescent="0.2">
      <c r="A19" s="127" t="s">
        <v>285</v>
      </c>
      <c r="B19" s="100" t="s">
        <v>284</v>
      </c>
      <c r="C19" s="99" t="s">
        <v>225</v>
      </c>
      <c r="D19" s="99" t="s">
        <v>282</v>
      </c>
      <c r="E19" s="104"/>
      <c r="J19" s="23"/>
      <c r="R19" s="124"/>
    </row>
    <row r="20" spans="1:18" x14ac:dyDescent="0.2">
      <c r="A20" s="78">
        <v>44592</v>
      </c>
      <c r="B20" s="20">
        <v>15</v>
      </c>
      <c r="C20" s="101">
        <f>B20</f>
        <v>15</v>
      </c>
      <c r="D20" s="102">
        <v>19</v>
      </c>
      <c r="F20" s="267" t="s">
        <v>230</v>
      </c>
      <c r="G20" s="267"/>
      <c r="H20" s="267"/>
      <c r="R20" s="124"/>
    </row>
    <row r="21" spans="1:18" x14ac:dyDescent="0.2">
      <c r="A21" s="78">
        <v>44620</v>
      </c>
      <c r="B21" s="20">
        <v>10</v>
      </c>
      <c r="C21" s="101">
        <v>25</v>
      </c>
      <c r="D21" s="102">
        <v>24</v>
      </c>
      <c r="F21" s="267"/>
      <c r="G21" s="267"/>
      <c r="H21" s="267"/>
      <c r="R21" s="124"/>
    </row>
    <row r="22" spans="1:18" x14ac:dyDescent="0.2">
      <c r="A22" s="115">
        <v>44650</v>
      </c>
      <c r="B22" s="20">
        <v>10</v>
      </c>
      <c r="C22" s="101">
        <v>35</v>
      </c>
      <c r="D22" s="102">
        <v>38</v>
      </c>
      <c r="F22" s="267"/>
      <c r="G22" s="267"/>
      <c r="H22" s="267"/>
    </row>
    <row r="23" spans="1:18" x14ac:dyDescent="0.2">
      <c r="A23" s="268" t="s">
        <v>189</v>
      </c>
      <c r="B23" s="268"/>
      <c r="C23" s="268"/>
      <c r="D23" s="268"/>
      <c r="F23" s="267"/>
      <c r="G23" s="267"/>
      <c r="H23" s="267"/>
    </row>
    <row r="24" spans="1:18" x14ac:dyDescent="0.2">
      <c r="A24" s="112">
        <v>44681</v>
      </c>
      <c r="B24" s="20">
        <v>15</v>
      </c>
      <c r="C24" s="101">
        <f>B24+C22</f>
        <v>50</v>
      </c>
      <c r="D24" s="130">
        <v>45</v>
      </c>
    </row>
    <row r="25" spans="1:18" x14ac:dyDescent="0.2">
      <c r="A25" s="112">
        <v>44712</v>
      </c>
      <c r="B25" s="20">
        <v>15</v>
      </c>
      <c r="C25" s="101">
        <f>B25+C24</f>
        <v>65</v>
      </c>
      <c r="D25" s="130">
        <v>62</v>
      </c>
      <c r="F25" s="126" t="s">
        <v>283</v>
      </c>
    </row>
    <row r="26" spans="1:18" x14ac:dyDescent="0.2">
      <c r="A26" s="78">
        <v>44742</v>
      </c>
      <c r="B26" s="20">
        <v>15</v>
      </c>
      <c r="C26" s="101">
        <f>B26+C25</f>
        <v>80</v>
      </c>
      <c r="D26" s="136">
        <v>70</v>
      </c>
      <c r="F26" s="27" t="s">
        <v>244</v>
      </c>
    </row>
    <row r="27" spans="1:18" ht="15" customHeight="1" x14ac:dyDescent="0.2">
      <c r="A27" s="112">
        <v>44772</v>
      </c>
      <c r="B27" s="20">
        <v>10</v>
      </c>
      <c r="C27" s="101">
        <f>B27+C26</f>
        <v>90</v>
      </c>
      <c r="D27">
        <v>72</v>
      </c>
    </row>
    <row r="28" spans="1:18" ht="15" customHeight="1" x14ac:dyDescent="0.2">
      <c r="A28" s="78">
        <v>44803</v>
      </c>
      <c r="B28" s="20">
        <v>10</v>
      </c>
      <c r="C28" s="101">
        <f>B28+C27</f>
        <v>100</v>
      </c>
      <c r="D28" s="9"/>
      <c r="F28" s="129" t="s">
        <v>295</v>
      </c>
      <c r="G28" s="129"/>
      <c r="H28" s="129"/>
      <c r="I28" s="129"/>
      <c r="J28" s="129"/>
      <c r="K28" s="129"/>
      <c r="L28" s="129"/>
      <c r="M28" s="129"/>
    </row>
    <row r="29" spans="1:18" ht="15" customHeight="1" x14ac:dyDescent="0.2">
      <c r="D29" s="9"/>
      <c r="F29" s="129"/>
      <c r="G29" s="132" t="s">
        <v>296</v>
      </c>
      <c r="H29" s="129"/>
      <c r="I29" s="129"/>
      <c r="J29" s="129"/>
      <c r="K29" s="129"/>
      <c r="L29" s="129"/>
      <c r="M29" s="129"/>
    </row>
    <row r="30" spans="1:18" ht="15" customHeight="1" x14ac:dyDescent="0.2">
      <c r="F30" s="129"/>
      <c r="G30" s="131" t="s">
        <v>297</v>
      </c>
      <c r="H30" s="129"/>
      <c r="I30" s="129"/>
      <c r="J30" s="129"/>
      <c r="K30" s="129"/>
      <c r="L30" s="129"/>
      <c r="M30" s="129"/>
    </row>
    <row r="31" spans="1:18" x14ac:dyDescent="0.2">
      <c r="A31" s="116" t="s">
        <v>281</v>
      </c>
      <c r="B31" s="117"/>
      <c r="C31" s="117"/>
      <c r="F31" s="129"/>
      <c r="G31" s="131" t="s">
        <v>293</v>
      </c>
      <c r="H31" s="129"/>
      <c r="I31" s="129"/>
      <c r="J31" s="129"/>
      <c r="K31" s="129"/>
      <c r="L31" s="129"/>
      <c r="M31" s="129"/>
    </row>
    <row r="32" spans="1:18" x14ac:dyDescent="0.2">
      <c r="A32" s="117">
        <v>83</v>
      </c>
      <c r="B32" s="117" t="s">
        <v>245</v>
      </c>
      <c r="C32" s="117"/>
      <c r="D32" s="9"/>
      <c r="F32" s="129"/>
      <c r="G32" s="131" t="s">
        <v>294</v>
      </c>
      <c r="H32" s="129"/>
      <c r="I32" s="129"/>
      <c r="J32" s="129"/>
      <c r="K32" s="129"/>
      <c r="L32" s="129"/>
      <c r="M32" s="129"/>
    </row>
    <row r="33" spans="1:7" x14ac:dyDescent="0.2">
      <c r="A33" s="117">
        <v>10</v>
      </c>
      <c r="B33" s="117" t="s">
        <v>246</v>
      </c>
      <c r="C33" s="117"/>
      <c r="G33" s="132" t="s">
        <v>301</v>
      </c>
    </row>
    <row r="34" spans="1:7" x14ac:dyDescent="0.2">
      <c r="G34" s="132" t="s">
        <v>303</v>
      </c>
    </row>
    <row r="35" spans="1:7" x14ac:dyDescent="0.2">
      <c r="A35" s="9" t="s">
        <v>286</v>
      </c>
      <c r="G35" s="132" t="s">
        <v>304</v>
      </c>
    </row>
    <row r="36" spans="1:7" x14ac:dyDescent="0.2">
      <c r="A36" s="9" t="s">
        <v>287</v>
      </c>
      <c r="G36" s="132" t="s">
        <v>302</v>
      </c>
    </row>
    <row r="37" spans="1:7" ht="13.5" customHeight="1" x14ac:dyDescent="0.2">
      <c r="A37" s="9" t="s">
        <v>288</v>
      </c>
    </row>
    <row r="39" spans="1:7" x14ac:dyDescent="0.2">
      <c r="A39" s="9" t="s">
        <v>289</v>
      </c>
    </row>
    <row r="41" spans="1:7" x14ac:dyDescent="0.2">
      <c r="A41" s="9" t="s">
        <v>290</v>
      </c>
    </row>
    <row r="42" spans="1:7" x14ac:dyDescent="0.2">
      <c r="A42" s="9" t="s">
        <v>291</v>
      </c>
    </row>
    <row r="44" spans="1:7" x14ac:dyDescent="0.2">
      <c r="A44" s="9" t="s">
        <v>292</v>
      </c>
    </row>
    <row r="46" spans="1:7" x14ac:dyDescent="0.2">
      <c r="A46" s="133" t="s">
        <v>305</v>
      </c>
      <c r="B46" s="134"/>
      <c r="C46" s="134"/>
    </row>
    <row r="47" spans="1:7" x14ac:dyDescent="0.2">
      <c r="A47" s="134">
        <v>52</v>
      </c>
      <c r="B47" s="134" t="s">
        <v>245</v>
      </c>
      <c r="C47" s="134"/>
    </row>
    <row r="48" spans="1:7" x14ac:dyDescent="0.2">
      <c r="A48" s="134">
        <v>0</v>
      </c>
      <c r="B48" s="134" t="s">
        <v>246</v>
      </c>
      <c r="C48" s="134"/>
    </row>
    <row r="49" spans="1:3" x14ac:dyDescent="0.2">
      <c r="A49" s="134">
        <v>40</v>
      </c>
      <c r="B49" s="133" t="s">
        <v>306</v>
      </c>
      <c r="C49" s="134"/>
    </row>
    <row r="50" spans="1:3" x14ac:dyDescent="0.2">
      <c r="A50" s="135">
        <f>SUM(A47:A49)</f>
        <v>92</v>
      </c>
      <c r="B50" s="269" t="s">
        <v>307</v>
      </c>
      <c r="C50" s="270"/>
    </row>
  </sheetData>
  <mergeCells count="3">
    <mergeCell ref="F20:H23"/>
    <mergeCell ref="A23:D23"/>
    <mergeCell ref="B50:C50"/>
  </mergeCells>
  <hyperlinks>
    <hyperlink ref="C4" r:id="rId1" xr:uid="{F7DF5A67-52FB-4A2C-A5B0-EECF0BA23FFD}"/>
    <hyperlink ref="B3" r:id="rId2" xr:uid="{27605E14-94EB-43EC-B4E3-8C02F2DCFFE3}"/>
    <hyperlink ref="F26" r:id="rId3" xr:uid="{FEB35922-9331-4F31-ACED-C503CF7B74B3}"/>
  </hyperlinks>
  <pageMargins left="0.7" right="0.7" top="0.75" bottom="0.75" header="0.3" footer="0.3"/>
  <pageSetup scale="65" orientation="landscape" horizontalDpi="1200" verticalDpi="1200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312FA7-5517-4A54-90B4-6EDBC94BDF69}">
  <sheetPr>
    <pageSetUpPr fitToPage="1"/>
  </sheetPr>
  <dimension ref="A1:V51"/>
  <sheetViews>
    <sheetView topLeftCell="A29" zoomScale="85" zoomScaleNormal="85" workbookViewId="0">
      <selection activeCell="C52" sqref="C52"/>
    </sheetView>
  </sheetViews>
  <sheetFormatPr defaultRowHeight="15.75" x14ac:dyDescent="0.25"/>
  <cols>
    <col min="1" max="1" width="52.85546875" style="205" bestFit="1" customWidth="1"/>
    <col min="2" max="3" width="11.5703125" style="205" customWidth="1"/>
    <col min="4" max="4" width="13" style="205" customWidth="1"/>
    <col min="5" max="10" width="11.5703125" style="205" customWidth="1"/>
    <col min="11" max="21" width="9.140625" style="205"/>
    <col min="22" max="22" width="8.85546875" style="206"/>
    <col min="23" max="16384" width="9.140625" style="205"/>
  </cols>
  <sheetData>
    <row r="1" spans="1:13" ht="18.75" customHeight="1" x14ac:dyDescent="0.25">
      <c r="A1" s="204" t="s">
        <v>314</v>
      </c>
    </row>
    <row r="2" spans="1:13" x14ac:dyDescent="0.25">
      <c r="A2" s="207"/>
    </row>
    <row r="3" spans="1:13" x14ac:dyDescent="0.25">
      <c r="A3" s="205" t="s">
        <v>227</v>
      </c>
      <c r="B3" s="208" t="s">
        <v>244</v>
      </c>
      <c r="H3" s="201"/>
      <c r="J3" s="202"/>
    </row>
    <row r="4" spans="1:13" x14ac:dyDescent="0.25">
      <c r="A4" s="205" t="s">
        <v>392</v>
      </c>
      <c r="B4" s="271" t="s">
        <v>228</v>
      </c>
      <c r="C4" s="271"/>
      <c r="D4" s="271"/>
      <c r="E4" s="271"/>
      <c r="F4" s="271"/>
      <c r="G4" s="271"/>
    </row>
    <row r="5" spans="1:13" x14ac:dyDescent="0.25">
      <c r="A5" s="205" t="s">
        <v>372</v>
      </c>
      <c r="B5" s="209" t="s">
        <v>371</v>
      </c>
      <c r="C5" s="209"/>
      <c r="D5" s="209"/>
      <c r="E5" s="209"/>
      <c r="F5" s="209"/>
      <c r="G5" s="209"/>
    </row>
    <row r="6" spans="1:13" x14ac:dyDescent="0.25">
      <c r="B6" s="209"/>
      <c r="C6" s="209"/>
      <c r="D6" s="209"/>
      <c r="E6" s="209"/>
      <c r="F6" s="209"/>
      <c r="G6" s="209"/>
    </row>
    <row r="7" spans="1:13" x14ac:dyDescent="0.25">
      <c r="A7" s="204" t="s">
        <v>398</v>
      </c>
      <c r="B7" s="209"/>
      <c r="C7" s="209"/>
      <c r="D7" s="209"/>
      <c r="E7" s="209"/>
      <c r="F7" s="209"/>
      <c r="G7" s="209"/>
    </row>
    <row r="8" spans="1:13" x14ac:dyDescent="0.25">
      <c r="A8" s="249" t="s">
        <v>394</v>
      </c>
      <c r="B8" s="203" t="s">
        <v>395</v>
      </c>
      <c r="C8" s="209"/>
      <c r="D8" s="205" t="s">
        <v>409</v>
      </c>
      <c r="E8" s="209"/>
      <c r="F8" s="209"/>
      <c r="G8" s="209"/>
    </row>
    <row r="9" spans="1:13" x14ac:dyDescent="0.25">
      <c r="B9" s="209"/>
      <c r="C9" s="209"/>
      <c r="D9" s="209"/>
      <c r="E9" s="209"/>
      <c r="F9" s="209"/>
      <c r="G9" s="209"/>
    </row>
    <row r="10" spans="1:13" x14ac:dyDescent="0.25">
      <c r="A10" s="210" t="s">
        <v>350</v>
      </c>
      <c r="B10" s="211" t="s">
        <v>16</v>
      </c>
      <c r="C10" s="211">
        <v>1</v>
      </c>
      <c r="D10" s="211">
        <v>2</v>
      </c>
      <c r="E10" s="211">
        <v>3</v>
      </c>
      <c r="F10" s="211">
        <v>4</v>
      </c>
      <c r="G10" s="211">
        <v>5</v>
      </c>
      <c r="H10" s="211">
        <v>6</v>
      </c>
      <c r="I10" s="211">
        <v>7</v>
      </c>
      <c r="J10" s="211">
        <v>8</v>
      </c>
      <c r="K10" s="212" t="s">
        <v>351</v>
      </c>
    </row>
    <row r="11" spans="1:13" x14ac:dyDescent="0.25">
      <c r="A11" s="213" t="s">
        <v>373</v>
      </c>
      <c r="B11" s="214">
        <v>40</v>
      </c>
      <c r="C11" s="214">
        <v>31</v>
      </c>
      <c r="D11" s="214">
        <v>31</v>
      </c>
      <c r="E11" s="214">
        <v>22</v>
      </c>
      <c r="F11" s="214">
        <v>17</v>
      </c>
      <c r="G11" s="214">
        <v>16</v>
      </c>
      <c r="H11" s="214">
        <v>16</v>
      </c>
      <c r="I11" s="214">
        <v>14</v>
      </c>
      <c r="J11" s="214">
        <v>6</v>
      </c>
      <c r="K11" s="214">
        <f>SUM(B11:J11)</f>
        <v>193</v>
      </c>
    </row>
    <row r="12" spans="1:13" x14ac:dyDescent="0.25">
      <c r="A12" s="215" t="s">
        <v>374</v>
      </c>
      <c r="B12" s="216">
        <v>0</v>
      </c>
      <c r="C12" s="216">
        <v>19</v>
      </c>
      <c r="D12" s="216">
        <v>31</v>
      </c>
      <c r="E12" s="216">
        <v>22</v>
      </c>
      <c r="F12" s="216">
        <v>12</v>
      </c>
      <c r="G12" s="216">
        <v>11</v>
      </c>
      <c r="H12" s="216">
        <v>6</v>
      </c>
      <c r="I12" s="216">
        <v>6</v>
      </c>
      <c r="J12" s="216">
        <v>6</v>
      </c>
      <c r="K12" s="217">
        <f>SUM(B12:J12)-6</f>
        <v>107</v>
      </c>
      <c r="L12" s="204" t="s">
        <v>384</v>
      </c>
    </row>
    <row r="13" spans="1:13" x14ac:dyDescent="0.25">
      <c r="A13" s="218" t="s">
        <v>375</v>
      </c>
      <c r="B13" s="219">
        <v>6</v>
      </c>
      <c r="C13" s="219">
        <v>0</v>
      </c>
      <c r="D13" s="219">
        <v>0</v>
      </c>
      <c r="E13" s="219">
        <v>1</v>
      </c>
      <c r="F13" s="219">
        <v>0</v>
      </c>
      <c r="G13" s="219">
        <v>0</v>
      </c>
      <c r="H13" s="219">
        <v>0</v>
      </c>
      <c r="I13" s="219">
        <v>0</v>
      </c>
      <c r="J13" s="219">
        <v>0</v>
      </c>
      <c r="K13" s="220">
        <f>SUM(B13:J13)</f>
        <v>7</v>
      </c>
    </row>
    <row r="14" spans="1:13" ht="16.5" thickBot="1" x14ac:dyDescent="0.3">
      <c r="A14" s="221" t="s">
        <v>376</v>
      </c>
      <c r="B14" s="222">
        <v>7</v>
      </c>
      <c r="C14" s="222">
        <v>0</v>
      </c>
      <c r="D14" s="222">
        <v>0</v>
      </c>
      <c r="E14" s="222">
        <v>0</v>
      </c>
      <c r="F14" s="222">
        <v>0</v>
      </c>
      <c r="G14" s="222">
        <v>0</v>
      </c>
      <c r="H14" s="222">
        <v>0</v>
      </c>
      <c r="I14" s="222">
        <v>0</v>
      </c>
      <c r="J14" s="222">
        <v>0</v>
      </c>
      <c r="K14" s="223">
        <f>SUM(B14:J14)</f>
        <v>7</v>
      </c>
    </row>
    <row r="15" spans="1:13" ht="16.5" thickBot="1" x14ac:dyDescent="0.3">
      <c r="A15" s="224" t="s">
        <v>377</v>
      </c>
      <c r="B15" s="225">
        <v>13</v>
      </c>
      <c r="C15" s="225">
        <v>19</v>
      </c>
      <c r="D15" s="225">
        <v>31</v>
      </c>
      <c r="E15" s="225">
        <v>23</v>
      </c>
      <c r="F15" s="225">
        <v>12</v>
      </c>
      <c r="G15" s="225">
        <v>11</v>
      </c>
      <c r="H15" s="225">
        <v>6</v>
      </c>
      <c r="I15" s="225">
        <v>6</v>
      </c>
      <c r="J15" s="225">
        <v>6</v>
      </c>
      <c r="K15" s="226">
        <f>SUM(B15:J15)</f>
        <v>127</v>
      </c>
    </row>
    <row r="16" spans="1:13" x14ac:dyDescent="0.25">
      <c r="A16" s="227" t="s">
        <v>378</v>
      </c>
      <c r="B16" s="228">
        <v>0</v>
      </c>
      <c r="C16" s="228">
        <v>0</v>
      </c>
      <c r="D16" s="228">
        <v>0</v>
      </c>
      <c r="E16" s="228">
        <v>0</v>
      </c>
      <c r="F16" s="228">
        <v>0</v>
      </c>
      <c r="G16" s="228">
        <v>0</v>
      </c>
      <c r="H16" s="228">
        <v>0</v>
      </c>
      <c r="I16" s="228">
        <v>0</v>
      </c>
      <c r="J16" s="228">
        <v>0</v>
      </c>
      <c r="K16" s="229">
        <v>0</v>
      </c>
      <c r="L16" s="272" t="s">
        <v>393</v>
      </c>
      <c r="M16" s="272"/>
    </row>
    <row r="17" spans="1:13" x14ac:dyDescent="0.25">
      <c r="A17" s="227" t="s">
        <v>379</v>
      </c>
      <c r="B17" s="228">
        <v>0</v>
      </c>
      <c r="C17" s="228">
        <v>0</v>
      </c>
      <c r="D17" s="228">
        <v>0</v>
      </c>
      <c r="E17" s="228">
        <v>0</v>
      </c>
      <c r="F17" s="228">
        <v>0</v>
      </c>
      <c r="G17" s="228">
        <v>0</v>
      </c>
      <c r="H17" s="228">
        <v>0</v>
      </c>
      <c r="I17" s="228">
        <v>0</v>
      </c>
      <c r="J17" s="228">
        <v>0</v>
      </c>
      <c r="K17" s="229">
        <v>0</v>
      </c>
      <c r="L17" s="272"/>
      <c r="M17" s="272"/>
    </row>
    <row r="18" spans="1:13" x14ac:dyDescent="0.25">
      <c r="A18" s="227" t="s">
        <v>380</v>
      </c>
      <c r="B18" s="228">
        <v>0</v>
      </c>
      <c r="C18" s="228">
        <v>0</v>
      </c>
      <c r="D18" s="228">
        <v>0</v>
      </c>
      <c r="E18" s="228">
        <v>0</v>
      </c>
      <c r="F18" s="228">
        <v>0</v>
      </c>
      <c r="G18" s="228">
        <v>0</v>
      </c>
      <c r="H18" s="228">
        <v>0</v>
      </c>
      <c r="I18" s="228">
        <v>0</v>
      </c>
      <c r="J18" s="228">
        <v>0</v>
      </c>
      <c r="K18" s="229">
        <v>0</v>
      </c>
      <c r="L18" s="272"/>
      <c r="M18" s="272"/>
    </row>
    <row r="19" spans="1:13" ht="16.5" thickBot="1" x14ac:dyDescent="0.3">
      <c r="A19" s="230" t="s">
        <v>381</v>
      </c>
      <c r="B19" s="231">
        <v>0</v>
      </c>
      <c r="C19" s="231">
        <v>0</v>
      </c>
      <c r="D19" s="231">
        <v>0</v>
      </c>
      <c r="E19" s="231">
        <v>0</v>
      </c>
      <c r="F19" s="231">
        <v>0</v>
      </c>
      <c r="G19" s="231">
        <v>0</v>
      </c>
      <c r="H19" s="231">
        <v>0</v>
      </c>
      <c r="I19" s="231">
        <v>0</v>
      </c>
      <c r="J19" s="231">
        <v>0</v>
      </c>
      <c r="K19" s="231">
        <v>0</v>
      </c>
      <c r="L19" s="272"/>
      <c r="M19" s="272"/>
    </row>
    <row r="20" spans="1:13" ht="16.5" thickBot="1" x14ac:dyDescent="0.3">
      <c r="A20" s="232" t="s">
        <v>382</v>
      </c>
      <c r="B20" s="233">
        <f>B11-B15</f>
        <v>27</v>
      </c>
      <c r="C20" s="233">
        <f t="shared" ref="C20:J20" si="0">C11-C15</f>
        <v>12</v>
      </c>
      <c r="D20" s="233">
        <f t="shared" si="0"/>
        <v>0</v>
      </c>
      <c r="E20" s="233">
        <f t="shared" si="0"/>
        <v>-1</v>
      </c>
      <c r="F20" s="233">
        <f t="shared" si="0"/>
        <v>5</v>
      </c>
      <c r="G20" s="233">
        <f t="shared" si="0"/>
        <v>5</v>
      </c>
      <c r="H20" s="233">
        <f t="shared" si="0"/>
        <v>10</v>
      </c>
      <c r="I20" s="233">
        <f t="shared" si="0"/>
        <v>8</v>
      </c>
      <c r="J20" s="233">
        <f t="shared" si="0"/>
        <v>0</v>
      </c>
      <c r="K20" s="234">
        <f>SUM(B20:J20)</f>
        <v>66</v>
      </c>
    </row>
    <row r="21" spans="1:13" ht="16.5" thickBot="1" x14ac:dyDescent="0.3">
      <c r="A21" s="235"/>
      <c r="B21" s="235"/>
      <c r="C21" s="235"/>
      <c r="D21" s="235"/>
      <c r="E21" s="236"/>
      <c r="F21" s="235"/>
      <c r="G21" s="236"/>
      <c r="H21" s="235"/>
      <c r="I21" s="235"/>
      <c r="J21" s="235"/>
      <c r="K21" s="235"/>
    </row>
    <row r="22" spans="1:13" ht="16.5" thickBot="1" x14ac:dyDescent="0.3">
      <c r="A22" s="237" t="s">
        <v>383</v>
      </c>
      <c r="B22" s="238">
        <v>50</v>
      </c>
      <c r="C22" s="238">
        <v>31</v>
      </c>
      <c r="D22" s="238">
        <v>31</v>
      </c>
      <c r="E22" s="238">
        <v>22</v>
      </c>
      <c r="F22" s="238">
        <v>18</v>
      </c>
      <c r="G22" s="238">
        <v>18</v>
      </c>
      <c r="H22" s="238">
        <v>18</v>
      </c>
      <c r="I22" s="238">
        <v>16</v>
      </c>
      <c r="J22" s="238">
        <v>8</v>
      </c>
      <c r="K22" s="239">
        <f>SUM(B22:J22)</f>
        <v>212</v>
      </c>
    </row>
    <row r="23" spans="1:13" x14ac:dyDescent="0.25">
      <c r="B23" s="209"/>
      <c r="C23" s="209"/>
      <c r="D23" s="209"/>
      <c r="E23" s="209"/>
      <c r="F23" s="209"/>
      <c r="G23" s="209"/>
    </row>
    <row r="24" spans="1:13" x14ac:dyDescent="0.25">
      <c r="A24" s="240"/>
      <c r="B24" s="240"/>
      <c r="C24" s="240"/>
      <c r="D24" s="240"/>
    </row>
    <row r="25" spans="1:13" ht="31.5" x14ac:dyDescent="0.25">
      <c r="A25" s="241" t="s">
        <v>368</v>
      </c>
      <c r="B25" s="242" t="s">
        <v>369</v>
      </c>
      <c r="C25" s="250" t="s">
        <v>396</v>
      </c>
      <c r="D25" s="242" t="s">
        <v>397</v>
      </c>
      <c r="E25" s="243"/>
    </row>
    <row r="26" spans="1:13" x14ac:dyDescent="0.25">
      <c r="A26" s="244">
        <v>45291</v>
      </c>
      <c r="B26" s="245">
        <v>13</v>
      </c>
      <c r="C26" s="245">
        <v>13</v>
      </c>
      <c r="D26" s="246" t="s">
        <v>370</v>
      </c>
      <c r="E26" s="243"/>
    </row>
    <row r="27" spans="1:13" ht="12.75" customHeight="1" x14ac:dyDescent="0.25">
      <c r="A27" s="244">
        <v>44957</v>
      </c>
      <c r="B27" s="240">
        <v>15</v>
      </c>
      <c r="C27" s="261">
        <v>1</v>
      </c>
      <c r="D27" s="322" t="s">
        <v>468</v>
      </c>
      <c r="E27" s="278" t="s">
        <v>405</v>
      </c>
      <c r="F27" s="278"/>
      <c r="G27" s="278"/>
      <c r="H27" s="278"/>
      <c r="I27" s="278"/>
    </row>
    <row r="28" spans="1:13" x14ac:dyDescent="0.25">
      <c r="A28" s="244">
        <v>44985</v>
      </c>
      <c r="B28" s="240">
        <v>20</v>
      </c>
      <c r="C28" s="240"/>
      <c r="D28" s="240"/>
      <c r="E28" s="278"/>
      <c r="F28" s="278"/>
      <c r="G28" s="278"/>
      <c r="H28" s="278"/>
      <c r="I28" s="278"/>
    </row>
    <row r="29" spans="1:13" x14ac:dyDescent="0.25">
      <c r="A29" s="247">
        <v>45015</v>
      </c>
      <c r="B29" s="240">
        <v>20</v>
      </c>
      <c r="C29" s="240"/>
      <c r="D29" s="240"/>
      <c r="E29" s="278"/>
      <c r="F29" s="278"/>
      <c r="G29" s="278"/>
      <c r="H29" s="278"/>
      <c r="I29" s="278"/>
    </row>
    <row r="30" spans="1:13" x14ac:dyDescent="0.25">
      <c r="A30" s="275" t="s">
        <v>189</v>
      </c>
      <c r="B30" s="275"/>
      <c r="C30" s="248"/>
      <c r="D30" s="248"/>
      <c r="E30" s="278"/>
      <c r="F30" s="278"/>
      <c r="G30" s="278"/>
      <c r="H30" s="278"/>
      <c r="I30" s="278"/>
    </row>
    <row r="31" spans="1:13" x14ac:dyDescent="0.25">
      <c r="A31" s="247">
        <v>45046</v>
      </c>
      <c r="B31" s="240">
        <v>20</v>
      </c>
      <c r="C31" s="240"/>
      <c r="D31" s="240"/>
      <c r="E31" s="278"/>
      <c r="F31" s="278"/>
      <c r="G31" s="278"/>
      <c r="H31" s="278"/>
      <c r="I31" s="278"/>
    </row>
    <row r="32" spans="1:13" x14ac:dyDescent="0.25">
      <c r="A32" s="247">
        <v>45077</v>
      </c>
      <c r="B32" s="240">
        <v>20</v>
      </c>
      <c r="C32" s="240"/>
      <c r="D32" s="240"/>
      <c r="E32" s="278"/>
      <c r="F32" s="278"/>
      <c r="G32" s="278"/>
      <c r="H32" s="278"/>
      <c r="I32" s="278"/>
    </row>
    <row r="33" spans="1:9" x14ac:dyDescent="0.25">
      <c r="A33" s="244">
        <v>45107</v>
      </c>
      <c r="B33" s="240">
        <v>18</v>
      </c>
      <c r="C33" s="240"/>
      <c r="D33" s="240"/>
      <c r="E33" s="278"/>
      <c r="F33" s="278"/>
      <c r="G33" s="278"/>
      <c r="H33" s="278"/>
      <c r="I33" s="278"/>
    </row>
    <row r="34" spans="1:9" x14ac:dyDescent="0.25">
      <c r="A34" s="247">
        <v>45137</v>
      </c>
      <c r="B34" s="240">
        <v>15</v>
      </c>
      <c r="C34" s="240"/>
      <c r="D34" s="240"/>
      <c r="E34" s="277" t="s">
        <v>404</v>
      </c>
      <c r="F34" s="277"/>
      <c r="G34" s="277"/>
      <c r="H34" s="277"/>
      <c r="I34" s="277"/>
    </row>
    <row r="35" spans="1:9" x14ac:dyDescent="0.25">
      <c r="A35" s="244">
        <v>45168</v>
      </c>
      <c r="B35" s="252">
        <v>15</v>
      </c>
      <c r="C35" s="240"/>
      <c r="D35" s="240"/>
      <c r="E35" s="277"/>
      <c r="F35" s="277"/>
      <c r="G35" s="277"/>
      <c r="H35" s="277"/>
      <c r="I35" s="277"/>
    </row>
    <row r="36" spans="1:9" ht="15.75" customHeight="1" x14ac:dyDescent="0.25">
      <c r="B36" s="251">
        <f>B26+B27+B28+B29+B31+B32+B33+B34+B35</f>
        <v>156</v>
      </c>
    </row>
    <row r="38" spans="1:9" x14ac:dyDescent="0.25">
      <c r="A38" s="241" t="s">
        <v>385</v>
      </c>
      <c r="B38" s="273" t="s">
        <v>386</v>
      </c>
      <c r="C38" s="274">
        <v>156</v>
      </c>
      <c r="D38" s="276" t="s">
        <v>387</v>
      </c>
      <c r="E38" s="276"/>
      <c r="F38" s="276"/>
      <c r="G38" s="276"/>
      <c r="H38" s="276"/>
    </row>
    <row r="39" spans="1:9" x14ac:dyDescent="0.25">
      <c r="A39" s="241" t="s">
        <v>388</v>
      </c>
      <c r="B39" s="273"/>
      <c r="C39" s="274"/>
      <c r="D39" s="276"/>
      <c r="E39" s="276"/>
      <c r="F39" s="276"/>
      <c r="G39" s="276"/>
      <c r="H39" s="276"/>
    </row>
    <row r="41" spans="1:9" x14ac:dyDescent="0.25">
      <c r="A41" s="241" t="s">
        <v>389</v>
      </c>
      <c r="B41" s="205" t="s">
        <v>390</v>
      </c>
    </row>
    <row r="42" spans="1:9" x14ac:dyDescent="0.25">
      <c r="B42" s="205" t="s">
        <v>391</v>
      </c>
    </row>
    <row r="43" spans="1:9" x14ac:dyDescent="0.25">
      <c r="B43" s="205" t="s">
        <v>408</v>
      </c>
    </row>
    <row r="44" spans="1:9" x14ac:dyDescent="0.25">
      <c r="B44" s="205" t="s">
        <v>399</v>
      </c>
    </row>
    <row r="45" spans="1:9" x14ac:dyDescent="0.25">
      <c r="B45" s="205" t="s">
        <v>400</v>
      </c>
    </row>
    <row r="46" spans="1:9" x14ac:dyDescent="0.25">
      <c r="B46" s="205" t="s">
        <v>401</v>
      </c>
    </row>
    <row r="47" spans="1:9" x14ac:dyDescent="0.25">
      <c r="B47" s="205" t="s">
        <v>407</v>
      </c>
    </row>
    <row r="48" spans="1:9" x14ac:dyDescent="0.25">
      <c r="B48" s="205" t="s">
        <v>402</v>
      </c>
    </row>
    <row r="49" spans="2:3" x14ac:dyDescent="0.25">
      <c r="B49" s="205" t="s">
        <v>403</v>
      </c>
    </row>
    <row r="50" spans="2:3" x14ac:dyDescent="0.25">
      <c r="B50" s="205" t="s">
        <v>406</v>
      </c>
    </row>
    <row r="51" spans="2:3" x14ac:dyDescent="0.25">
      <c r="C51" s="205" t="s">
        <v>469</v>
      </c>
    </row>
  </sheetData>
  <mergeCells count="8">
    <mergeCell ref="B4:G4"/>
    <mergeCell ref="L16:M19"/>
    <mergeCell ref="B38:B39"/>
    <mergeCell ref="C38:C39"/>
    <mergeCell ref="A30:B30"/>
    <mergeCell ref="D38:H39"/>
    <mergeCell ref="E34:I35"/>
    <mergeCell ref="E27:I33"/>
  </mergeCells>
  <hyperlinks>
    <hyperlink ref="B4" r:id="rId1" xr:uid="{24572CEA-932B-47FC-9F10-9E7826785830}"/>
    <hyperlink ref="B3" r:id="rId2" xr:uid="{44A0B68D-4AEC-458D-B902-90C25D649F9A}"/>
    <hyperlink ref="B5" r:id="rId3" xr:uid="{E8FADA1D-2160-43B0-97D7-68339FAED57B}"/>
  </hyperlinks>
  <pageMargins left="0.7" right="0.7" top="0.75" bottom="0.75" header="0.3" footer="0.3"/>
  <pageSetup scale="60" orientation="landscape" horizontalDpi="1200" verticalDpi="1200"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348CE-0898-4CFA-8A60-D8EC909E783A}">
  <sheetPr>
    <outlinePr summaryBelow="0" summaryRight="0"/>
  </sheetPr>
  <dimension ref="A1:P63"/>
  <sheetViews>
    <sheetView topLeftCell="A3" zoomScale="85" zoomScaleNormal="85" workbookViewId="0">
      <selection activeCell="F23" sqref="F23"/>
    </sheetView>
  </sheetViews>
  <sheetFormatPr defaultColWidth="14.42578125" defaultRowHeight="15.75" customHeight="1" x14ac:dyDescent="0.2"/>
  <cols>
    <col min="1" max="1" width="11.140625" customWidth="1"/>
    <col min="2" max="2" width="8.140625" style="25" customWidth="1"/>
    <col min="3" max="3" width="50.7109375" customWidth="1"/>
    <col min="4" max="4" width="6.7109375" customWidth="1"/>
    <col min="7" max="7" width="50" bestFit="1" customWidth="1"/>
    <col min="10" max="10" width="28.85546875" style="149" customWidth="1"/>
    <col min="11" max="11" width="7.42578125" style="20" customWidth="1"/>
  </cols>
  <sheetData>
    <row r="1" spans="1:10" ht="19.5" customHeight="1" x14ac:dyDescent="0.25">
      <c r="A1" s="42" t="s">
        <v>99</v>
      </c>
      <c r="B1" s="42"/>
      <c r="C1" s="42"/>
      <c r="E1" s="41" t="s">
        <v>111</v>
      </c>
      <c r="F1" s="41"/>
      <c r="G1" s="41"/>
    </row>
    <row r="2" spans="1:10" ht="16.5" customHeight="1" x14ac:dyDescent="0.2">
      <c r="F2" s="25"/>
    </row>
    <row r="3" spans="1:10" ht="16.5" customHeight="1" x14ac:dyDescent="0.2">
      <c r="A3" s="194" t="s">
        <v>83</v>
      </c>
      <c r="B3" s="195"/>
      <c r="C3" s="196"/>
      <c r="E3" s="32" t="s">
        <v>175</v>
      </c>
      <c r="F3" s="34"/>
      <c r="G3" s="33"/>
    </row>
    <row r="4" spans="1:10" ht="16.5" customHeight="1" x14ac:dyDescent="0.2">
      <c r="A4" s="284">
        <v>3</v>
      </c>
      <c r="B4" s="284"/>
      <c r="C4" s="284"/>
      <c r="E4" s="285">
        <f>COUNTA(G6:G13)</f>
        <v>8</v>
      </c>
      <c r="F4" s="285"/>
      <c r="G4" s="285"/>
    </row>
    <row r="5" spans="1:10" ht="16.5" customHeight="1" x14ac:dyDescent="0.2">
      <c r="A5" s="197" t="s">
        <v>108</v>
      </c>
      <c r="B5" s="197" t="s">
        <v>110</v>
      </c>
      <c r="C5" s="194" t="s">
        <v>109</v>
      </c>
      <c r="E5" s="43" t="s">
        <v>108</v>
      </c>
      <c r="F5" s="43" t="s">
        <v>110</v>
      </c>
      <c r="G5" s="44" t="s">
        <v>109</v>
      </c>
    </row>
    <row r="6" spans="1:10" ht="16.5" customHeight="1" x14ac:dyDescent="0.2">
      <c r="A6" s="198">
        <v>45168</v>
      </c>
      <c r="B6" s="199">
        <v>1</v>
      </c>
      <c r="C6" s="200" t="s">
        <v>315</v>
      </c>
      <c r="E6" s="74">
        <v>45174</v>
      </c>
      <c r="F6" s="19">
        <v>1</v>
      </c>
      <c r="G6" s="9" t="s">
        <v>367</v>
      </c>
      <c r="H6" s="25"/>
      <c r="I6" s="25"/>
    </row>
    <row r="7" spans="1:10" ht="16.5" customHeight="1" x14ac:dyDescent="0.2">
      <c r="A7" s="198">
        <v>45168</v>
      </c>
      <c r="B7" s="199">
        <v>6</v>
      </c>
      <c r="C7" s="200" t="s">
        <v>316</v>
      </c>
      <c r="E7" s="74">
        <v>45196</v>
      </c>
      <c r="F7" s="19">
        <v>2</v>
      </c>
      <c r="G7" s="9" t="s">
        <v>349</v>
      </c>
      <c r="H7" s="40"/>
      <c r="I7" s="25"/>
    </row>
    <row r="8" spans="1:10" ht="16.5" customHeight="1" x14ac:dyDescent="0.2">
      <c r="A8" s="198">
        <v>45168</v>
      </c>
      <c r="B8" s="199">
        <v>3</v>
      </c>
      <c r="C8" s="200" t="s">
        <v>317</v>
      </c>
      <c r="E8" s="74">
        <v>45196</v>
      </c>
      <c r="F8" s="19">
        <v>1</v>
      </c>
      <c r="G8" s="9" t="s">
        <v>349</v>
      </c>
      <c r="H8" s="40"/>
      <c r="I8" s="25"/>
      <c r="J8" s="279"/>
    </row>
    <row r="9" spans="1:10" ht="16.5" customHeight="1" x14ac:dyDescent="0.2">
      <c r="E9" s="74">
        <v>45202</v>
      </c>
      <c r="F9" s="19" t="s">
        <v>16</v>
      </c>
      <c r="G9" s="9" t="s">
        <v>331</v>
      </c>
      <c r="H9" s="74"/>
      <c r="I9" s="25"/>
      <c r="J9" s="280"/>
    </row>
    <row r="10" spans="1:10" ht="16.5" customHeight="1" x14ac:dyDescent="0.2">
      <c r="A10" s="281" t="s">
        <v>176</v>
      </c>
      <c r="B10" s="281"/>
      <c r="C10" s="281"/>
      <c r="E10" s="74">
        <v>45229</v>
      </c>
      <c r="F10" s="19">
        <v>1</v>
      </c>
      <c r="G10" s="9" t="s">
        <v>331</v>
      </c>
      <c r="H10" s="40"/>
      <c r="I10" s="25"/>
    </row>
    <row r="11" spans="1:10" ht="16.5" customHeight="1" x14ac:dyDescent="0.2">
      <c r="A11" s="180">
        <f>COUNTA(C13:C40)</f>
        <v>15</v>
      </c>
      <c r="B11" s="180"/>
      <c r="C11" s="180"/>
      <c r="E11" s="74">
        <v>45244</v>
      </c>
      <c r="F11" s="19" t="s">
        <v>16</v>
      </c>
      <c r="G11" s="9" t="s">
        <v>367</v>
      </c>
      <c r="H11" s="40"/>
      <c r="I11" s="25"/>
    </row>
    <row r="12" spans="1:10" ht="16.5" customHeight="1" x14ac:dyDescent="0.2">
      <c r="A12" s="43" t="s">
        <v>108</v>
      </c>
      <c r="B12" s="43" t="s">
        <v>110</v>
      </c>
      <c r="C12" s="44" t="s">
        <v>109</v>
      </c>
      <c r="E12" s="74">
        <v>45244</v>
      </c>
      <c r="F12" s="192">
        <v>6</v>
      </c>
      <c r="G12" s="9" t="s">
        <v>367</v>
      </c>
      <c r="H12" s="40"/>
    </row>
    <row r="13" spans="1:10" ht="16.5" customHeight="1" x14ac:dyDescent="0.2">
      <c r="A13" s="74">
        <v>45183</v>
      </c>
      <c r="B13" s="153">
        <v>5</v>
      </c>
      <c r="C13" s="154" t="s">
        <v>318</v>
      </c>
      <c r="E13" s="184">
        <v>45272</v>
      </c>
      <c r="F13" s="193">
        <v>4</v>
      </c>
      <c r="G13" s="9" t="s">
        <v>366</v>
      </c>
      <c r="H13" s="40"/>
    </row>
    <row r="14" spans="1:10" ht="16.5" customHeight="1" x14ac:dyDescent="0.2">
      <c r="A14" s="74">
        <v>45188</v>
      </c>
      <c r="B14" s="153">
        <v>7</v>
      </c>
      <c r="C14" s="154" t="s">
        <v>321</v>
      </c>
      <c r="E14" s="184">
        <v>45272</v>
      </c>
      <c r="F14" s="185">
        <v>5</v>
      </c>
      <c r="G14" s="9" t="s">
        <v>366</v>
      </c>
      <c r="H14" s="40"/>
    </row>
    <row r="15" spans="1:10" ht="16.5" customHeight="1" x14ac:dyDescent="0.2">
      <c r="A15" s="74">
        <v>45198</v>
      </c>
      <c r="B15" s="153">
        <v>3</v>
      </c>
      <c r="C15" s="154" t="s">
        <v>325</v>
      </c>
      <c r="E15" s="181"/>
      <c r="F15" s="45"/>
      <c r="G15" s="182"/>
      <c r="H15" s="25"/>
    </row>
    <row r="16" spans="1:10" ht="16.5" customHeight="1" x14ac:dyDescent="0.2">
      <c r="A16" s="74">
        <v>45198</v>
      </c>
      <c r="B16" s="153">
        <v>1</v>
      </c>
      <c r="C16" s="154" t="s">
        <v>325</v>
      </c>
      <c r="E16" s="24" t="s">
        <v>364</v>
      </c>
      <c r="F16" s="183"/>
      <c r="G16" s="181"/>
    </row>
    <row r="17" spans="1:15" s="25" customFormat="1" ht="16.5" customHeight="1" x14ac:dyDescent="0.2">
      <c r="A17" s="74">
        <v>45201</v>
      </c>
      <c r="B17" s="19">
        <v>2</v>
      </c>
      <c r="C17" s="154" t="s">
        <v>324</v>
      </c>
      <c r="D17" s="40"/>
      <c r="E17" s="282">
        <f>E4-A11</f>
        <v>-7</v>
      </c>
      <c r="F17" s="282"/>
      <c r="G17" s="282"/>
      <c r="J17" s="149"/>
      <c r="K17" s="20"/>
    </row>
    <row r="18" spans="1:15" s="25" customFormat="1" ht="16.5" customHeight="1" x14ac:dyDescent="0.2">
      <c r="A18" s="74">
        <v>45205</v>
      </c>
      <c r="B18" s="19">
        <v>6</v>
      </c>
      <c r="C18" s="154" t="s">
        <v>326</v>
      </c>
      <c r="D18" s="40"/>
      <c r="E18" s="184"/>
      <c r="F18" s="185"/>
      <c r="G18" s="186"/>
      <c r="J18" s="149"/>
      <c r="K18" s="20"/>
    </row>
    <row r="19" spans="1:15" s="25" customFormat="1" ht="16.5" customHeight="1" x14ac:dyDescent="0.2">
      <c r="A19" s="74">
        <v>45205</v>
      </c>
      <c r="B19" s="19">
        <v>7</v>
      </c>
      <c r="C19" s="154" t="s">
        <v>327</v>
      </c>
      <c r="D19" s="40"/>
      <c r="E19" s="283" t="s">
        <v>365</v>
      </c>
      <c r="F19" s="283"/>
      <c r="G19" s="283"/>
      <c r="J19" s="149"/>
      <c r="K19" s="20"/>
    </row>
    <row r="20" spans="1:15" s="25" customFormat="1" ht="16.5" customHeight="1" x14ac:dyDescent="0.2">
      <c r="A20" s="74">
        <v>45205</v>
      </c>
      <c r="B20" s="19">
        <v>4</v>
      </c>
      <c r="C20" s="154" t="s">
        <v>327</v>
      </c>
      <c r="E20" s="283"/>
      <c r="F20" s="283"/>
      <c r="G20" s="283"/>
      <c r="J20" s="149"/>
      <c r="K20" s="20"/>
    </row>
    <row r="21" spans="1:15" ht="16.5" customHeight="1" x14ac:dyDescent="0.2">
      <c r="A21" s="74">
        <v>45205</v>
      </c>
      <c r="B21" s="19">
        <v>2</v>
      </c>
      <c r="C21" s="154" t="s">
        <v>327</v>
      </c>
      <c r="E21" s="191"/>
      <c r="F21" s="191"/>
      <c r="G21" s="191"/>
      <c r="L21" s="25"/>
      <c r="M21" s="25"/>
      <c r="N21" s="25"/>
    </row>
    <row r="22" spans="1:15" ht="16.5" customHeight="1" x14ac:dyDescent="0.2">
      <c r="A22" s="74">
        <v>45205</v>
      </c>
      <c r="B22" s="19">
        <v>4</v>
      </c>
      <c r="C22" s="154" t="s">
        <v>26</v>
      </c>
      <c r="E22" s="191"/>
      <c r="F22" s="191"/>
      <c r="G22" s="191"/>
      <c r="L22" s="51"/>
      <c r="M22" s="25"/>
      <c r="N22" s="25"/>
    </row>
    <row r="23" spans="1:15" ht="16.5" customHeight="1" x14ac:dyDescent="0.2">
      <c r="A23" s="74">
        <v>45210</v>
      </c>
      <c r="B23" s="19">
        <v>6</v>
      </c>
      <c r="C23" s="154" t="s">
        <v>332</v>
      </c>
      <c r="E23" s="191"/>
      <c r="F23" s="191"/>
      <c r="G23" s="191"/>
      <c r="L23" s="51"/>
      <c r="M23" s="25"/>
      <c r="N23" s="25"/>
    </row>
    <row r="24" spans="1:15" ht="16.5" customHeight="1" x14ac:dyDescent="0.2">
      <c r="A24" s="74">
        <v>45247</v>
      </c>
      <c r="B24" s="19">
        <v>2</v>
      </c>
      <c r="C24" s="154" t="s">
        <v>325</v>
      </c>
      <c r="E24" s="191"/>
      <c r="F24" s="191"/>
      <c r="G24" s="191"/>
      <c r="L24" s="51"/>
      <c r="M24" s="25"/>
      <c r="N24" s="25"/>
    </row>
    <row r="25" spans="1:15" ht="16.5" customHeight="1" x14ac:dyDescent="0.2">
      <c r="A25" s="74">
        <v>45247</v>
      </c>
      <c r="B25" s="19">
        <v>5</v>
      </c>
      <c r="C25" s="154" t="s">
        <v>325</v>
      </c>
      <c r="E25" s="191"/>
      <c r="F25" s="191"/>
      <c r="G25" s="191"/>
      <c r="L25" s="51"/>
      <c r="M25" s="25"/>
      <c r="N25" s="25"/>
    </row>
    <row r="26" spans="1:15" ht="16.5" customHeight="1" x14ac:dyDescent="0.2">
      <c r="A26" s="184">
        <v>45261</v>
      </c>
      <c r="B26" s="185">
        <v>5</v>
      </c>
      <c r="C26" s="154" t="s">
        <v>325</v>
      </c>
      <c r="E26" s="191"/>
      <c r="F26" s="191"/>
      <c r="G26" s="191"/>
      <c r="L26" s="51"/>
      <c r="M26" s="25"/>
      <c r="N26" s="25"/>
    </row>
    <row r="27" spans="1:15" ht="16.5" customHeight="1" x14ac:dyDescent="0.2">
      <c r="A27" s="184">
        <v>45271</v>
      </c>
      <c r="B27" s="185">
        <v>3</v>
      </c>
      <c r="C27" s="154" t="s">
        <v>363</v>
      </c>
      <c r="E27" s="191"/>
      <c r="F27" s="191"/>
      <c r="G27" s="191"/>
      <c r="L27" s="51"/>
      <c r="M27" s="25"/>
      <c r="N27" s="25"/>
    </row>
    <row r="28" spans="1:15" ht="15.75" customHeight="1" x14ac:dyDescent="0.2">
      <c r="A28" s="74"/>
      <c r="B28" s="19"/>
      <c r="C28" s="154"/>
      <c r="E28" s="74"/>
      <c r="F28" s="19"/>
      <c r="G28" s="9"/>
      <c r="L28" s="25"/>
      <c r="M28" s="25"/>
      <c r="N28" s="25"/>
      <c r="O28" s="51"/>
    </row>
    <row r="29" spans="1:15" ht="15.75" customHeight="1" x14ac:dyDescent="0.2">
      <c r="A29" s="155" t="s">
        <v>328</v>
      </c>
      <c r="B29" s="19"/>
      <c r="C29" s="154"/>
      <c r="E29" s="74"/>
      <c r="F29" s="19"/>
      <c r="G29" s="9"/>
      <c r="L29" s="25"/>
      <c r="M29" s="25"/>
      <c r="N29" s="25"/>
    </row>
    <row r="33" spans="1:16" ht="15.75" customHeight="1" x14ac:dyDescent="0.2">
      <c r="A33" s="51"/>
      <c r="M33" s="152"/>
      <c r="N33" s="149"/>
      <c r="O33" s="20"/>
    </row>
    <row r="34" spans="1:16" ht="15.75" customHeight="1" x14ac:dyDescent="0.2">
      <c r="M34" s="152"/>
      <c r="N34" s="127"/>
      <c r="O34" s="150"/>
      <c r="P34" s="51"/>
    </row>
    <row r="35" spans="1:16" ht="15.75" customHeight="1" x14ac:dyDescent="0.2">
      <c r="I35" s="152"/>
      <c r="J35" s="152"/>
      <c r="K35" s="152"/>
      <c r="L35" s="152"/>
      <c r="M35" s="152"/>
      <c r="N35" s="127"/>
      <c r="O35" s="150"/>
      <c r="P35" s="51"/>
    </row>
    <row r="36" spans="1:16" ht="15.75" customHeight="1" x14ac:dyDescent="0.2">
      <c r="I36" s="152"/>
      <c r="J36" s="152"/>
      <c r="K36" s="152"/>
      <c r="L36" s="152"/>
      <c r="M36" s="152"/>
      <c r="N36" s="127"/>
      <c r="O36" s="150"/>
      <c r="P36" s="51"/>
    </row>
    <row r="37" spans="1:16" ht="15.75" customHeight="1" x14ac:dyDescent="0.2">
      <c r="I37" s="152"/>
      <c r="J37" s="152"/>
      <c r="K37" s="152"/>
      <c r="L37" s="152"/>
      <c r="M37" s="152"/>
      <c r="N37" s="127"/>
      <c r="O37" s="150"/>
      <c r="P37" s="51"/>
    </row>
    <row r="38" spans="1:16" ht="15.75" customHeight="1" x14ac:dyDescent="0.2">
      <c r="A38" s="51"/>
      <c r="I38" s="152"/>
      <c r="J38" s="152"/>
      <c r="K38" s="152"/>
      <c r="L38" s="152"/>
      <c r="M38" s="152"/>
      <c r="N38" s="127"/>
      <c r="O38" s="150"/>
      <c r="P38" s="51"/>
    </row>
    <row r="39" spans="1:16" ht="15.75" customHeight="1" x14ac:dyDescent="0.2">
      <c r="I39" s="152"/>
      <c r="J39" s="152"/>
      <c r="K39" s="152"/>
      <c r="L39" s="152"/>
      <c r="M39" s="152"/>
      <c r="N39" s="127"/>
      <c r="O39" s="150"/>
      <c r="P39" s="51"/>
    </row>
    <row r="40" spans="1:16" ht="15.75" customHeight="1" x14ac:dyDescent="0.2">
      <c r="I40" s="152"/>
      <c r="J40" s="152"/>
      <c r="K40" s="152"/>
      <c r="L40" s="152"/>
      <c r="M40" s="152"/>
      <c r="N40" s="127"/>
      <c r="O40" s="150"/>
      <c r="P40" s="51"/>
    </row>
    <row r="41" spans="1:16" ht="15.75" customHeight="1" x14ac:dyDescent="0.2">
      <c r="I41" s="152"/>
      <c r="J41" s="152"/>
      <c r="K41" s="152"/>
      <c r="L41" s="152"/>
      <c r="M41" s="152"/>
      <c r="N41" s="127"/>
      <c r="O41" s="150"/>
      <c r="P41" s="51"/>
    </row>
    <row r="42" spans="1:16" ht="15.75" customHeight="1" x14ac:dyDescent="0.2">
      <c r="I42" s="152"/>
      <c r="J42" s="152"/>
      <c r="K42" s="152"/>
      <c r="L42" s="152"/>
      <c r="M42" s="152"/>
      <c r="N42" s="127"/>
      <c r="O42" s="150"/>
      <c r="P42" s="51"/>
    </row>
    <row r="43" spans="1:16" ht="15.75" customHeight="1" x14ac:dyDescent="0.2">
      <c r="I43" s="152"/>
      <c r="J43" s="152"/>
      <c r="K43" s="152"/>
      <c r="L43" s="152"/>
      <c r="M43" s="152"/>
      <c r="N43" s="127"/>
      <c r="O43" s="150"/>
      <c r="P43" s="51"/>
    </row>
    <row r="44" spans="1:16" ht="15.75" customHeight="1" x14ac:dyDescent="0.2">
      <c r="I44" s="152"/>
      <c r="J44" s="152"/>
      <c r="K44" s="152"/>
      <c r="L44" s="152"/>
      <c r="M44" s="152"/>
      <c r="N44" s="127"/>
      <c r="O44" s="150"/>
      <c r="P44" s="51"/>
    </row>
    <row r="45" spans="1:16" ht="15.75" customHeight="1" x14ac:dyDescent="0.2">
      <c r="I45" s="152"/>
      <c r="J45" s="152"/>
      <c r="K45" s="152"/>
      <c r="L45" s="152"/>
      <c r="M45" s="152"/>
      <c r="N45" s="127"/>
      <c r="O45" s="150"/>
      <c r="P45" s="51"/>
    </row>
    <row r="46" spans="1:16" ht="15.75" customHeight="1" x14ac:dyDescent="0.2">
      <c r="I46" s="152"/>
      <c r="J46" s="152"/>
      <c r="K46" s="152"/>
      <c r="L46" s="152"/>
      <c r="M46" s="152"/>
      <c r="N46" s="127"/>
      <c r="O46" s="150"/>
      <c r="P46" s="51"/>
    </row>
    <row r="63" spans="1:1" ht="15.75" customHeight="1" x14ac:dyDescent="0.2">
      <c r="A63" s="51" t="s">
        <v>329</v>
      </c>
    </row>
  </sheetData>
  <mergeCells count="6">
    <mergeCell ref="J8:J9"/>
    <mergeCell ref="A10:C10"/>
    <mergeCell ref="E17:G17"/>
    <mergeCell ref="E19:G20"/>
    <mergeCell ref="A4:C4"/>
    <mergeCell ref="E4:G4"/>
  </mergeCells>
  <pageMargins left="0.7" right="0.7" top="0.75" bottom="0.75" header="0.3" footer="0.3"/>
  <pageSetup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1B69D-BDB8-4AFB-A740-87D59A5BA9C9}">
  <dimension ref="A1:J66"/>
  <sheetViews>
    <sheetView zoomScale="70" zoomScaleNormal="70" workbookViewId="0">
      <selection activeCell="E35" sqref="E35"/>
    </sheetView>
  </sheetViews>
  <sheetFormatPr defaultColWidth="14.42578125" defaultRowHeight="15.75" customHeight="1" x14ac:dyDescent="0.2"/>
  <cols>
    <col min="1" max="1" width="17.7109375" style="47" customWidth="1"/>
    <col min="2" max="2" width="56.5703125" style="47" customWidth="1"/>
    <col min="3" max="3" width="12.140625" style="47" customWidth="1"/>
    <col min="4" max="4" width="14.42578125" style="47"/>
    <col min="5" max="5" width="28.140625" style="47" customWidth="1"/>
    <col min="6" max="16384" width="14.42578125" style="47"/>
  </cols>
  <sheetData>
    <row r="1" spans="1:6" ht="18.75" x14ac:dyDescent="0.3">
      <c r="A1" s="46" t="s">
        <v>44</v>
      </c>
    </row>
    <row r="2" spans="1:6" ht="18.75" x14ac:dyDescent="0.3">
      <c r="A2" s="46" t="s">
        <v>322</v>
      </c>
    </row>
    <row r="3" spans="1:6" ht="18.75" x14ac:dyDescent="0.3">
      <c r="A3" s="46"/>
      <c r="B3" s="27" t="s">
        <v>460</v>
      </c>
    </row>
    <row r="4" spans="1:6" ht="18.75" x14ac:dyDescent="0.3">
      <c r="A4" s="46"/>
      <c r="B4" s="27"/>
    </row>
    <row r="5" spans="1:6" ht="18.75" x14ac:dyDescent="0.3">
      <c r="A5" s="46" t="s">
        <v>323</v>
      </c>
      <c r="B5" s="27"/>
    </row>
    <row r="6" spans="1:6" ht="12.75" x14ac:dyDescent="0.2">
      <c r="A6" s="48"/>
    </row>
    <row r="7" spans="1:6" x14ac:dyDescent="0.25">
      <c r="A7" s="49" t="s">
        <v>330</v>
      </c>
      <c r="F7" s="258" t="s">
        <v>467</v>
      </c>
    </row>
    <row r="8" spans="1:6" s="163" customFormat="1" x14ac:dyDescent="0.2">
      <c r="A8" s="167" t="s">
        <v>112</v>
      </c>
      <c r="B8" s="168" t="s">
        <v>410</v>
      </c>
      <c r="C8" s="169" t="s">
        <v>411</v>
      </c>
      <c r="D8" s="169" t="s">
        <v>422</v>
      </c>
      <c r="E8" s="170" t="s">
        <v>45</v>
      </c>
    </row>
    <row r="9" spans="1:6" s="163" customFormat="1" ht="12.75" x14ac:dyDescent="0.2">
      <c r="A9" s="299" t="s">
        <v>46</v>
      </c>
      <c r="B9" s="162" t="s">
        <v>412</v>
      </c>
      <c r="C9" s="50">
        <v>45184</v>
      </c>
      <c r="D9" s="253" t="s">
        <v>461</v>
      </c>
      <c r="E9" s="286" t="s">
        <v>465</v>
      </c>
    </row>
    <row r="10" spans="1:6" s="163" customFormat="1" ht="12.75" x14ac:dyDescent="0.2">
      <c r="A10" s="299"/>
      <c r="B10" s="162" t="s">
        <v>413</v>
      </c>
      <c r="C10" s="50">
        <v>45184</v>
      </c>
      <c r="D10" s="253" t="s">
        <v>461</v>
      </c>
      <c r="E10" s="287"/>
    </row>
    <row r="11" spans="1:6" s="163" customFormat="1" ht="12.75" x14ac:dyDescent="0.2">
      <c r="A11" s="299"/>
      <c r="B11" s="259" t="s">
        <v>462</v>
      </c>
      <c r="C11" s="260">
        <v>45184</v>
      </c>
      <c r="D11" s="253" t="s">
        <v>461</v>
      </c>
      <c r="E11" s="287"/>
    </row>
    <row r="12" spans="1:6" s="163" customFormat="1" ht="12.75" x14ac:dyDescent="0.2">
      <c r="A12" s="300"/>
      <c r="B12" s="162" t="s">
        <v>414</v>
      </c>
      <c r="C12" s="50">
        <v>45184</v>
      </c>
      <c r="D12" s="253" t="s">
        <v>461</v>
      </c>
      <c r="E12" s="288"/>
    </row>
    <row r="13" spans="1:6" s="163" customFormat="1" ht="12.75" x14ac:dyDescent="0.2">
      <c r="A13" s="295" t="s">
        <v>48</v>
      </c>
      <c r="B13" s="162" t="s">
        <v>415</v>
      </c>
      <c r="C13" s="50">
        <v>45200</v>
      </c>
      <c r="D13" s="257" t="s">
        <v>466</v>
      </c>
      <c r="E13" s="171"/>
    </row>
    <row r="14" spans="1:6" s="163" customFormat="1" ht="12.75" x14ac:dyDescent="0.2">
      <c r="A14" s="296"/>
      <c r="B14" s="162" t="s">
        <v>416</v>
      </c>
      <c r="C14" s="50">
        <v>45200</v>
      </c>
      <c r="D14" s="254" t="s">
        <v>463</v>
      </c>
      <c r="E14" s="171"/>
    </row>
    <row r="15" spans="1:6" s="163" customFormat="1" ht="12.75" x14ac:dyDescent="0.2">
      <c r="A15" s="296"/>
      <c r="B15" s="162" t="s">
        <v>418</v>
      </c>
      <c r="C15" s="50">
        <v>45200</v>
      </c>
      <c r="D15" s="254" t="s">
        <v>463</v>
      </c>
      <c r="E15" s="171"/>
    </row>
    <row r="16" spans="1:6" s="163" customFormat="1" ht="12.75" x14ac:dyDescent="0.2">
      <c r="A16" s="296"/>
      <c r="B16" s="162" t="s">
        <v>417</v>
      </c>
      <c r="C16" s="50">
        <v>45200</v>
      </c>
      <c r="D16" s="254" t="s">
        <v>463</v>
      </c>
      <c r="E16" s="171"/>
    </row>
    <row r="17" spans="1:5" s="163" customFormat="1" ht="12.75" x14ac:dyDescent="0.2">
      <c r="A17" s="296"/>
      <c r="B17" s="162" t="s">
        <v>419</v>
      </c>
      <c r="C17" s="50">
        <v>45200</v>
      </c>
      <c r="D17" s="254" t="s">
        <v>463</v>
      </c>
      <c r="E17" s="171"/>
    </row>
    <row r="18" spans="1:5" s="163" customFormat="1" ht="12.75" x14ac:dyDescent="0.2">
      <c r="A18" s="296"/>
      <c r="B18" s="162" t="s">
        <v>420</v>
      </c>
      <c r="C18" s="164">
        <v>45214</v>
      </c>
      <c r="D18" s="254" t="s">
        <v>463</v>
      </c>
      <c r="E18" s="171"/>
    </row>
    <row r="19" spans="1:5" s="163" customFormat="1" ht="12.75" x14ac:dyDescent="0.2">
      <c r="A19" s="298"/>
      <c r="B19" s="162" t="s">
        <v>421</v>
      </c>
      <c r="C19" s="164">
        <v>45224</v>
      </c>
      <c r="D19" s="254" t="s">
        <v>463</v>
      </c>
      <c r="E19" s="171"/>
    </row>
    <row r="20" spans="1:5" s="163" customFormat="1" ht="25.5" x14ac:dyDescent="0.2">
      <c r="A20" s="301" t="s">
        <v>49</v>
      </c>
      <c r="B20" s="162" t="s">
        <v>423</v>
      </c>
      <c r="C20" s="50">
        <v>45231</v>
      </c>
      <c r="D20" s="254" t="s">
        <v>463</v>
      </c>
      <c r="E20" s="171"/>
    </row>
    <row r="21" spans="1:5" s="163" customFormat="1" ht="12.75" x14ac:dyDescent="0.2">
      <c r="A21" s="296"/>
      <c r="B21" s="162" t="s">
        <v>424</v>
      </c>
      <c r="C21" s="164">
        <v>45238</v>
      </c>
      <c r="D21" s="254" t="s">
        <v>463</v>
      </c>
      <c r="E21" s="171"/>
    </row>
    <row r="22" spans="1:5" s="163" customFormat="1" ht="12.75" x14ac:dyDescent="0.2">
      <c r="A22" s="296"/>
      <c r="B22" s="162" t="s">
        <v>425</v>
      </c>
      <c r="C22" s="164">
        <v>45245</v>
      </c>
      <c r="D22" s="254" t="s">
        <v>463</v>
      </c>
      <c r="E22" s="171"/>
    </row>
    <row r="23" spans="1:5" s="163" customFormat="1" ht="12.75" x14ac:dyDescent="0.2">
      <c r="A23" s="296"/>
      <c r="B23" s="162" t="s">
        <v>426</v>
      </c>
      <c r="C23" s="164">
        <v>45245</v>
      </c>
      <c r="D23" s="254" t="s">
        <v>463</v>
      </c>
      <c r="E23" s="171"/>
    </row>
    <row r="24" spans="1:5" s="163" customFormat="1" ht="12.75" x14ac:dyDescent="0.2">
      <c r="A24" s="296"/>
      <c r="B24" s="162" t="s">
        <v>427</v>
      </c>
      <c r="C24" s="164">
        <v>45245</v>
      </c>
      <c r="D24" s="254" t="s">
        <v>463</v>
      </c>
      <c r="E24" s="171"/>
    </row>
    <row r="25" spans="1:5" s="163" customFormat="1" ht="25.5" x14ac:dyDescent="0.2">
      <c r="A25" s="296"/>
      <c r="B25" s="162" t="s">
        <v>428</v>
      </c>
      <c r="C25" s="164">
        <v>45260</v>
      </c>
      <c r="D25" s="254" t="s">
        <v>463</v>
      </c>
      <c r="E25" s="171"/>
    </row>
    <row r="26" spans="1:5" s="163" customFormat="1" ht="12.75" x14ac:dyDescent="0.2">
      <c r="A26" s="298"/>
      <c r="B26" s="162" t="s">
        <v>429</v>
      </c>
      <c r="C26" s="164">
        <v>45260</v>
      </c>
      <c r="D26" s="254" t="s">
        <v>463</v>
      </c>
      <c r="E26" s="171"/>
    </row>
    <row r="27" spans="1:5" s="163" customFormat="1" ht="25.5" x14ac:dyDescent="0.2">
      <c r="A27" s="295" t="s">
        <v>50</v>
      </c>
      <c r="B27" s="162" t="s">
        <v>430</v>
      </c>
      <c r="C27" s="164">
        <v>45280</v>
      </c>
      <c r="D27" s="256" t="s">
        <v>464</v>
      </c>
      <c r="E27" s="255" t="s">
        <v>470</v>
      </c>
    </row>
    <row r="28" spans="1:5" s="163" customFormat="1" ht="25.5" x14ac:dyDescent="0.2">
      <c r="A28" s="302"/>
      <c r="B28" s="162" t="s">
        <v>431</v>
      </c>
      <c r="C28" s="164">
        <v>45275</v>
      </c>
      <c r="D28" s="254" t="s">
        <v>463</v>
      </c>
      <c r="E28" s="171"/>
    </row>
    <row r="29" spans="1:5" s="163" customFormat="1" ht="12.75" x14ac:dyDescent="0.2">
      <c r="A29" s="298"/>
      <c r="B29" s="162" t="s">
        <v>432</v>
      </c>
      <c r="C29" s="164">
        <v>45275</v>
      </c>
      <c r="D29" s="254" t="s">
        <v>463</v>
      </c>
      <c r="E29" s="171"/>
    </row>
    <row r="30" spans="1:5" s="163" customFormat="1" ht="12.75" customHeight="1" x14ac:dyDescent="0.2">
      <c r="A30" s="290" t="s">
        <v>51</v>
      </c>
      <c r="B30" s="162" t="s">
        <v>436</v>
      </c>
      <c r="C30" s="50">
        <v>44941</v>
      </c>
      <c r="D30" s="50"/>
      <c r="E30" s="171"/>
    </row>
    <row r="31" spans="1:5" s="163" customFormat="1" ht="12.75" x14ac:dyDescent="0.2">
      <c r="A31" s="291"/>
      <c r="B31" s="162" t="s">
        <v>437</v>
      </c>
      <c r="C31" s="50">
        <v>44941</v>
      </c>
      <c r="D31" s="50"/>
      <c r="E31" s="171"/>
    </row>
    <row r="32" spans="1:5" s="163" customFormat="1" ht="12.75" x14ac:dyDescent="0.2">
      <c r="A32" s="291"/>
      <c r="B32" s="162" t="s">
        <v>438</v>
      </c>
      <c r="C32" s="50">
        <v>44941</v>
      </c>
      <c r="D32" s="50"/>
      <c r="E32" s="171"/>
    </row>
    <row r="33" spans="1:5" s="163" customFormat="1" ht="12.75" x14ac:dyDescent="0.2">
      <c r="A33" s="291"/>
      <c r="B33" s="162" t="s">
        <v>417</v>
      </c>
      <c r="C33" s="50">
        <v>44941</v>
      </c>
      <c r="D33" s="50"/>
      <c r="E33" s="171"/>
    </row>
    <row r="34" spans="1:5" s="163" customFormat="1" ht="12.75" x14ac:dyDescent="0.2">
      <c r="A34" s="294"/>
      <c r="B34" s="162" t="s">
        <v>419</v>
      </c>
      <c r="C34" s="50">
        <v>44941</v>
      </c>
      <c r="D34" s="50"/>
      <c r="E34" s="171"/>
    </row>
    <row r="35" spans="1:5" s="163" customFormat="1" ht="15.75" customHeight="1" x14ac:dyDescent="0.2">
      <c r="A35" s="172" t="s">
        <v>52</v>
      </c>
      <c r="B35" s="162" t="s">
        <v>439</v>
      </c>
      <c r="C35" s="50">
        <v>44958</v>
      </c>
      <c r="D35" s="50"/>
      <c r="E35" s="171"/>
    </row>
    <row r="36" spans="1:5" s="163" customFormat="1" ht="25.5" x14ac:dyDescent="0.2">
      <c r="A36" s="301" t="s">
        <v>12</v>
      </c>
      <c r="B36" s="162" t="s">
        <v>440</v>
      </c>
      <c r="C36" s="50">
        <v>44986</v>
      </c>
      <c r="D36" s="50"/>
      <c r="E36" s="171"/>
    </row>
    <row r="37" spans="1:5" s="163" customFormat="1" ht="12.75" x14ac:dyDescent="0.2">
      <c r="A37" s="303"/>
      <c r="B37" s="162" t="s">
        <v>441</v>
      </c>
      <c r="C37" s="50">
        <v>45000</v>
      </c>
      <c r="D37" s="50"/>
      <c r="E37" s="171"/>
    </row>
    <row r="38" spans="1:5" s="163" customFormat="1" ht="12.75" x14ac:dyDescent="0.2">
      <c r="A38" s="295" t="s">
        <v>13</v>
      </c>
      <c r="B38" s="162" t="s">
        <v>442</v>
      </c>
      <c r="C38" s="50">
        <v>45031</v>
      </c>
      <c r="D38" s="50"/>
      <c r="E38" s="171"/>
    </row>
    <row r="39" spans="1:5" s="163" customFormat="1" ht="12.75" x14ac:dyDescent="0.2">
      <c r="A39" s="298"/>
      <c r="B39" s="162" t="s">
        <v>443</v>
      </c>
      <c r="C39" s="50">
        <v>45031</v>
      </c>
      <c r="D39" s="50"/>
      <c r="E39" s="171"/>
    </row>
    <row r="40" spans="1:5" s="163" customFormat="1" ht="12.75" x14ac:dyDescent="0.2">
      <c r="A40" s="290" t="s">
        <v>14</v>
      </c>
      <c r="B40" s="162" t="s">
        <v>444</v>
      </c>
      <c r="C40" s="50">
        <v>45061</v>
      </c>
      <c r="D40" s="50"/>
      <c r="E40" s="171"/>
    </row>
    <row r="41" spans="1:5" s="163" customFormat="1" ht="12.75" customHeight="1" x14ac:dyDescent="0.2">
      <c r="A41" s="291"/>
      <c r="B41" s="162" t="s">
        <v>438</v>
      </c>
      <c r="C41" s="50">
        <v>45061</v>
      </c>
      <c r="D41" s="50"/>
      <c r="E41" s="171"/>
    </row>
    <row r="42" spans="1:5" s="163" customFormat="1" ht="12.75" customHeight="1" x14ac:dyDescent="0.2">
      <c r="A42" s="291"/>
      <c r="B42" s="162" t="s">
        <v>417</v>
      </c>
      <c r="C42" s="50">
        <v>45061</v>
      </c>
      <c r="D42" s="50"/>
      <c r="E42" s="171"/>
    </row>
    <row r="43" spans="1:5" s="163" customFormat="1" ht="12.75" customHeight="1" x14ac:dyDescent="0.2">
      <c r="A43" s="291"/>
      <c r="B43" s="162" t="s">
        <v>445</v>
      </c>
      <c r="C43" s="50">
        <v>45061</v>
      </c>
      <c r="D43" s="50"/>
      <c r="E43" s="171"/>
    </row>
    <row r="44" spans="1:5" s="163" customFormat="1" ht="12.75" customHeight="1" x14ac:dyDescent="0.2">
      <c r="A44" s="292" t="s">
        <v>15</v>
      </c>
      <c r="B44" s="162" t="s">
        <v>446</v>
      </c>
      <c r="C44" s="50">
        <v>45092</v>
      </c>
      <c r="D44" s="50"/>
      <c r="E44" s="171"/>
    </row>
    <row r="45" spans="1:5" s="163" customFormat="1" ht="12.75" customHeight="1" x14ac:dyDescent="0.2">
      <c r="A45" s="293"/>
      <c r="B45" s="162" t="s">
        <v>447</v>
      </c>
      <c r="C45" s="50">
        <v>45092</v>
      </c>
      <c r="D45" s="50"/>
      <c r="E45" s="171"/>
    </row>
    <row r="46" spans="1:5" s="163" customFormat="1" ht="12.75" customHeight="1" x14ac:dyDescent="0.2">
      <c r="A46" s="290" t="s">
        <v>53</v>
      </c>
      <c r="B46" s="165" t="s">
        <v>449</v>
      </c>
      <c r="C46" s="50">
        <v>45108</v>
      </c>
      <c r="D46" s="50"/>
      <c r="E46" s="171"/>
    </row>
    <row r="47" spans="1:5" s="163" customFormat="1" ht="12.75" customHeight="1" x14ac:dyDescent="0.2">
      <c r="A47" s="291"/>
      <c r="B47" s="162" t="s">
        <v>450</v>
      </c>
      <c r="C47" s="50">
        <v>45108</v>
      </c>
      <c r="D47" s="50"/>
      <c r="E47" s="171"/>
    </row>
    <row r="48" spans="1:5" s="163" customFormat="1" ht="12.75" customHeight="1" x14ac:dyDescent="0.2">
      <c r="A48" s="291"/>
      <c r="B48" s="162" t="s">
        <v>448</v>
      </c>
      <c r="C48" s="50">
        <v>45108</v>
      </c>
      <c r="D48" s="50"/>
      <c r="E48" s="171"/>
    </row>
    <row r="49" spans="1:10" s="163" customFormat="1" ht="12.75" customHeight="1" x14ac:dyDescent="0.2">
      <c r="A49" s="291"/>
      <c r="B49" s="162" t="s">
        <v>439</v>
      </c>
      <c r="C49" s="50">
        <v>45108</v>
      </c>
      <c r="D49" s="50"/>
      <c r="E49" s="171"/>
    </row>
    <row r="50" spans="1:10" s="163" customFormat="1" ht="12.75" customHeight="1" x14ac:dyDescent="0.2">
      <c r="A50" s="291"/>
      <c r="B50" s="162" t="s">
        <v>451</v>
      </c>
      <c r="C50" s="50">
        <v>45117</v>
      </c>
      <c r="D50" s="50"/>
      <c r="E50" s="171"/>
    </row>
    <row r="51" spans="1:10" s="163" customFormat="1" ht="12.75" customHeight="1" x14ac:dyDescent="0.2">
      <c r="A51" s="291"/>
      <c r="B51" s="162" t="s">
        <v>452</v>
      </c>
      <c r="C51" s="50">
        <v>45122</v>
      </c>
      <c r="D51" s="50"/>
      <c r="E51" s="171"/>
      <c r="F51" s="166"/>
      <c r="G51" s="166"/>
      <c r="H51" s="166"/>
      <c r="I51" s="166"/>
      <c r="J51" s="166"/>
    </row>
    <row r="52" spans="1:10" s="163" customFormat="1" ht="12.75" x14ac:dyDescent="0.2">
      <c r="A52" s="295" t="s">
        <v>54</v>
      </c>
      <c r="B52" s="162" t="s">
        <v>453</v>
      </c>
      <c r="C52" s="50">
        <v>45139</v>
      </c>
      <c r="D52" s="50"/>
      <c r="E52" s="171"/>
    </row>
    <row r="53" spans="1:10" s="163" customFormat="1" ht="12.75" x14ac:dyDescent="0.2">
      <c r="A53" s="296"/>
      <c r="B53" s="162" t="s">
        <v>454</v>
      </c>
      <c r="C53" s="50">
        <v>45139</v>
      </c>
      <c r="D53" s="50"/>
      <c r="E53" s="171"/>
    </row>
    <row r="54" spans="1:10" s="163" customFormat="1" ht="12.75" x14ac:dyDescent="0.2">
      <c r="A54" s="296"/>
      <c r="B54" s="162" t="s">
        <v>455</v>
      </c>
      <c r="C54" s="50">
        <v>45139</v>
      </c>
      <c r="D54" s="50"/>
      <c r="E54" s="171"/>
    </row>
    <row r="55" spans="1:10" s="163" customFormat="1" ht="12.75" x14ac:dyDescent="0.2">
      <c r="A55" s="296"/>
      <c r="B55" s="162" t="s">
        <v>456</v>
      </c>
      <c r="C55" s="50">
        <v>45139</v>
      </c>
      <c r="D55" s="50"/>
      <c r="E55" s="171"/>
    </row>
    <row r="56" spans="1:10" s="163" customFormat="1" ht="12.75" x14ac:dyDescent="0.2">
      <c r="A56" s="296"/>
      <c r="B56" s="162" t="s">
        <v>457</v>
      </c>
      <c r="C56" s="50">
        <v>45153</v>
      </c>
      <c r="D56" s="50"/>
      <c r="E56" s="171"/>
    </row>
    <row r="57" spans="1:10" s="163" customFormat="1" ht="12.75" x14ac:dyDescent="0.2">
      <c r="A57" s="296"/>
      <c r="B57" s="162" t="s">
        <v>435</v>
      </c>
      <c r="C57" s="50">
        <v>45153</v>
      </c>
      <c r="D57" s="50"/>
      <c r="E57" s="171"/>
    </row>
    <row r="58" spans="1:10" s="163" customFormat="1" ht="12.75" x14ac:dyDescent="0.2">
      <c r="A58" s="296"/>
      <c r="B58" s="162" t="s">
        <v>433</v>
      </c>
      <c r="C58" s="50">
        <v>45153</v>
      </c>
      <c r="D58" s="50"/>
      <c r="E58" s="171"/>
    </row>
    <row r="59" spans="1:10" s="163" customFormat="1" ht="12.75" x14ac:dyDescent="0.2">
      <c r="A59" s="296"/>
      <c r="B59" s="162" t="s">
        <v>434</v>
      </c>
      <c r="C59" s="50">
        <v>45153</v>
      </c>
      <c r="D59" s="50"/>
      <c r="E59" s="171"/>
    </row>
    <row r="60" spans="1:10" s="163" customFormat="1" ht="25.5" x14ac:dyDescent="0.2">
      <c r="A60" s="296"/>
      <c r="B60" s="162" t="s">
        <v>458</v>
      </c>
      <c r="C60" s="50">
        <v>45153</v>
      </c>
      <c r="D60" s="50"/>
      <c r="E60" s="171"/>
    </row>
    <row r="61" spans="1:10" s="163" customFormat="1" ht="12.75" x14ac:dyDescent="0.2">
      <c r="A61" s="297"/>
      <c r="B61" s="173" t="s">
        <v>459</v>
      </c>
      <c r="C61" s="174">
        <v>45169</v>
      </c>
      <c r="D61" s="174"/>
      <c r="E61" s="175"/>
    </row>
    <row r="64" spans="1:10" ht="15.75" customHeight="1" x14ac:dyDescent="0.2">
      <c r="I64" s="289"/>
    </row>
    <row r="65" spans="9:9" ht="15.75" customHeight="1" x14ac:dyDescent="0.2">
      <c r="I65" s="289"/>
    </row>
    <row r="66" spans="9:9" ht="15.75" customHeight="1" x14ac:dyDescent="0.2">
      <c r="I66" s="289"/>
    </row>
  </sheetData>
  <mergeCells count="13">
    <mergeCell ref="E9:E12"/>
    <mergeCell ref="I64:I66"/>
    <mergeCell ref="A46:A51"/>
    <mergeCell ref="A44:A45"/>
    <mergeCell ref="A30:A34"/>
    <mergeCell ref="A40:A43"/>
    <mergeCell ref="A52:A61"/>
    <mergeCell ref="A38:A39"/>
    <mergeCell ref="A9:A12"/>
    <mergeCell ref="A13:A19"/>
    <mergeCell ref="A20:A26"/>
    <mergeCell ref="A27:A29"/>
    <mergeCell ref="A36:A37"/>
  </mergeCells>
  <phoneticPr fontId="44" type="noConversion"/>
  <hyperlinks>
    <hyperlink ref="B3" r:id="rId1" xr:uid="{F4D1D66D-4BFA-43E2-8C6D-34CD18B4422C}"/>
  </hyperlinks>
  <pageMargins left="0.7" right="0.7" top="0.75" bottom="0.75" header="0.3" footer="0.3"/>
  <pageSetup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586CF-2E34-4B94-B73E-216DDAF147A8}">
  <dimension ref="A1:N41"/>
  <sheetViews>
    <sheetView topLeftCell="A22" zoomScale="115" zoomScaleNormal="115" workbookViewId="0">
      <selection activeCell="M13" sqref="M13"/>
    </sheetView>
  </sheetViews>
  <sheetFormatPr defaultRowHeight="12.75" x14ac:dyDescent="0.2"/>
  <cols>
    <col min="1" max="13" width="13.28515625" style="25" customWidth="1"/>
  </cols>
  <sheetData>
    <row r="1" spans="1:1" x14ac:dyDescent="0.2">
      <c r="A1" s="24" t="s">
        <v>43</v>
      </c>
    </row>
    <row r="19" spans="11:12" x14ac:dyDescent="0.2">
      <c r="K19" s="305" t="s">
        <v>312</v>
      </c>
      <c r="L19" s="305"/>
    </row>
    <row r="20" spans="11:12" x14ac:dyDescent="0.2">
      <c r="K20" s="305"/>
      <c r="L20" s="305"/>
    </row>
    <row r="21" spans="11:12" x14ac:dyDescent="0.2">
      <c r="K21" s="305"/>
      <c r="L21" s="305"/>
    </row>
    <row r="22" spans="11:12" x14ac:dyDescent="0.2">
      <c r="K22" s="305"/>
      <c r="L22" s="305"/>
    </row>
    <row r="23" spans="11:12" x14ac:dyDescent="0.2">
      <c r="K23" s="305"/>
      <c r="L23" s="305"/>
    </row>
    <row r="24" spans="11:12" x14ac:dyDescent="0.2">
      <c r="K24" s="305"/>
      <c r="L24" s="305"/>
    </row>
    <row r="41" spans="1:14" s="106" customFormat="1" ht="12.75" customHeight="1" x14ac:dyDescent="0.2">
      <c r="A41" s="304" t="s">
        <v>231</v>
      </c>
      <c r="B41" s="304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M41" s="105"/>
      <c r="N41" s="105"/>
    </row>
  </sheetData>
  <mergeCells count="2">
    <mergeCell ref="A41:L41"/>
    <mergeCell ref="K19:L24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0B2F2-A22D-4F95-A01F-583575F066A4}">
  <dimension ref="A1:F33"/>
  <sheetViews>
    <sheetView zoomScale="85" zoomScaleNormal="85" workbookViewId="0">
      <selection activeCell="A37" sqref="A37"/>
    </sheetView>
  </sheetViews>
  <sheetFormatPr defaultColWidth="9.140625" defaultRowHeight="12.75" x14ac:dyDescent="0.2"/>
  <cols>
    <col min="1" max="1" width="44.28515625" style="47" customWidth="1"/>
    <col min="2" max="2" width="26.85546875" style="47" customWidth="1"/>
    <col min="3" max="3" width="19.28515625" style="73" customWidth="1"/>
    <col min="4" max="4" width="16.140625" style="47" customWidth="1"/>
    <col min="5" max="5" width="13.28515625" style="47" customWidth="1"/>
    <col min="6" max="6" width="61.140625" style="47" customWidth="1"/>
    <col min="7" max="16384" width="9.140625" style="47"/>
  </cols>
  <sheetData>
    <row r="1" spans="1:6" ht="15" x14ac:dyDescent="0.25">
      <c r="A1" s="53" t="s">
        <v>115</v>
      </c>
      <c r="B1" s="54" t="s">
        <v>116</v>
      </c>
      <c r="C1" s="55" t="s">
        <v>117</v>
      </c>
      <c r="D1" s="54" t="s">
        <v>118</v>
      </c>
      <c r="E1" s="54" t="s">
        <v>157</v>
      </c>
      <c r="F1" s="54" t="s">
        <v>45</v>
      </c>
    </row>
    <row r="2" spans="1:6" ht="15" x14ac:dyDescent="0.25">
      <c r="A2" s="56" t="s">
        <v>119</v>
      </c>
      <c r="B2" s="57"/>
      <c r="C2" s="58"/>
      <c r="D2" s="57"/>
      <c r="E2" s="57"/>
      <c r="F2" s="59"/>
    </row>
    <row r="3" spans="1:6" x14ac:dyDescent="0.2">
      <c r="A3" s="60" t="s">
        <v>120</v>
      </c>
      <c r="B3" s="47" t="s">
        <v>121</v>
      </c>
      <c r="C3" s="61">
        <v>24000</v>
      </c>
      <c r="D3" s="47" t="s">
        <v>15</v>
      </c>
      <c r="E3" s="47" t="s">
        <v>47</v>
      </c>
      <c r="F3" s="62" t="s">
        <v>122</v>
      </c>
    </row>
    <row r="4" spans="1:6" x14ac:dyDescent="0.2">
      <c r="A4" s="60" t="s">
        <v>158</v>
      </c>
      <c r="B4" s="47" t="s">
        <v>159</v>
      </c>
      <c r="C4" s="61" t="s">
        <v>160</v>
      </c>
      <c r="D4" s="47" t="s">
        <v>54</v>
      </c>
      <c r="E4" s="47" t="s">
        <v>161</v>
      </c>
      <c r="F4" s="62"/>
    </row>
    <row r="5" spans="1:6" x14ac:dyDescent="0.2">
      <c r="A5" s="63" t="s">
        <v>123</v>
      </c>
      <c r="B5" s="64" t="s">
        <v>124</v>
      </c>
      <c r="C5" s="65">
        <v>20800</v>
      </c>
      <c r="D5" s="64" t="s">
        <v>15</v>
      </c>
      <c r="E5" s="64"/>
      <c r="F5" s="66"/>
    </row>
    <row r="6" spans="1:6" ht="15" x14ac:dyDescent="0.25">
      <c r="A6" s="56" t="s">
        <v>125</v>
      </c>
      <c r="B6" s="67"/>
      <c r="C6" s="68"/>
      <c r="D6" s="67"/>
      <c r="E6" s="67"/>
      <c r="F6" s="69"/>
    </row>
    <row r="7" spans="1:6" x14ac:dyDescent="0.2">
      <c r="A7" s="60" t="s">
        <v>126</v>
      </c>
      <c r="B7" s="47" t="s">
        <v>127</v>
      </c>
      <c r="C7" s="61">
        <v>100800</v>
      </c>
      <c r="D7" s="47" t="s">
        <v>53</v>
      </c>
      <c r="E7" s="47" t="s">
        <v>47</v>
      </c>
      <c r="F7" s="62" t="s">
        <v>165</v>
      </c>
    </row>
    <row r="8" spans="1:6" ht="25.5" x14ac:dyDescent="0.2">
      <c r="A8" s="60" t="s">
        <v>162</v>
      </c>
      <c r="B8" s="47" t="s">
        <v>163</v>
      </c>
      <c r="C8" s="61">
        <v>25000</v>
      </c>
      <c r="D8" s="47" t="s">
        <v>53</v>
      </c>
      <c r="E8" s="47" t="s">
        <v>47</v>
      </c>
      <c r="F8" s="70" t="s">
        <v>164</v>
      </c>
    </row>
    <row r="9" spans="1:6" x14ac:dyDescent="0.2">
      <c r="A9" s="60" t="s">
        <v>128</v>
      </c>
      <c r="B9" s="47" t="s">
        <v>129</v>
      </c>
      <c r="C9" s="61">
        <v>10000</v>
      </c>
      <c r="D9" s="47" t="s">
        <v>15</v>
      </c>
      <c r="E9" s="47" t="s">
        <v>47</v>
      </c>
      <c r="F9" s="62" t="s">
        <v>165</v>
      </c>
    </row>
    <row r="10" spans="1:6" x14ac:dyDescent="0.2">
      <c r="A10" s="60" t="s">
        <v>130</v>
      </c>
      <c r="B10" s="47" t="s">
        <v>131</v>
      </c>
      <c r="C10" s="61">
        <v>450</v>
      </c>
      <c r="D10" s="47" t="s">
        <v>49</v>
      </c>
      <c r="E10" s="47" t="s">
        <v>47</v>
      </c>
      <c r="F10" s="62"/>
    </row>
    <row r="11" spans="1:6" x14ac:dyDescent="0.2">
      <c r="A11" s="60" t="s">
        <v>166</v>
      </c>
      <c r="B11" s="47" t="s">
        <v>132</v>
      </c>
      <c r="C11" s="61">
        <v>4000</v>
      </c>
      <c r="D11" s="47" t="s">
        <v>48</v>
      </c>
      <c r="E11" s="47" t="s">
        <v>47</v>
      </c>
      <c r="F11" s="62" t="s">
        <v>167</v>
      </c>
    </row>
    <row r="12" spans="1:6" x14ac:dyDescent="0.2">
      <c r="A12" s="60" t="s">
        <v>133</v>
      </c>
      <c r="B12" s="47" t="s">
        <v>134</v>
      </c>
      <c r="C12" s="61">
        <f>5976+884+1045+2178</f>
        <v>10083</v>
      </c>
      <c r="D12" s="47" t="s">
        <v>135</v>
      </c>
      <c r="E12" s="47" t="s">
        <v>47</v>
      </c>
      <c r="F12" s="62" t="s">
        <v>136</v>
      </c>
    </row>
    <row r="13" spans="1:6" x14ac:dyDescent="0.2">
      <c r="A13" s="60" t="s">
        <v>235</v>
      </c>
      <c r="B13" s="47" t="s">
        <v>236</v>
      </c>
      <c r="C13" s="61">
        <v>2069.04</v>
      </c>
      <c r="D13" s="47" t="s">
        <v>51</v>
      </c>
      <c r="E13" s="47" t="s">
        <v>47</v>
      </c>
      <c r="F13" s="62" t="s">
        <v>237</v>
      </c>
    </row>
    <row r="14" spans="1:6" x14ac:dyDescent="0.2">
      <c r="A14" s="60" t="s">
        <v>252</v>
      </c>
      <c r="B14" s="47" t="s">
        <v>253</v>
      </c>
      <c r="C14" s="61" t="s">
        <v>254</v>
      </c>
      <c r="D14" s="47" t="s">
        <v>52</v>
      </c>
      <c r="E14" s="47" t="s">
        <v>47</v>
      </c>
      <c r="F14" s="62" t="s">
        <v>255</v>
      </c>
    </row>
    <row r="15" spans="1:6" x14ac:dyDescent="0.2">
      <c r="A15" s="63" t="s">
        <v>137</v>
      </c>
      <c r="B15" s="64" t="s">
        <v>138</v>
      </c>
      <c r="C15" s="65">
        <v>18000</v>
      </c>
      <c r="D15" s="64" t="s">
        <v>46</v>
      </c>
      <c r="E15" s="64" t="s">
        <v>47</v>
      </c>
      <c r="F15" s="66" t="s">
        <v>136</v>
      </c>
    </row>
    <row r="16" spans="1:6" ht="15" x14ac:dyDescent="0.25">
      <c r="A16" s="56" t="s">
        <v>139</v>
      </c>
      <c r="B16" s="67"/>
      <c r="C16" s="68"/>
      <c r="D16" s="67"/>
      <c r="E16" s="67"/>
      <c r="F16" s="69"/>
    </row>
    <row r="17" spans="1:6" ht="25.5" customHeight="1" x14ac:dyDescent="0.2">
      <c r="A17" s="60" t="s">
        <v>168</v>
      </c>
      <c r="B17" s="103" t="s">
        <v>169</v>
      </c>
      <c r="C17" s="61">
        <f>7+4</f>
        <v>11</v>
      </c>
      <c r="D17" s="47" t="s">
        <v>14</v>
      </c>
      <c r="E17" s="103" t="s">
        <v>47</v>
      </c>
      <c r="F17" s="107" t="s">
        <v>232</v>
      </c>
    </row>
    <row r="18" spans="1:6" x14ac:dyDescent="0.2">
      <c r="A18" s="60" t="s">
        <v>140</v>
      </c>
      <c r="B18" s="47" t="s">
        <v>174</v>
      </c>
      <c r="C18" s="61">
        <v>8300</v>
      </c>
      <c r="D18" s="47" t="s">
        <v>15</v>
      </c>
      <c r="E18" s="47" t="s">
        <v>47</v>
      </c>
      <c r="F18" s="107" t="s">
        <v>233</v>
      </c>
    </row>
    <row r="19" spans="1:6" ht="25.5" x14ac:dyDescent="0.2">
      <c r="A19" s="118" t="s">
        <v>141</v>
      </c>
      <c r="B19" s="48" t="s">
        <v>142</v>
      </c>
      <c r="C19" s="119">
        <v>7550</v>
      </c>
      <c r="D19" s="48" t="s">
        <v>13</v>
      </c>
      <c r="E19" s="48" t="s">
        <v>47</v>
      </c>
      <c r="F19" s="120"/>
    </row>
    <row r="20" spans="1:6" x14ac:dyDescent="0.2">
      <c r="A20" s="118" t="s">
        <v>256</v>
      </c>
      <c r="B20" s="48" t="s">
        <v>258</v>
      </c>
      <c r="C20" s="119">
        <v>4074</v>
      </c>
      <c r="D20" s="48" t="s">
        <v>50</v>
      </c>
      <c r="E20" s="48" t="s">
        <v>47</v>
      </c>
      <c r="F20" s="120" t="s">
        <v>260</v>
      </c>
    </row>
    <row r="21" spans="1:6" x14ac:dyDescent="0.2">
      <c r="A21" s="118" t="s">
        <v>257</v>
      </c>
      <c r="B21" s="48" t="s">
        <v>259</v>
      </c>
      <c r="C21" s="119">
        <v>1250</v>
      </c>
      <c r="D21" s="48" t="s">
        <v>50</v>
      </c>
      <c r="E21" s="48" t="s">
        <v>47</v>
      </c>
      <c r="F21" s="120" t="s">
        <v>260</v>
      </c>
    </row>
    <row r="22" spans="1:6" x14ac:dyDescent="0.2">
      <c r="A22" s="118" t="s">
        <v>170</v>
      </c>
      <c r="B22" s="48" t="s">
        <v>143</v>
      </c>
      <c r="C22" s="119">
        <v>1500</v>
      </c>
      <c r="D22" s="48" t="s">
        <v>15</v>
      </c>
      <c r="E22" s="48" t="s">
        <v>240</v>
      </c>
      <c r="F22" s="120" t="s">
        <v>234</v>
      </c>
    </row>
    <row r="23" spans="1:6" ht="15" x14ac:dyDescent="0.25">
      <c r="A23" s="56" t="s">
        <v>144</v>
      </c>
      <c r="B23" s="67"/>
      <c r="C23" s="71"/>
      <c r="D23" s="67"/>
      <c r="E23" s="67"/>
      <c r="F23" s="69"/>
    </row>
    <row r="24" spans="1:6" x14ac:dyDescent="0.2">
      <c r="A24" s="60" t="s">
        <v>171</v>
      </c>
      <c r="B24" s="47" t="s">
        <v>145</v>
      </c>
      <c r="C24" s="61">
        <v>17000</v>
      </c>
      <c r="D24" s="47" t="s">
        <v>53</v>
      </c>
      <c r="E24" s="47" t="s">
        <v>47</v>
      </c>
      <c r="F24" s="62" t="s">
        <v>146</v>
      </c>
    </row>
    <row r="25" spans="1:6" x14ac:dyDescent="0.2">
      <c r="A25" s="60" t="s">
        <v>147</v>
      </c>
      <c r="B25" s="47" t="s">
        <v>145</v>
      </c>
      <c r="C25" s="61">
        <v>1800</v>
      </c>
      <c r="D25" s="47" t="s">
        <v>15</v>
      </c>
      <c r="E25" s="47" t="s">
        <v>47</v>
      </c>
      <c r="F25" s="62" t="s">
        <v>148</v>
      </c>
    </row>
    <row r="26" spans="1:6" x14ac:dyDescent="0.2">
      <c r="A26" s="60" t="s">
        <v>149</v>
      </c>
      <c r="B26" s="47" t="s">
        <v>145</v>
      </c>
      <c r="C26" s="61">
        <v>800</v>
      </c>
      <c r="D26" s="47" t="s">
        <v>50</v>
      </c>
      <c r="E26" s="47" t="s">
        <v>47</v>
      </c>
      <c r="F26" s="62" t="s">
        <v>250</v>
      </c>
    </row>
    <row r="27" spans="1:6" ht="15" x14ac:dyDescent="0.25">
      <c r="A27" s="56" t="s">
        <v>150</v>
      </c>
      <c r="B27" s="67"/>
      <c r="C27" s="71"/>
      <c r="D27" s="67"/>
      <c r="E27" s="67"/>
      <c r="F27" s="69"/>
    </row>
    <row r="28" spans="1:6" x14ac:dyDescent="0.2">
      <c r="A28" s="60" t="s">
        <v>151</v>
      </c>
      <c r="B28" s="47" t="s">
        <v>192</v>
      </c>
      <c r="C28" s="61">
        <v>2932</v>
      </c>
      <c r="D28" s="47" t="s">
        <v>13</v>
      </c>
      <c r="E28" s="47" t="s">
        <v>47</v>
      </c>
      <c r="F28" s="62" t="s">
        <v>152</v>
      </c>
    </row>
    <row r="29" spans="1:6" s="108" customFormat="1" ht="25.5" x14ac:dyDescent="0.2">
      <c r="A29" s="109" t="s">
        <v>190</v>
      </c>
      <c r="B29" s="110" t="s">
        <v>191</v>
      </c>
      <c r="C29" s="111">
        <v>8000</v>
      </c>
      <c r="D29" s="108" t="s">
        <v>51</v>
      </c>
      <c r="E29" s="108" t="s">
        <v>47</v>
      </c>
      <c r="F29" s="107" t="s">
        <v>251</v>
      </c>
    </row>
    <row r="30" spans="1:6" s="108" customFormat="1" x14ac:dyDescent="0.2">
      <c r="A30" s="109" t="s">
        <v>247</v>
      </c>
      <c r="B30" s="110" t="s">
        <v>248</v>
      </c>
      <c r="C30" s="111">
        <v>2500</v>
      </c>
      <c r="D30" s="108" t="s">
        <v>15</v>
      </c>
      <c r="E30" s="108" t="s">
        <v>47</v>
      </c>
      <c r="F30" s="107" t="s">
        <v>249</v>
      </c>
    </row>
    <row r="31" spans="1:6" x14ac:dyDescent="0.2">
      <c r="A31" s="60" t="s">
        <v>153</v>
      </c>
      <c r="B31" s="47" t="s">
        <v>154</v>
      </c>
      <c r="C31" s="61">
        <v>2400</v>
      </c>
      <c r="D31" s="47" t="s">
        <v>53</v>
      </c>
      <c r="E31" s="47" t="s">
        <v>47</v>
      </c>
      <c r="F31" s="62" t="s">
        <v>148</v>
      </c>
    </row>
    <row r="32" spans="1:6" x14ac:dyDescent="0.2">
      <c r="A32" s="60" t="s">
        <v>155</v>
      </c>
      <c r="B32" s="47" t="s">
        <v>154</v>
      </c>
      <c r="C32" s="61">
        <v>1270</v>
      </c>
      <c r="D32" s="47" t="s">
        <v>46</v>
      </c>
      <c r="E32" s="47" t="s">
        <v>47</v>
      </c>
      <c r="F32" s="62"/>
    </row>
    <row r="33" spans="1:6" ht="28.15" customHeight="1" x14ac:dyDescent="0.2">
      <c r="A33" s="63" t="s">
        <v>172</v>
      </c>
      <c r="B33" s="64" t="s">
        <v>156</v>
      </c>
      <c r="C33" s="65">
        <v>41256</v>
      </c>
      <c r="D33" s="64" t="s">
        <v>53</v>
      </c>
      <c r="E33" s="64" t="s">
        <v>47</v>
      </c>
      <c r="F33" s="72" t="s">
        <v>173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21195-8F59-4D68-B0C3-531E374A1DED}">
  <dimension ref="A1:C31"/>
  <sheetViews>
    <sheetView workbookViewId="0">
      <selection sqref="A1:XFD1048576"/>
    </sheetView>
  </sheetViews>
  <sheetFormatPr defaultRowHeight="12.75" x14ac:dyDescent="0.2"/>
  <cols>
    <col min="1" max="1" width="31.85546875" style="35" customWidth="1"/>
    <col min="2" max="2" width="9.140625" style="35"/>
    <col min="3" max="3" width="36" style="35" customWidth="1"/>
  </cols>
  <sheetData>
    <row r="1" spans="1:3" ht="16.5" customHeight="1" x14ac:dyDescent="0.2">
      <c r="A1" s="308" t="s">
        <v>238</v>
      </c>
      <c r="B1" s="308"/>
      <c r="C1" s="308"/>
    </row>
    <row r="3" spans="1:3" ht="15" x14ac:dyDescent="0.2">
      <c r="A3" s="79" t="s">
        <v>86</v>
      </c>
      <c r="B3" s="80">
        <v>1</v>
      </c>
      <c r="C3" s="81" t="s">
        <v>92</v>
      </c>
    </row>
    <row r="4" spans="1:3" ht="15" x14ac:dyDescent="0.2">
      <c r="A4" s="79" t="s">
        <v>88</v>
      </c>
      <c r="B4" s="82">
        <v>1</v>
      </c>
      <c r="C4" s="83" t="s">
        <v>92</v>
      </c>
    </row>
    <row r="5" spans="1:3" ht="15" x14ac:dyDescent="0.2">
      <c r="A5" s="79" t="s">
        <v>199</v>
      </c>
      <c r="B5" s="82">
        <v>1</v>
      </c>
      <c r="C5" s="83" t="s">
        <v>92</v>
      </c>
    </row>
    <row r="6" spans="1:3" ht="16.5" customHeight="1" x14ac:dyDescent="0.2">
      <c r="A6" s="79" t="s">
        <v>87</v>
      </c>
      <c r="B6" s="82">
        <v>1</v>
      </c>
      <c r="C6" s="83" t="s">
        <v>92</v>
      </c>
    </row>
    <row r="7" spans="1:3" ht="15" x14ac:dyDescent="0.2">
      <c r="A7" s="79" t="s">
        <v>89</v>
      </c>
      <c r="B7" s="82">
        <v>1</v>
      </c>
      <c r="C7" s="83" t="s">
        <v>92</v>
      </c>
    </row>
    <row r="8" spans="1:3" ht="15" x14ac:dyDescent="0.2">
      <c r="A8" s="306" t="s">
        <v>100</v>
      </c>
      <c r="B8" s="307"/>
      <c r="C8" s="307"/>
    </row>
    <row r="9" spans="1:3" ht="15" x14ac:dyDescent="0.2">
      <c r="A9" s="79" t="s">
        <v>93</v>
      </c>
      <c r="B9" s="80">
        <v>2</v>
      </c>
      <c r="C9" s="81" t="s">
        <v>92</v>
      </c>
    </row>
    <row r="10" spans="1:3" ht="15" customHeight="1" x14ac:dyDescent="0.2">
      <c r="A10" s="79" t="s">
        <v>94</v>
      </c>
      <c r="B10" s="82">
        <v>1</v>
      </c>
      <c r="C10" s="81" t="s">
        <v>92</v>
      </c>
    </row>
    <row r="11" spans="1:3" ht="15" customHeight="1" x14ac:dyDescent="0.2">
      <c r="A11" s="89" t="s">
        <v>95</v>
      </c>
      <c r="B11" s="90">
        <v>1</v>
      </c>
      <c r="C11" s="94" t="s">
        <v>200</v>
      </c>
    </row>
    <row r="12" spans="1:3" ht="15" customHeight="1" x14ac:dyDescent="0.2">
      <c r="A12" s="89" t="s">
        <v>217</v>
      </c>
      <c r="B12" s="90">
        <v>1</v>
      </c>
      <c r="C12" s="94" t="s">
        <v>101</v>
      </c>
    </row>
    <row r="13" spans="1:3" ht="15.75" customHeight="1" x14ac:dyDescent="0.2">
      <c r="A13" s="79" t="s">
        <v>201</v>
      </c>
      <c r="B13" s="82">
        <v>1</v>
      </c>
      <c r="C13" s="87" t="s">
        <v>92</v>
      </c>
    </row>
    <row r="14" spans="1:3" ht="15.75" customHeight="1" x14ac:dyDescent="0.2">
      <c r="A14" s="95" t="s">
        <v>218</v>
      </c>
      <c r="B14" s="96">
        <v>1</v>
      </c>
      <c r="C14" s="97" t="s">
        <v>219</v>
      </c>
    </row>
    <row r="15" spans="1:3" ht="15.75" customHeight="1" x14ac:dyDescent="0.2">
      <c r="A15" s="89" t="s">
        <v>204</v>
      </c>
      <c r="B15" s="90">
        <v>1</v>
      </c>
      <c r="C15" s="93" t="s">
        <v>101</v>
      </c>
    </row>
    <row r="16" spans="1:3" ht="15" x14ac:dyDescent="0.2">
      <c r="A16" s="306" t="s">
        <v>96</v>
      </c>
      <c r="B16" s="307"/>
      <c r="C16" s="307"/>
    </row>
    <row r="17" spans="1:3" ht="15" x14ac:dyDescent="0.2">
      <c r="A17" s="79" t="s">
        <v>205</v>
      </c>
      <c r="B17" s="80">
        <v>2</v>
      </c>
      <c r="C17" s="81" t="s">
        <v>92</v>
      </c>
    </row>
    <row r="18" spans="1:3" ht="15" x14ac:dyDescent="0.2">
      <c r="A18" s="79" t="s">
        <v>206</v>
      </c>
      <c r="B18" s="80"/>
      <c r="C18" s="81" t="s">
        <v>101</v>
      </c>
    </row>
    <row r="19" spans="1:3" ht="15" x14ac:dyDescent="0.2">
      <c r="A19" s="79" t="s">
        <v>97</v>
      </c>
      <c r="B19" s="82">
        <v>1</v>
      </c>
      <c r="C19" s="83" t="s">
        <v>92</v>
      </c>
    </row>
    <row r="20" spans="1:3" ht="15" x14ac:dyDescent="0.2">
      <c r="A20" s="79" t="s">
        <v>98</v>
      </c>
      <c r="B20" s="82">
        <v>1</v>
      </c>
      <c r="C20" s="83" t="s">
        <v>92</v>
      </c>
    </row>
    <row r="21" spans="1:3" ht="15" x14ac:dyDescent="0.2">
      <c r="A21" s="89" t="s">
        <v>207</v>
      </c>
      <c r="B21" s="90">
        <v>1</v>
      </c>
      <c r="C21" s="92" t="s">
        <v>101</v>
      </c>
    </row>
    <row r="22" spans="1:3" ht="15" x14ac:dyDescent="0.2">
      <c r="A22" s="79" t="s">
        <v>208</v>
      </c>
      <c r="B22" s="82">
        <v>1</v>
      </c>
      <c r="C22" s="83" t="s">
        <v>92</v>
      </c>
    </row>
    <row r="23" spans="1:3" ht="15" x14ac:dyDescent="0.2">
      <c r="A23" s="89" t="s">
        <v>209</v>
      </c>
      <c r="B23" s="90">
        <v>1</v>
      </c>
      <c r="C23" s="92" t="s">
        <v>101</v>
      </c>
    </row>
    <row r="24" spans="1:3" ht="15" x14ac:dyDescent="0.2">
      <c r="A24" s="306" t="s">
        <v>203</v>
      </c>
      <c r="B24" s="307"/>
      <c r="C24" s="307"/>
    </row>
    <row r="25" spans="1:3" ht="31.5" customHeight="1" x14ac:dyDescent="0.2">
      <c r="A25" s="79" t="s">
        <v>90</v>
      </c>
      <c r="B25" s="82">
        <v>1</v>
      </c>
      <c r="C25" s="85" t="s">
        <v>92</v>
      </c>
    </row>
    <row r="26" spans="1:3" ht="31.5" customHeight="1" x14ac:dyDescent="0.2">
      <c r="A26" s="79" t="s">
        <v>212</v>
      </c>
      <c r="B26" s="82">
        <v>1</v>
      </c>
      <c r="C26" s="88" t="s">
        <v>213</v>
      </c>
    </row>
    <row r="27" spans="1:3" ht="31.5" customHeight="1" x14ac:dyDescent="0.2">
      <c r="A27" s="89" t="s">
        <v>211</v>
      </c>
      <c r="B27" s="90">
        <v>0.5</v>
      </c>
      <c r="C27" s="91" t="s">
        <v>101</v>
      </c>
    </row>
    <row r="28" spans="1:3" ht="15" x14ac:dyDescent="0.2">
      <c r="A28" s="79" t="s">
        <v>91</v>
      </c>
      <c r="B28" s="84" t="s">
        <v>210</v>
      </c>
      <c r="C28" s="83" t="s">
        <v>92</v>
      </c>
    </row>
    <row r="29" spans="1:3" ht="15" x14ac:dyDescent="0.2">
      <c r="A29" s="79" t="s">
        <v>186</v>
      </c>
      <c r="B29" s="82">
        <v>0.5</v>
      </c>
      <c r="C29" s="83" t="s">
        <v>202</v>
      </c>
    </row>
    <row r="30" spans="1:3" ht="15" x14ac:dyDescent="0.2">
      <c r="A30" s="79" t="s">
        <v>214</v>
      </c>
      <c r="B30" s="86">
        <v>1</v>
      </c>
      <c r="C30" s="83" t="s">
        <v>92</v>
      </c>
    </row>
    <row r="31" spans="1:3" ht="15" x14ac:dyDescent="0.2">
      <c r="A31" s="79" t="s">
        <v>215</v>
      </c>
      <c r="B31" s="86" t="s">
        <v>216</v>
      </c>
      <c r="C31" s="83" t="s">
        <v>216</v>
      </c>
    </row>
  </sheetData>
  <mergeCells count="4">
    <mergeCell ref="A24:C24"/>
    <mergeCell ref="A8:C8"/>
    <mergeCell ref="A16:C16"/>
    <mergeCell ref="A1:C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</vt:i4>
      </vt:variant>
    </vt:vector>
  </HeadingPairs>
  <TitlesOfParts>
    <vt:vector size="15" baseType="lpstr">
      <vt:lpstr>School Profile</vt:lpstr>
      <vt:lpstr>Sources</vt:lpstr>
      <vt:lpstr>23-24 Enrol Targets</vt:lpstr>
      <vt:lpstr>24-25 Enrol</vt:lpstr>
      <vt:lpstr>Exited Student Summary</vt:lpstr>
      <vt:lpstr>Compliance</vt:lpstr>
      <vt:lpstr>Financial</vt:lpstr>
      <vt:lpstr>Contracts</vt:lpstr>
      <vt:lpstr>Staff Hirng</vt:lpstr>
      <vt:lpstr>Academic</vt:lpstr>
      <vt:lpstr>Conditional-Emerg Cert</vt:lpstr>
      <vt:lpstr>SEL</vt:lpstr>
      <vt:lpstr>School Specific Goals</vt:lpstr>
      <vt:lpstr>Logic Model</vt:lpstr>
      <vt:lpstr>Academic!Print_Area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info</dc:creator>
  <cp:lastModifiedBy>Laylah Bewick</cp:lastModifiedBy>
  <cp:lastPrinted>2023-03-13T22:12:03Z</cp:lastPrinted>
  <dcterms:created xsi:type="dcterms:W3CDTF">2021-12-29T00:14:30Z</dcterms:created>
  <dcterms:modified xsi:type="dcterms:W3CDTF">2024-01-17T03:08:04Z</dcterms:modified>
</cp:coreProperties>
</file>