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OS2021a\Downloads\"/>
    </mc:Choice>
  </mc:AlternateContent>
  <xr:revisionPtr revIDLastSave="0" documentId="13_ncr:1_{5AEAD959-E436-4403-BCCC-27504D60D632}" xr6:coauthVersionLast="47" xr6:coauthVersionMax="47" xr10:uidLastSave="{00000000-0000-0000-0000-000000000000}"/>
  <bookViews>
    <workbookView xWindow="-120" yWindow="-120" windowWidth="29040" windowHeight="15720" tabRatio="770" xr2:uid="{66D5E875-B0D6-4BAD-9A97-6762493566B0}"/>
  </bookViews>
  <sheets>
    <sheet name="School Profile" sheetId="1" r:id="rId1"/>
    <sheet name="Sources" sheetId="13" state="hidden" r:id="rId2"/>
    <sheet name="23-24 Enrol Targets" sheetId="12" state="hidden" r:id="rId3"/>
    <sheet name="23-24 Enrol" sheetId="14" state="hidden" r:id="rId4"/>
    <sheet name="Exited Student Summary" sheetId="8" r:id="rId5"/>
    <sheet name="Compliance" sheetId="4" state="hidden" r:id="rId6"/>
    <sheet name="Financial" sheetId="3" state="hidden" r:id="rId7"/>
    <sheet name="Contracts" sheetId="10" state="hidden" r:id="rId8"/>
    <sheet name="Staff Hirng" sheetId="9" state="hidden" r:id="rId9"/>
    <sheet name="Academic" sheetId="2" state="hidden" r:id="rId10"/>
    <sheet name="Conditional-Emerg Cert" sheetId="11" r:id="rId11"/>
    <sheet name="SEL" sheetId="7" state="hidden" r:id="rId12"/>
    <sheet name="School Specific Goals" sheetId="5" state="hidden" r:id="rId13"/>
    <sheet name="Logic Model" sheetId="6" state="hidden" r:id="rId14"/>
  </sheets>
  <definedNames>
    <definedName name="_xlnm.Print_Area" localSheetId="9">Academic!$A$1:$N$89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6" i="1" l="1"/>
  <c r="A13" i="8"/>
  <c r="D16" i="1" l="1"/>
  <c r="E16" i="1"/>
  <c r="F16" i="1"/>
  <c r="G16" i="1"/>
  <c r="I16" i="1"/>
  <c r="J16" i="1"/>
  <c r="K16" i="1"/>
  <c r="L16" i="1"/>
  <c r="M16" i="1"/>
  <c r="N16" i="1"/>
  <c r="C16" i="1"/>
  <c r="M5" i="1" l="1"/>
  <c r="B16" i="1"/>
  <c r="A50" i="12" l="1"/>
  <c r="C24" i="12" l="1"/>
  <c r="C25" i="12" s="1"/>
  <c r="C26" i="12" s="1"/>
  <c r="C27" i="12" s="1"/>
  <c r="C28" i="12" s="1"/>
  <c r="C20" i="12"/>
  <c r="C17" i="10" l="1"/>
  <c r="E4" i="8" l="1"/>
  <c r="C12" i="10" l="1"/>
</calcChain>
</file>

<file path=xl/sharedStrings.xml><?xml version="1.0" encoding="utf-8"?>
<sst xmlns="http://schemas.openxmlformats.org/spreadsheetml/2006/main" count="536" uniqueCount="382">
  <si>
    <t>School Profile</t>
  </si>
  <si>
    <t>Staff size</t>
  </si>
  <si>
    <t>Cert (Guide-full)</t>
  </si>
  <si>
    <t>Cert (Guide-conditional)</t>
  </si>
  <si>
    <r>
      <t>Clas</t>
    </r>
    <r>
      <rPr>
        <b/>
        <sz val="9"/>
        <color theme="1"/>
        <rFont val="Arial"/>
        <family val="2"/>
      </rPr>
      <t>sified (Ot</t>
    </r>
    <r>
      <rPr>
        <b/>
        <sz val="10"/>
        <color theme="1"/>
        <rFont val="Arial"/>
        <family val="2"/>
      </rPr>
      <t>her)</t>
    </r>
  </si>
  <si>
    <t>TOTAL</t>
  </si>
  <si>
    <t>School</t>
  </si>
  <si>
    <t>Enrollment (21-22)</t>
  </si>
  <si>
    <t>Budget</t>
  </si>
  <si>
    <t>Nov</t>
  </si>
  <si>
    <t>Dec</t>
  </si>
  <si>
    <t>Jan</t>
  </si>
  <si>
    <t>Feb</t>
  </si>
  <si>
    <t>March</t>
  </si>
  <si>
    <t>April</t>
  </si>
  <si>
    <t>May</t>
  </si>
  <si>
    <t>June</t>
  </si>
  <si>
    <t>K</t>
  </si>
  <si>
    <t>Gender</t>
  </si>
  <si>
    <t>Race/Ethnicity</t>
  </si>
  <si>
    <t>District of Origin</t>
  </si>
  <si>
    <t>Male</t>
  </si>
  <si>
    <t>White</t>
  </si>
  <si>
    <t>Spokane</t>
  </si>
  <si>
    <t>Female</t>
  </si>
  <si>
    <t>Two or More Races</t>
  </si>
  <si>
    <t>Mead</t>
  </si>
  <si>
    <t>Other</t>
  </si>
  <si>
    <t>Latinx</t>
  </si>
  <si>
    <t>Central Valley</t>
  </si>
  <si>
    <t>Asian</t>
  </si>
  <si>
    <t>West Valley</t>
  </si>
  <si>
    <t>Black</t>
  </si>
  <si>
    <t>Cheney</t>
  </si>
  <si>
    <t>American Indian/Alaskan Native</t>
  </si>
  <si>
    <t>Deer Park</t>
  </si>
  <si>
    <t>Native Hawaiin/Other Pac Islander</t>
  </si>
  <si>
    <t>Nine Mile Falls</t>
  </si>
  <si>
    <t>East Valley</t>
  </si>
  <si>
    <t>Medical Lake</t>
  </si>
  <si>
    <t>Reardan-Edwall</t>
  </si>
  <si>
    <t>Riverside</t>
  </si>
  <si>
    <t>Liberty</t>
  </si>
  <si>
    <t>Newport</t>
  </si>
  <si>
    <t>Joule Dashboard</t>
  </si>
  <si>
    <t>Compliance</t>
  </si>
  <si>
    <t>Notes</t>
  </si>
  <si>
    <t>September</t>
  </si>
  <si>
    <t>YES</t>
  </si>
  <si>
    <t>October</t>
  </si>
  <si>
    <t>November</t>
  </si>
  <si>
    <t>December</t>
  </si>
  <si>
    <t>January</t>
  </si>
  <si>
    <t>February</t>
  </si>
  <si>
    <t>July</t>
  </si>
  <si>
    <t>August</t>
  </si>
  <si>
    <t xml:space="preserve">https://mypcm21.box.com/s/dtnzutjgwrv4pjta7aiazfobrsquqyfr </t>
  </si>
  <si>
    <t>Link to PCM's approved School Specific Goals</t>
  </si>
  <si>
    <t>Pullman Community Montessori School</t>
  </si>
  <si>
    <t>Aggregate by District by Grade</t>
  </si>
  <si>
    <t xml:space="preserve">District: </t>
  </si>
  <si>
    <t>SEL Summary Report (measured via MEFS)</t>
  </si>
  <si>
    <t>FALL</t>
  </si>
  <si>
    <t>WINTER</t>
  </si>
  <si>
    <t>Jan EER reflection:</t>
  </si>
  <si>
    <t>https://mypcm21.box.com/s/yz1vbzwhuhvsi9wgc04xx4uklkhid23y</t>
  </si>
  <si>
    <t>https://mypcm21.box.com/s/vkhqzyetsg29fi1ht6ptuhcjr93a3bn8</t>
  </si>
  <si>
    <t>YEAR 1-3</t>
  </si>
  <si>
    <t>Educational</t>
  </si>
  <si>
    <t>Discipline/referral rates are low</t>
  </si>
  <si>
    <t>Students buy into culture</t>
  </si>
  <si>
    <t>Student growth is increased</t>
  </si>
  <si>
    <t>Financial</t>
  </si>
  <si>
    <t>Operational</t>
  </si>
  <si>
    <t>Compliance requirement are
being met</t>
  </si>
  <si>
    <t>Staff are galvanizing around mission, vision, and community</t>
  </si>
  <si>
    <t>Fundraising is becoming more consistent.</t>
  </si>
  <si>
    <t>Program is building cash reserve and appears to be on track to sustainability</t>
  </si>
  <si>
    <t>Meeting</t>
  </si>
  <si>
    <t>Progressing/Improving</t>
  </si>
  <si>
    <t>Need work</t>
  </si>
  <si>
    <t>Progressing/Improving (with adjusted plan)</t>
  </si>
  <si>
    <t>Meeting (have caught up on on WA Charters.  Given until July for initial adoption of Educational Equity Plan.)</t>
  </si>
  <si>
    <t>(preliminary med year progress notes)</t>
  </si>
  <si>
    <t>Students Transfer Summary</t>
  </si>
  <si>
    <t>Student no shows</t>
  </si>
  <si>
    <t xml:space="preserve">June EER reflection:  </t>
  </si>
  <si>
    <t>coming soon</t>
  </si>
  <si>
    <t>Head of School</t>
  </si>
  <si>
    <t>Montessori Coach</t>
  </si>
  <si>
    <t>Office &amp; Operations Manager</t>
  </si>
  <si>
    <t>Food Service Manager</t>
  </si>
  <si>
    <t>Special Education Teacher &amp; Program Manager</t>
  </si>
  <si>
    <t>School Nurse</t>
  </si>
  <si>
    <t>Retained</t>
  </si>
  <si>
    <t>Montessori Teacher:  Primary</t>
  </si>
  <si>
    <t>Younger Elementary 1</t>
  </si>
  <si>
    <t>Younger Elementary 2</t>
  </si>
  <si>
    <t>Instructional Assistants</t>
  </si>
  <si>
    <t>YE 1</t>
  </si>
  <si>
    <t>YE 2</t>
  </si>
  <si>
    <t>School Year Exited Student Summary</t>
  </si>
  <si>
    <t>Montessori Teachers/Guides: Elementary</t>
  </si>
  <si>
    <t>NEW</t>
  </si>
  <si>
    <t>Admin/Coach</t>
  </si>
  <si>
    <t>Sped Dir/Teach</t>
  </si>
  <si>
    <t>IA Sub Pool</t>
  </si>
  <si>
    <t>Bus Driver Sub Pool</t>
  </si>
  <si>
    <t>Oct</t>
  </si>
  <si>
    <t>Sept</t>
  </si>
  <si>
    <t>DATE</t>
  </si>
  <si>
    <t>REASON</t>
  </si>
  <si>
    <t>GRADE</t>
  </si>
  <si>
    <t>School Year Entrance Student Summary</t>
  </si>
  <si>
    <t>Month</t>
  </si>
  <si>
    <t>Christina Brandt</t>
  </si>
  <si>
    <t>Demond Roberts</t>
  </si>
  <si>
    <t>Vendor</t>
  </si>
  <si>
    <t>Type</t>
  </si>
  <si>
    <t>FY22-23 Amount</t>
  </si>
  <si>
    <t>Renewal Month</t>
  </si>
  <si>
    <t>Special Education Contracts</t>
  </si>
  <si>
    <t>Presence Learning</t>
  </si>
  <si>
    <t>SPED Services</t>
  </si>
  <si>
    <t>Cost will vary depending on student SPED population needs</t>
  </si>
  <si>
    <t>True Measure Collaborative</t>
  </si>
  <si>
    <t>SPED Consulting</t>
  </si>
  <si>
    <t>Business Services Contracts</t>
  </si>
  <si>
    <t>Joule Growth Partners</t>
  </si>
  <si>
    <t>CFO / Accounting / Payroll</t>
  </si>
  <si>
    <t xml:space="preserve">BoardOnTrack </t>
  </si>
  <si>
    <t>Board Support</t>
  </si>
  <si>
    <t>Little Green Light</t>
  </si>
  <si>
    <t>Fundraising Software</t>
  </si>
  <si>
    <t>Marketing</t>
  </si>
  <si>
    <t>Great American Insurance Group</t>
  </si>
  <si>
    <t>Insurance</t>
  </si>
  <si>
    <t>June/July</t>
  </si>
  <si>
    <t>Required by law</t>
  </si>
  <si>
    <t>Eide Bailly</t>
  </si>
  <si>
    <t>Audit</t>
  </si>
  <si>
    <t>Program and Staff Support Contracts</t>
  </si>
  <si>
    <t>TSS Place Network</t>
  </si>
  <si>
    <t>Nautilus Group (Public Montessori in Action International)</t>
  </si>
  <si>
    <t>MTSS Behavior Support</t>
  </si>
  <si>
    <t>Staff PD</t>
  </si>
  <si>
    <t>Technology Services Contracts</t>
  </si>
  <si>
    <t>Tech Software</t>
  </si>
  <si>
    <t>For the student management software (Skyward)</t>
  </si>
  <si>
    <t>Transparent Classroom</t>
  </si>
  <si>
    <t>Cost will increase with student enrollment increase</t>
  </si>
  <si>
    <t>Smartsheet</t>
  </si>
  <si>
    <t>Student Services Contracts</t>
  </si>
  <si>
    <t>Lexia</t>
  </si>
  <si>
    <t>Reading / Literacy</t>
  </si>
  <si>
    <t>NWEA</t>
  </si>
  <si>
    <t>Student Testing</t>
  </si>
  <si>
    <t>Reflection Sciences</t>
  </si>
  <si>
    <t>Student Services</t>
  </si>
  <si>
    <t>Renewed</t>
  </si>
  <si>
    <t>Yellow Barn Occupational Therapy</t>
  </si>
  <si>
    <t>OT Services</t>
  </si>
  <si>
    <t>based on student #</t>
  </si>
  <si>
    <t>1st time</t>
  </si>
  <si>
    <t xml:space="preserve">Spokane International Academy </t>
  </si>
  <si>
    <t>Consulting &amp; Program Support</t>
  </si>
  <si>
    <t>Billed hourly, might be lower or higher. Also a Food Service portion but covered by program.</t>
  </si>
  <si>
    <t>Covered by WA Charters this Year</t>
  </si>
  <si>
    <t>e-LocalLink (CGS)</t>
  </si>
  <si>
    <t>(One time)</t>
  </si>
  <si>
    <t>(NCMPS) National Center for Montessori in the Public Sector</t>
  </si>
  <si>
    <t>Montessori Specific Program Support</t>
  </si>
  <si>
    <t>Ounce of Prevention (Reading &amp; Dyslexia Trainer)</t>
  </si>
  <si>
    <t>NEWESD 101</t>
  </si>
  <si>
    <t>YMCA MOU</t>
  </si>
  <si>
    <t>For Wednesday 1/2 Day Enrichment (contract changes with student number) - this is cap amount. Will be adjusted monthly and will likely be less.</t>
  </si>
  <si>
    <t>Place-based Program Support</t>
  </si>
  <si>
    <t>Total Student Entries</t>
  </si>
  <si>
    <t>Total W/D in SY</t>
  </si>
  <si>
    <t>jill, laylah</t>
  </si>
  <si>
    <t>emily</t>
  </si>
  <si>
    <t>dave, laura, melissa</t>
  </si>
  <si>
    <t>christina, demond, new</t>
  </si>
  <si>
    <t>Classified (IA Classroom-emergency cert)</t>
  </si>
  <si>
    <t>Classified (IA SPED-emergency cert)</t>
  </si>
  <si>
    <t>james</t>
  </si>
  <si>
    <t>katie, trish, jordan, sara</t>
  </si>
  <si>
    <t>desiree, nicole veronica, shayne, kathleen</t>
  </si>
  <si>
    <t>Counselor</t>
  </si>
  <si>
    <t>Grant Funding</t>
  </si>
  <si>
    <t>Classified Sub Pool</t>
  </si>
  <si>
    <t>Total (K-6th)</t>
  </si>
  <si>
    <t>Enrollment Lottery is March 30th</t>
  </si>
  <si>
    <t>Jr. Great Books</t>
  </si>
  <si>
    <t>Litteracy &amp; Reading (core &amp; intervention)</t>
  </si>
  <si>
    <t>Learning Software (intervention)</t>
  </si>
  <si>
    <t>David Schneider</t>
  </si>
  <si>
    <t>NA</t>
  </si>
  <si>
    <t>Jordan Bovee</t>
  </si>
  <si>
    <t>Katie Kendrick</t>
  </si>
  <si>
    <t>Trish Sanchez</t>
  </si>
  <si>
    <t>DJ White</t>
  </si>
  <si>
    <t>Office Assistant</t>
  </si>
  <si>
    <t>NEW (retained staff but moved to OE)</t>
  </si>
  <si>
    <t>Older Elementary 1</t>
  </si>
  <si>
    <t>? (still finding for this year)</t>
  </si>
  <si>
    <t>Other core staff</t>
  </si>
  <si>
    <t>ACP/Specialty</t>
  </si>
  <si>
    <t>K-1</t>
  </si>
  <si>
    <t>K-2</t>
  </si>
  <si>
    <t>YE 3</t>
  </si>
  <si>
    <t>OE 1</t>
  </si>
  <si>
    <t>OE 2</t>
  </si>
  <si>
    <t>1 @ 0.35</t>
  </si>
  <si>
    <t>SPED Instructional Assistant 2</t>
  </si>
  <si>
    <t>SPED Instructional Assistant 1</t>
  </si>
  <si>
    <t>Retained (pending hire this year for tutor + PT Sped Para)</t>
  </si>
  <si>
    <t>Bus Driver 1</t>
  </si>
  <si>
    <t>Bus Driver 2</t>
  </si>
  <si>
    <t>?</t>
  </si>
  <si>
    <t>Younger Elementary 3 (NEW RM)</t>
  </si>
  <si>
    <t>Older Elementary 2 (NEW RM)</t>
  </si>
  <si>
    <t>Retained (moved from YE)</t>
  </si>
  <si>
    <t>2022-23</t>
  </si>
  <si>
    <t>SY Tested:</t>
  </si>
  <si>
    <t>READING</t>
  </si>
  <si>
    <t>MATH</t>
  </si>
  <si>
    <t>Current School Demographics</t>
  </si>
  <si>
    <t>Cumulative</t>
  </si>
  <si>
    <t xml:space="preserve">Data to base assumptions </t>
  </si>
  <si>
    <t>Application Data Detailed</t>
  </si>
  <si>
    <t>https://mypcm21.box.com/s/rd6k8wrrmcwp71gamyh8plvcmt0jl7nu</t>
  </si>
  <si>
    <t>Yearly Enrollment Tracking Comparables</t>
  </si>
  <si>
    <t>based on previous 2 years enrollment data these enrollment goals are achievable (to examine this see the 2 workbooks linked at the top)</t>
  </si>
  <si>
    <t xml:space="preserve">** Interpretation note: documentation is not 'missing' it need to be reconciled with the accountant.  </t>
  </si>
  <si>
    <t>Cut Down, Not budgeted for 23-24</t>
  </si>
  <si>
    <t>Cut Down</t>
  </si>
  <si>
    <t>WA Charters grant to cover (pending)</t>
  </si>
  <si>
    <t>Bloomz</t>
  </si>
  <si>
    <t>Communication System</t>
  </si>
  <si>
    <t>Needed to improve general and emergency communications</t>
  </si>
  <si>
    <t>Projected: 2023-24 School Year Hiring Progress</t>
  </si>
  <si>
    <t>2021-22</t>
  </si>
  <si>
    <t>Contracted</t>
  </si>
  <si>
    <t>Certificated</t>
  </si>
  <si>
    <t>Becky Byers</t>
  </si>
  <si>
    <t>FALL 2022</t>
  </si>
  <si>
    <t>https://mypcm21.box.com/s/zb0rzh9m0eajnnjpysi991li63gcom6k</t>
  </si>
  <si>
    <t>Yes</t>
  </si>
  <si>
    <t>No</t>
  </si>
  <si>
    <t>Zearn</t>
  </si>
  <si>
    <t>Math intervention</t>
  </si>
  <si>
    <t>(New)</t>
  </si>
  <si>
    <t>(Will drop in summer)</t>
  </si>
  <si>
    <t>(New) Reading / Litteracy (grant funding)… most of the cost is not reocurring.</t>
  </si>
  <si>
    <t>First Step Internet</t>
  </si>
  <si>
    <t>School Internet</t>
  </si>
  <si>
    <t>$300/Month</t>
  </si>
  <si>
    <t>e-rate qualified</t>
  </si>
  <si>
    <t>LJIST (DEI Work Group)</t>
  </si>
  <si>
    <t>Parentd Empowerment Services (Latysa Flowers)</t>
  </si>
  <si>
    <t>Staff &amp; Board PD -DEI</t>
  </si>
  <si>
    <t>Staff &amp; Board PD - DEI</t>
  </si>
  <si>
    <t>WA Charters grant to covered</t>
  </si>
  <si>
    <t>Current Conditional or Emergency Certification Tracking</t>
  </si>
  <si>
    <t xml:space="preserve">Employee Name </t>
  </si>
  <si>
    <t>Role</t>
  </si>
  <si>
    <t>Progress Tracking</t>
  </si>
  <si>
    <t>Certificated (clock hrs to transfer)</t>
  </si>
  <si>
    <t>Certificate or Certification in Transfer</t>
  </si>
  <si>
    <t>Guide</t>
  </si>
  <si>
    <t>Board Approved</t>
  </si>
  <si>
    <t>IA</t>
  </si>
  <si>
    <t>Emergency Sub Cert</t>
  </si>
  <si>
    <t>Conditional Cert</t>
  </si>
  <si>
    <t>Emily Klein</t>
  </si>
  <si>
    <t>SPED teacher &amp; Program Director</t>
  </si>
  <si>
    <t>YES (for transfer period)</t>
  </si>
  <si>
    <t>*multiple levels of montessori training and experience as lead guide</t>
  </si>
  <si>
    <t>* only the emergency certifications or conditional certifiction for employees with chance of extended coverage are listed.</t>
  </si>
  <si>
    <t>Aggregate by District by Age Grouping/Classroom</t>
  </si>
  <si>
    <t>Achievement and Projected Proficiency Summary Report</t>
  </si>
  <si>
    <t>* interpretation note: K tests begin in the winter rather than fall.  K tests must be interpreted lightly as this is their first test ever.</t>
  </si>
  <si>
    <t>BASELINE</t>
  </si>
  <si>
    <t>Intent to returns (due 4/11/2023)</t>
  </si>
  <si>
    <t>Where we are (cumulative)?</t>
  </si>
  <si>
    <t>To see detailed view of application data see here</t>
  </si>
  <si>
    <t>Target for # of new applications</t>
  </si>
  <si>
    <t>New Application Goals</t>
  </si>
  <si>
    <t>Number of seats total = 145</t>
  </si>
  <si>
    <t>Number of students returning = 85 (we gained 2 new kinders)</t>
  </si>
  <si>
    <t>Summer attrition estimate = 6 (assume 1 lost from each grade over summer)</t>
  </si>
  <si>
    <t>85-6 = 79 # of students estimated to return in the fall </t>
  </si>
  <si>
    <t># of seats (145) - # returning (79) = 66 seats to fill before accepting new apps (accounts for summer attrition)</t>
  </si>
  <si>
    <t>66 * 56% = 37 # applications needed beyond the number of seats to fill before accepting new apps based on conversion rate of new apps to actually students walking through the door on day 1</t>
  </si>
  <si>
    <t>TOTAL APPS NEEDED to safely assume a waitlist and meet budgeted enrollment targets 66 + 37 = 103</t>
  </si>
  <si>
    <t>(New) Offer kinder open house May 11 &amp; 17</t>
  </si>
  <si>
    <t>(New) Offer AC open house May 20</t>
  </si>
  <si>
    <t>Responsive Enrollment Plan Update:</t>
  </si>
  <si>
    <t>(late) Hand delivery of packets to apartments end of this week</t>
  </si>
  <si>
    <t>(late) Update of items &amp; touch base with pre-schools this week and early next week</t>
  </si>
  <si>
    <t>Laylah Sullivan</t>
  </si>
  <si>
    <t xml:space="preserve">Head of School </t>
  </si>
  <si>
    <t xml:space="preserve">NA </t>
  </si>
  <si>
    <t>(New) Run K open houses weekly through July</t>
  </si>
  <si>
    <t>(New) Touch base with early learning centers again and push out to families.</t>
  </si>
  <si>
    <t>(New) Run 3 more OE &amp; AC open house</t>
  </si>
  <si>
    <t>(New) Looking for 2-3 community events that focus on littles (reading at the library, science center volunteer)</t>
  </si>
  <si>
    <t>Intent Verifications (due 6/16/2023)</t>
  </si>
  <si>
    <t xml:space="preserve">Blank </t>
  </si>
  <si>
    <t>Total Sent</t>
  </si>
  <si>
    <t>PRE-LOTTERY Tracking &amp; Projections</t>
  </si>
  <si>
    <t>Classified (IA Classroom-Certified)</t>
  </si>
  <si>
    <t>Nurse</t>
  </si>
  <si>
    <t>General &amp; Categorical Funding</t>
  </si>
  <si>
    <t>We recently received $20K in local support, not reflected in this dashboard but will be reflected in July</t>
  </si>
  <si>
    <t>#'s less than 10 are concealed</t>
  </si>
  <si>
    <t>Enrollment Tracking Table</t>
  </si>
  <si>
    <t>NS (Unsure if truly moving, then moved to Oly)</t>
  </si>
  <si>
    <t xml:space="preserve">NS - Decided to Home School - Family Health Reasons </t>
  </si>
  <si>
    <t>NS - Moved and is Homeschooling again</t>
  </si>
  <si>
    <t>Not Satisfied with Jefferson Student Services Program</t>
  </si>
  <si>
    <t xml:space="preserve">Unknown - Confirmed return to Jefferson </t>
  </si>
  <si>
    <t>Pending Offer Accept</t>
  </si>
  <si>
    <t>Aug (30th)</t>
  </si>
  <si>
    <t>Aug (21)</t>
  </si>
  <si>
    <t>Accepted seat - filling out Skyward</t>
  </si>
  <si>
    <t>applied 9/18/2023</t>
  </si>
  <si>
    <t>applied 9/22/2023</t>
  </si>
  <si>
    <t>Health - Will try online and then return if not successful</t>
  </si>
  <si>
    <t>Providing tours</t>
  </si>
  <si>
    <t>Put out another community wide mailer</t>
  </si>
  <si>
    <t>Radio adds</t>
  </si>
  <si>
    <t>K Open house</t>
  </si>
  <si>
    <t>Identified some areas to cuts (tech and y support).  Trying to increase enrollment.  Trying to also offset with grants.</t>
  </si>
  <si>
    <t>There was an error in the budget calculation for the varience (it was 5 students not 8 students that was build into the budget).</t>
  </si>
  <si>
    <t>With acceptance of pending offer will have 13 open seats</t>
  </si>
  <si>
    <t>This is the new Compliance Calendar.  It has not yet been converted into the following format.</t>
  </si>
  <si>
    <t>https://charterschool.app.box.com/s/aq9rum6r9xf2gy23q7xeneej9gszbiuq</t>
  </si>
  <si>
    <t xml:space="preserve">2023-24 SCHOOL SPECIFIC GOALS </t>
  </si>
  <si>
    <t>Other - Family Loss</t>
  </si>
  <si>
    <t>Prog Fit</t>
  </si>
  <si>
    <t>LMS - Loves the Science there</t>
  </si>
  <si>
    <t>Homeschool/Remote - sibling set</t>
  </si>
  <si>
    <t>STUDENT WITHDRAWS</t>
  </si>
  <si>
    <t>NEW APPLICATIONS</t>
  </si>
  <si>
    <t>Anticipated student Transfers</t>
  </si>
  <si>
    <t>Washington State Charter School Commission 2023-24 SY Compliance Tracking</t>
  </si>
  <si>
    <t>Accepted Seat</t>
  </si>
  <si>
    <t xml:space="preserve">Declined seat for now </t>
  </si>
  <si>
    <t xml:space="preserve">Other </t>
  </si>
  <si>
    <t>COMPLETED - Granted her Teaching Certification!</t>
  </si>
  <si>
    <t>Switch to conditional for fall when join NWEd program. Currently awaiting test and full acceptance into NWED</t>
  </si>
  <si>
    <t>Switch to conditional for fall when join NWEd program (on hold until after return)</t>
  </si>
  <si>
    <t>YES, before January (full sub cert in meantime)</t>
  </si>
  <si>
    <t>Travis Hoyle</t>
  </si>
  <si>
    <t>Certificated (CTE)</t>
  </si>
  <si>
    <t>Timothy Green</t>
  </si>
  <si>
    <t>SPED IA</t>
  </si>
  <si>
    <t>Roger Crawford</t>
  </si>
  <si>
    <t>Needed</t>
  </si>
  <si>
    <t>Jill Stansbury</t>
  </si>
  <si>
    <t>Arden "Theo" Jones</t>
  </si>
  <si>
    <t>Jared Kunh</t>
  </si>
  <si>
    <t>Counselor Certificate</t>
  </si>
  <si>
    <t>Dominick Luby</t>
  </si>
  <si>
    <t xml:space="preserve">PE Teacher </t>
  </si>
  <si>
    <t>ID license transfer in process</t>
  </si>
  <si>
    <t>&lt; Actively working with this family</t>
  </si>
  <si>
    <t>Not Satisfied with LMS Student Services Program</t>
  </si>
  <si>
    <t>Started 11/14/2023</t>
  </si>
  <si>
    <t>Starts 11/15/2023</t>
  </si>
  <si>
    <t>SPED</t>
  </si>
  <si>
    <t>12 new students</t>
  </si>
  <si>
    <t>15 new students</t>
  </si>
  <si>
    <t>47 (32)</t>
  </si>
  <si>
    <t>35 (23)</t>
  </si>
  <si>
    <t>LY was 19</t>
  </si>
  <si>
    <t>LY was 17</t>
  </si>
  <si>
    <t>LAP (1st-7th)</t>
  </si>
  <si>
    <t>Title 1 (1st-7th)</t>
  </si>
  <si>
    <t>*2 in flex, may increase to 115 by Dec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</si>
</sst>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3" formatCode="_(* #,##0.00_);_(* \(#,##0.00\);_(* &quot;-&quot;??_);_(@_)"/>
    <numFmt numFmtId="164" formatCode="mm/dd"/>
    <numFmt numFmtId="165" formatCode="m/d"/>
  </numFmts>
  <fonts count="55" x14ac:knownFonts="1">
    <font>
      <sz val="10"/>
      <color rgb="FF000000"/>
      <name val="Arial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sz val="7.5"/>
      <color indexed="8"/>
      <name val="Arial"/>
      <family val="2"/>
    </font>
    <font>
      <b/>
      <sz val="7.5"/>
      <color indexed="8"/>
      <name val="Arial"/>
      <family val="2"/>
    </font>
    <font>
      <b/>
      <sz val="13.5"/>
      <color indexed="8"/>
      <name val="Arial"/>
      <family val="2"/>
    </font>
    <font>
      <sz val="10.5"/>
      <color indexed="8"/>
      <name val="Arial"/>
      <family val="2"/>
    </font>
    <font>
      <b/>
      <sz val="10"/>
      <color rgb="FF7030A0"/>
      <name val="Arial"/>
      <family val="2"/>
    </font>
    <font>
      <b/>
      <i/>
      <sz val="10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i/>
      <sz val="10"/>
      <color theme="0"/>
      <name val="Arial"/>
      <family val="2"/>
    </font>
    <font>
      <sz val="10"/>
      <color theme="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sz val="9"/>
      <color rgb="FF000000"/>
      <name val="Arial"/>
      <family val="2"/>
    </font>
    <font>
      <i/>
      <sz val="10"/>
      <color theme="2" tint="-0.499984740745262"/>
      <name val="Arial"/>
      <family val="2"/>
    </font>
    <font>
      <sz val="10"/>
      <color theme="5"/>
      <name val="Arial"/>
      <family val="2"/>
    </font>
    <font>
      <b/>
      <sz val="10"/>
      <color theme="0"/>
      <name val="Arial"/>
      <family val="2"/>
    </font>
    <font>
      <b/>
      <sz val="10.5"/>
      <color theme="5"/>
      <name val="Arial"/>
      <family val="2"/>
    </font>
    <font>
      <sz val="10"/>
      <color rgb="FF00B05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b/>
      <sz val="10"/>
      <color rgb="FF00B0F0"/>
      <name val="Arial"/>
      <family val="2"/>
    </font>
    <font>
      <sz val="8"/>
      <name val="Arial"/>
      <family val="2"/>
    </font>
    <font>
      <b/>
      <i/>
      <sz val="10"/>
      <color theme="5"/>
      <name val="Arial"/>
      <family val="2"/>
    </font>
    <font>
      <b/>
      <sz val="10"/>
      <color rgb="FF0808E8"/>
      <name val="Arial"/>
      <family val="2"/>
    </font>
    <font>
      <b/>
      <sz val="12"/>
      <color rgb="FF0808E8"/>
      <name val="Arial"/>
      <family val="2"/>
    </font>
    <font>
      <sz val="10"/>
      <color rgb="FFFF5050"/>
      <name val="Calibri Light"/>
      <family val="2"/>
      <scheme val="major"/>
    </font>
    <font>
      <sz val="10"/>
      <color rgb="FF0808E8"/>
      <name val="Calibri Light"/>
      <family val="2"/>
      <scheme val="major"/>
    </font>
    <font>
      <b/>
      <u/>
      <sz val="10"/>
      <color rgb="FF000000"/>
      <name val="Arial"/>
      <family val="2"/>
    </font>
    <font>
      <b/>
      <sz val="10"/>
      <color theme="5"/>
      <name val="Arial"/>
      <family val="2"/>
    </font>
    <font>
      <b/>
      <sz val="16"/>
      <color rgb="FF0808E8"/>
      <name val="Arial"/>
      <family val="2"/>
    </font>
    <font>
      <b/>
      <i/>
      <strike/>
      <sz val="10"/>
      <color rgb="FF000000"/>
      <name val="Arial"/>
      <family val="2"/>
    </font>
    <font>
      <strike/>
      <sz val="10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</fills>
  <borders count="5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indexed="64"/>
      </bottom>
      <diagonal/>
    </border>
    <border>
      <left/>
      <right style="thin">
        <color rgb="FF000000"/>
      </right>
      <top style="thick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4">
    <xf numFmtId="0" fontId="0" fillId="0" borderId="0"/>
    <xf numFmtId="0" fontId="8" fillId="0" borderId="0" applyNumberFormat="0" applyFill="0" applyBorder="0" applyAlignment="0" applyProtection="0"/>
    <xf numFmtId="0" fontId="17" fillId="0" borderId="0"/>
    <xf numFmtId="43" fontId="40" fillId="0" borderId="0" applyFont="0" applyFill="0" applyBorder="0" applyAlignment="0" applyProtection="0"/>
  </cellStyleXfs>
  <cellXfs count="250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/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8" xfId="0" applyFont="1" applyBorder="1"/>
    <xf numFmtId="0" fontId="2" fillId="0" borderId="0" xfId="0" applyFont="1"/>
    <xf numFmtId="0" fontId="5" fillId="0" borderId="8" xfId="0" applyFont="1" applyBorder="1" applyAlignment="1">
      <alignment wrapText="1"/>
    </xf>
    <xf numFmtId="0" fontId="5" fillId="0" borderId="0" xfId="0" applyFont="1"/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vertical="center"/>
    </xf>
    <xf numFmtId="0" fontId="8" fillId="0" borderId="0" xfId="1" applyAlignment="1"/>
    <xf numFmtId="0" fontId="10" fillId="0" borderId="0" xfId="0" applyFont="1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 applyAlignment="1">
      <alignment horizontal="center"/>
    </xf>
    <xf numFmtId="0" fontId="8" fillId="0" borderId="0" xfId="1"/>
    <xf numFmtId="0" fontId="15" fillId="0" borderId="0" xfId="0" applyFont="1"/>
    <xf numFmtId="0" fontId="16" fillId="0" borderId="8" xfId="0" applyFont="1" applyBorder="1" applyAlignment="1">
      <alignment horizontal="center"/>
    </xf>
    <xf numFmtId="0" fontId="6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" fillId="0" borderId="12" xfId="0" applyFont="1" applyBorder="1"/>
    <xf numFmtId="0" fontId="0" fillId="0" borderId="12" xfId="0" applyBorder="1"/>
    <xf numFmtId="0" fontId="0" fillId="0" borderId="12" xfId="0" applyBorder="1" applyAlignment="1">
      <alignment horizontal="left"/>
    </xf>
    <xf numFmtId="0" fontId="0" fillId="0" borderId="0" xfId="0" applyAlignment="1">
      <alignment horizontal="left" vertical="top"/>
    </xf>
    <xf numFmtId="0" fontId="16" fillId="0" borderId="4" xfId="0" applyFont="1" applyBorder="1" applyAlignment="1">
      <alignment horizontal="center"/>
    </xf>
    <xf numFmtId="0" fontId="0" fillId="6" borderId="0" xfId="0" applyFill="1"/>
    <xf numFmtId="0" fontId="20" fillId="0" borderId="5" xfId="0" applyFont="1" applyBorder="1" applyAlignment="1">
      <alignment horizontal="center"/>
    </xf>
    <xf numFmtId="0" fontId="20" fillId="0" borderId="8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6" fillId="0" borderId="0" xfId="0" applyFont="1" applyAlignment="1">
      <alignment horizontal="left"/>
    </xf>
    <xf numFmtId="0" fontId="6" fillId="0" borderId="12" xfId="0" applyFont="1" applyBorder="1" applyAlignment="1">
      <alignment horizontal="right"/>
    </xf>
    <xf numFmtId="0" fontId="1" fillId="7" borderId="0" xfId="0" applyFont="1" applyFill="1"/>
    <xf numFmtId="0" fontId="1" fillId="8" borderId="0" xfId="0" applyFont="1" applyFill="1"/>
    <xf numFmtId="0" fontId="4" fillId="0" borderId="19" xfId="0" applyFont="1" applyBorder="1" applyAlignment="1">
      <alignment horizontal="left"/>
    </xf>
    <xf numFmtId="0" fontId="4" fillId="0" borderId="19" xfId="0" applyFont="1" applyBorder="1"/>
    <xf numFmtId="0" fontId="21" fillId="0" borderId="0" xfId="0" applyFont="1" applyAlignment="1">
      <alignment horizontal="left"/>
    </xf>
    <xf numFmtId="0" fontId="22" fillId="0" borderId="0" xfId="0" applyFont="1"/>
    <xf numFmtId="0" fontId="23" fillId="0" borderId="0" xfId="0" applyFont="1"/>
    <xf numFmtId="0" fontId="24" fillId="0" borderId="0" xfId="0" applyFont="1"/>
    <xf numFmtId="0" fontId="25" fillId="0" borderId="0" xfId="0" applyFont="1"/>
    <xf numFmtId="164" fontId="24" fillId="0" borderId="8" xfId="0" applyNumberFormat="1" applyFont="1" applyBorder="1" applyAlignment="1">
      <alignment horizontal="center" vertical="top"/>
    </xf>
    <xf numFmtId="0" fontId="4" fillId="0" borderId="0" xfId="0" applyFont="1"/>
    <xf numFmtId="49" fontId="6" fillId="0" borderId="0" xfId="0" applyNumberFormat="1" applyFont="1"/>
    <xf numFmtId="0" fontId="29" fillId="0" borderId="12" xfId="0" applyFont="1" applyBorder="1" applyAlignment="1">
      <alignment wrapText="1"/>
    </xf>
    <xf numFmtId="0" fontId="29" fillId="0" borderId="12" xfId="0" applyFont="1" applyBorder="1"/>
    <xf numFmtId="0" fontId="29" fillId="0" borderId="12" xfId="0" applyFont="1" applyBorder="1" applyAlignment="1">
      <alignment horizontal="left"/>
    </xf>
    <xf numFmtId="0" fontId="29" fillId="0" borderId="20" xfId="0" applyFont="1" applyBorder="1" applyAlignment="1">
      <alignment wrapText="1"/>
    </xf>
    <xf numFmtId="0" fontId="29" fillId="0" borderId="21" xfId="0" applyFont="1" applyBorder="1"/>
    <xf numFmtId="0" fontId="29" fillId="0" borderId="21" xfId="0" applyFont="1" applyBorder="1" applyAlignment="1">
      <alignment horizontal="left"/>
    </xf>
    <xf numFmtId="0" fontId="29" fillId="0" borderId="22" xfId="0" applyFont="1" applyBorder="1"/>
    <xf numFmtId="0" fontId="23" fillId="0" borderId="23" xfId="0" applyFont="1" applyBorder="1" applyAlignment="1">
      <alignment wrapText="1"/>
    </xf>
    <xf numFmtId="6" fontId="23" fillId="0" borderId="0" xfId="0" applyNumberFormat="1" applyFont="1" applyAlignment="1">
      <alignment horizontal="left"/>
    </xf>
    <xf numFmtId="0" fontId="23" fillId="0" borderId="24" xfId="0" applyFont="1" applyBorder="1"/>
    <xf numFmtId="0" fontId="23" fillId="0" borderId="25" xfId="0" applyFont="1" applyBorder="1" applyAlignment="1">
      <alignment wrapText="1"/>
    </xf>
    <xf numFmtId="0" fontId="23" fillId="0" borderId="12" xfId="0" applyFont="1" applyBorder="1"/>
    <xf numFmtId="6" fontId="23" fillId="0" borderId="12" xfId="0" applyNumberFormat="1" applyFont="1" applyBorder="1" applyAlignment="1">
      <alignment horizontal="left"/>
    </xf>
    <xf numFmtId="0" fontId="23" fillId="0" borderId="26" xfId="0" applyFont="1" applyBorder="1"/>
    <xf numFmtId="0" fontId="23" fillId="0" borderId="21" xfId="0" applyFont="1" applyBorder="1"/>
    <xf numFmtId="6" fontId="23" fillId="0" borderId="21" xfId="0" applyNumberFormat="1" applyFont="1" applyBorder="1" applyAlignment="1">
      <alignment horizontal="left"/>
    </xf>
    <xf numFmtId="0" fontId="23" fillId="0" borderId="22" xfId="0" applyFont="1" applyBorder="1"/>
    <xf numFmtId="0" fontId="23" fillId="0" borderId="24" xfId="0" applyFont="1" applyBorder="1" applyAlignment="1">
      <alignment wrapText="1"/>
    </xf>
    <xf numFmtId="0" fontId="23" fillId="0" borderId="21" xfId="0" applyFont="1" applyBorder="1" applyAlignment="1">
      <alignment horizontal="left"/>
    </xf>
    <xf numFmtId="0" fontId="23" fillId="0" borderId="26" xfId="0" applyFont="1" applyBorder="1" applyAlignment="1">
      <alignment wrapText="1"/>
    </xf>
    <xf numFmtId="0" fontId="23" fillId="0" borderId="0" xfId="0" applyFont="1" applyAlignment="1">
      <alignment horizontal="left"/>
    </xf>
    <xf numFmtId="14" fontId="6" fillId="0" borderId="0" xfId="0" applyNumberFormat="1" applyFont="1" applyAlignment="1">
      <alignment horizontal="left"/>
    </xf>
    <xf numFmtId="0" fontId="30" fillId="0" borderId="0" xfId="0" applyFont="1" applyAlignment="1">
      <alignment vertical="top" wrapText="1"/>
    </xf>
    <xf numFmtId="0" fontId="31" fillId="0" borderId="0" xfId="0" applyFont="1" applyAlignment="1">
      <alignment horizontal="center" vertical="top" wrapText="1"/>
    </xf>
    <xf numFmtId="0" fontId="31" fillId="0" borderId="0" xfId="0" applyFont="1" applyAlignment="1">
      <alignment vertical="top" wrapText="1"/>
    </xf>
    <xf numFmtId="16" fontId="0" fillId="0" borderId="0" xfId="0" applyNumberFormat="1"/>
    <xf numFmtId="0" fontId="18" fillId="12" borderId="13" xfId="2" applyFont="1" applyFill="1" applyBorder="1" applyAlignment="1" applyProtection="1">
      <alignment horizontal="left" vertical="top" wrapText="1"/>
      <protection locked="0"/>
    </xf>
    <xf numFmtId="0" fontId="0" fillId="12" borderId="15" xfId="0" applyFill="1" applyBorder="1" applyAlignment="1">
      <alignment horizontal="left" vertical="top"/>
    </xf>
    <xf numFmtId="0" fontId="6" fillId="12" borderId="16" xfId="0" applyFont="1" applyFill="1" applyBorder="1" applyAlignment="1">
      <alignment horizontal="left" vertical="top"/>
    </xf>
    <xf numFmtId="0" fontId="0" fillId="12" borderId="17" xfId="0" applyFill="1" applyBorder="1" applyAlignment="1">
      <alignment horizontal="left" vertical="top"/>
    </xf>
    <xf numFmtId="0" fontId="6" fillId="12" borderId="18" xfId="0" applyFont="1" applyFill="1" applyBorder="1" applyAlignment="1">
      <alignment horizontal="left" vertical="top"/>
    </xf>
    <xf numFmtId="0" fontId="6" fillId="12" borderId="17" xfId="0" applyFont="1" applyFill="1" applyBorder="1" applyAlignment="1">
      <alignment horizontal="left" vertical="top"/>
    </xf>
    <xf numFmtId="0" fontId="0" fillId="12" borderId="18" xfId="0" applyFill="1" applyBorder="1" applyAlignment="1">
      <alignment horizontal="left" vertical="top"/>
    </xf>
    <xf numFmtId="0" fontId="0" fillId="12" borderId="17" xfId="0" applyFill="1" applyBorder="1" applyAlignment="1">
      <alignment horizontal="left" vertical="center"/>
    </xf>
    <xf numFmtId="0" fontId="6" fillId="12" borderId="18" xfId="0" applyFont="1" applyFill="1" applyBorder="1" applyAlignment="1">
      <alignment horizontal="left" vertical="top" wrapText="1"/>
    </xf>
    <xf numFmtId="0" fontId="0" fillId="12" borderId="18" xfId="0" applyFill="1" applyBorder="1" applyAlignment="1">
      <alignment horizontal="left" vertical="top" wrapText="1"/>
    </xf>
    <xf numFmtId="0" fontId="18" fillId="13" borderId="13" xfId="2" applyFont="1" applyFill="1" applyBorder="1" applyAlignment="1" applyProtection="1">
      <alignment horizontal="left" vertical="top" wrapText="1"/>
      <protection locked="0"/>
    </xf>
    <xf numFmtId="0" fontId="0" fillId="13" borderId="17" xfId="0" applyFill="1" applyBorder="1" applyAlignment="1">
      <alignment horizontal="left" vertical="top"/>
    </xf>
    <xf numFmtId="0" fontId="0" fillId="13" borderId="18" xfId="0" applyFill="1" applyBorder="1" applyAlignment="1">
      <alignment horizontal="left" vertical="top"/>
    </xf>
    <xf numFmtId="0" fontId="6" fillId="13" borderId="18" xfId="0" applyFont="1" applyFill="1" applyBorder="1" applyAlignment="1">
      <alignment horizontal="left" vertical="top"/>
    </xf>
    <xf numFmtId="0" fontId="6" fillId="13" borderId="18" xfId="0" applyFont="1" applyFill="1" applyBorder="1" applyAlignment="1">
      <alignment horizontal="left" vertical="top" wrapText="1"/>
    </xf>
    <xf numFmtId="0" fontId="6" fillId="13" borderId="16" xfId="0" applyFont="1" applyFill="1" applyBorder="1" applyAlignment="1">
      <alignment horizontal="left" vertical="top"/>
    </xf>
    <xf numFmtId="0" fontId="18" fillId="11" borderId="13" xfId="2" applyFont="1" applyFill="1" applyBorder="1" applyAlignment="1" applyProtection="1">
      <alignment horizontal="left" vertical="top" wrapText="1"/>
      <protection locked="0"/>
    </xf>
    <xf numFmtId="0" fontId="0" fillId="11" borderId="17" xfId="0" applyFill="1" applyBorder="1" applyAlignment="1">
      <alignment horizontal="left" vertical="top"/>
    </xf>
    <xf numFmtId="0" fontId="6" fillId="11" borderId="18" xfId="0" applyFont="1" applyFill="1" applyBorder="1" applyAlignment="1">
      <alignment horizontal="left" vertical="top" wrapText="1"/>
    </xf>
    <xf numFmtId="0" fontId="20" fillId="0" borderId="0" xfId="0" applyFont="1"/>
    <xf numFmtId="0" fontId="34" fillId="0" borderId="0" xfId="0" applyFont="1" applyAlignment="1">
      <alignment wrapText="1"/>
    </xf>
    <xf numFmtId="0" fontId="34" fillId="0" borderId="0" xfId="0" applyFont="1" applyAlignment="1">
      <alignment horizontal="center" wrapText="1"/>
    </xf>
    <xf numFmtId="1" fontId="6" fillId="0" borderId="0" xfId="0" applyNumberFormat="1" applyFont="1" applyAlignment="1">
      <alignment horizontal="center"/>
    </xf>
    <xf numFmtId="0" fontId="6" fillId="14" borderId="0" xfId="0" applyFont="1" applyFill="1" applyAlignment="1">
      <alignment horizontal="center"/>
    </xf>
    <xf numFmtId="0" fontId="23" fillId="0" borderId="0" xfId="0" applyFont="1" applyAlignment="1">
      <alignment wrapText="1"/>
    </xf>
    <xf numFmtId="0" fontId="36" fillId="0" borderId="0" xfId="0" applyFont="1" applyAlignment="1">
      <alignment vertical="center"/>
    </xf>
    <xf numFmtId="0" fontId="7" fillId="0" borderId="0" xfId="0" applyFont="1" applyAlignment="1">
      <alignment wrapText="1"/>
    </xf>
    <xf numFmtId="0" fontId="7" fillId="0" borderId="0" xfId="0" applyFont="1"/>
    <xf numFmtId="0" fontId="27" fillId="0" borderId="24" xfId="0" applyFont="1" applyBorder="1"/>
    <xf numFmtId="0" fontId="27" fillId="0" borderId="0" xfId="0" applyFont="1"/>
    <xf numFmtId="0" fontId="27" fillId="0" borderId="23" xfId="0" applyFont="1" applyBorder="1" applyAlignment="1">
      <alignment wrapText="1"/>
    </xf>
    <xf numFmtId="0" fontId="27" fillId="0" borderId="0" xfId="0" applyFont="1" applyAlignment="1">
      <alignment wrapText="1"/>
    </xf>
    <xf numFmtId="6" fontId="27" fillId="0" borderId="0" xfId="0" applyNumberFormat="1" applyFont="1" applyAlignment="1">
      <alignment horizontal="left"/>
    </xf>
    <xf numFmtId="16" fontId="33" fillId="0" borderId="0" xfId="0" applyNumberFormat="1" applyFont="1"/>
    <xf numFmtId="0" fontId="33" fillId="0" borderId="0" xfId="0" applyFont="1" applyAlignment="1">
      <alignment horizontal="right"/>
    </xf>
    <xf numFmtId="0" fontId="16" fillId="0" borderId="5" xfId="0" applyFont="1" applyBorder="1" applyAlignment="1">
      <alignment horizontal="center"/>
    </xf>
    <xf numFmtId="16" fontId="21" fillId="0" borderId="0" xfId="0" applyNumberFormat="1" applyFont="1"/>
    <xf numFmtId="0" fontId="6" fillId="8" borderId="0" xfId="0" applyFont="1" applyFill="1"/>
    <xf numFmtId="0" fontId="0" fillId="8" borderId="0" xfId="0" applyFill="1"/>
    <xf numFmtId="0" fontId="24" fillId="0" borderId="23" xfId="0" applyFont="1" applyBorder="1" applyAlignment="1">
      <alignment wrapText="1"/>
    </xf>
    <xf numFmtId="6" fontId="24" fillId="0" borderId="0" xfId="0" applyNumberFormat="1" applyFont="1" applyAlignment="1">
      <alignment horizontal="left"/>
    </xf>
    <xf numFmtId="0" fontId="24" fillId="0" borderId="24" xfId="0" applyFont="1" applyBorder="1"/>
    <xf numFmtId="0" fontId="21" fillId="0" borderId="0" xfId="0" applyFont="1"/>
    <xf numFmtId="0" fontId="21" fillId="0" borderId="0" xfId="0" applyFont="1" applyAlignment="1">
      <alignment wrapText="1"/>
    </xf>
    <xf numFmtId="0" fontId="37" fillId="5" borderId="0" xfId="0" applyFont="1" applyFill="1"/>
    <xf numFmtId="0" fontId="16" fillId="0" borderId="0" xfId="0" applyFont="1" applyAlignment="1">
      <alignment horizontal="center"/>
    </xf>
    <xf numFmtId="0" fontId="35" fillId="0" borderId="0" xfId="0" applyFont="1" applyAlignment="1">
      <alignment vertical="top" wrapText="1"/>
    </xf>
    <xf numFmtId="0" fontId="39" fillId="0" borderId="0" xfId="0" applyFont="1"/>
    <xf numFmtId="0" fontId="4" fillId="0" borderId="0" xfId="0" applyFont="1" applyAlignment="1">
      <alignment horizontal="right"/>
    </xf>
    <xf numFmtId="43" fontId="0" fillId="0" borderId="0" xfId="3" applyFont="1"/>
    <xf numFmtId="0" fontId="41" fillId="0" borderId="0" xfId="0" applyFont="1"/>
    <xf numFmtId="0" fontId="5" fillId="4" borderId="0" xfId="0" applyFont="1" applyFill="1" applyAlignment="1">
      <alignment horizontal="center"/>
    </xf>
    <xf numFmtId="0" fontId="42" fillId="0" borderId="0" xfId="0" applyFont="1"/>
    <xf numFmtId="0" fontId="43" fillId="0" borderId="0" xfId="0" applyFont="1"/>
    <xf numFmtId="0" fontId="6" fillId="13" borderId="0" xfId="0" applyFont="1" applyFill="1"/>
    <xf numFmtId="0" fontId="0" fillId="13" borderId="0" xfId="0" applyFill="1"/>
    <xf numFmtId="0" fontId="0" fillId="0" borderId="28" xfId="0" applyBorder="1"/>
    <xf numFmtId="0" fontId="0" fillId="4" borderId="0" xfId="0" applyFill="1" applyAlignment="1">
      <alignment horizontal="center"/>
    </xf>
    <xf numFmtId="0" fontId="5" fillId="0" borderId="30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20" fillId="0" borderId="31" xfId="0" applyFont="1" applyBorder="1" applyAlignment="1">
      <alignment horizontal="center"/>
    </xf>
    <xf numFmtId="0" fontId="2" fillId="0" borderId="27" xfId="0" applyFont="1" applyBorder="1"/>
    <xf numFmtId="0" fontId="16" fillId="0" borderId="27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32" fillId="10" borderId="0" xfId="0" applyFont="1" applyFill="1" applyAlignment="1">
      <alignment horizontal="center"/>
    </xf>
    <xf numFmtId="0" fontId="10" fillId="0" borderId="2" xfId="0" applyFont="1" applyBorder="1" applyAlignment="1">
      <alignment horizontal="center"/>
    </xf>
    <xf numFmtId="0" fontId="0" fillId="0" borderId="0" xfId="0" applyAlignment="1">
      <alignment horizontal="right"/>
    </xf>
    <xf numFmtId="9" fontId="4" fillId="0" borderId="0" xfId="0" applyNumberFormat="1" applyFont="1" applyAlignment="1">
      <alignment horizontal="center"/>
    </xf>
    <xf numFmtId="0" fontId="50" fillId="0" borderId="0" xfId="0" applyFont="1"/>
    <xf numFmtId="0" fontId="4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wrapText="1"/>
    </xf>
    <xf numFmtId="14" fontId="4" fillId="0" borderId="0" xfId="0" applyNumberFormat="1" applyFont="1" applyAlignment="1">
      <alignment horizontal="left"/>
    </xf>
    <xf numFmtId="0" fontId="16" fillId="0" borderId="7" xfId="0" applyFont="1" applyBorder="1" applyAlignment="1">
      <alignment horizontal="center"/>
    </xf>
    <xf numFmtId="0" fontId="51" fillId="0" borderId="8" xfId="0" applyFont="1" applyBorder="1" applyAlignment="1">
      <alignment horizontal="center"/>
    </xf>
    <xf numFmtId="0" fontId="51" fillId="0" borderId="4" xfId="0" applyFont="1" applyBorder="1" applyAlignment="1">
      <alignment horizontal="center"/>
    </xf>
    <xf numFmtId="0" fontId="51" fillId="0" borderId="31" xfId="0" applyFont="1" applyBorder="1" applyAlignment="1">
      <alignment horizontal="center"/>
    </xf>
    <xf numFmtId="0" fontId="45" fillId="0" borderId="5" xfId="0" applyFont="1" applyBorder="1" applyAlignment="1">
      <alignment horizontal="center"/>
    </xf>
    <xf numFmtId="0" fontId="45" fillId="0" borderId="8" xfId="0" applyFont="1" applyBorder="1" applyAlignment="1">
      <alignment horizontal="center"/>
    </xf>
    <xf numFmtId="0" fontId="33" fillId="15" borderId="0" xfId="0" applyFont="1" applyFill="1" applyAlignment="1">
      <alignment horizontal="right"/>
    </xf>
    <xf numFmtId="0" fontId="4" fillId="0" borderId="12" xfId="0" applyFont="1" applyBorder="1" applyAlignment="1">
      <alignment horizontal="left"/>
    </xf>
    <xf numFmtId="14" fontId="33" fillId="15" borderId="0" xfId="0" applyNumberFormat="1" applyFont="1" applyFill="1" applyAlignment="1">
      <alignment horizontal="left"/>
    </xf>
    <xf numFmtId="14" fontId="47" fillId="0" borderId="0" xfId="0" applyNumberFormat="1" applyFont="1" applyAlignment="1">
      <alignment vertical="center" wrapText="1"/>
    </xf>
    <xf numFmtId="0" fontId="6" fillId="0" borderId="0" xfId="0" applyFont="1" applyAlignment="1">
      <alignment horizontal="right"/>
    </xf>
    <xf numFmtId="0" fontId="33" fillId="16" borderId="12" xfId="0" applyFont="1" applyFill="1" applyBorder="1"/>
    <xf numFmtId="0" fontId="21" fillId="16" borderId="12" xfId="0" applyFont="1" applyFill="1" applyBorder="1" applyAlignment="1">
      <alignment horizontal="left"/>
    </xf>
    <xf numFmtId="0" fontId="21" fillId="16" borderId="12" xfId="0" applyFont="1" applyFill="1" applyBorder="1" applyAlignment="1">
      <alignment horizontal="right"/>
    </xf>
    <xf numFmtId="0" fontId="33" fillId="16" borderId="19" xfId="0" applyFont="1" applyFill="1" applyBorder="1" applyAlignment="1">
      <alignment horizontal="left"/>
    </xf>
    <xf numFmtId="0" fontId="33" fillId="16" borderId="19" xfId="0" applyFont="1" applyFill="1" applyBorder="1"/>
    <xf numFmtId="14" fontId="21" fillId="16" borderId="0" xfId="0" applyNumberFormat="1" applyFont="1" applyFill="1" applyAlignment="1">
      <alignment horizontal="left"/>
    </xf>
    <xf numFmtId="0" fontId="21" fillId="16" borderId="0" xfId="0" applyFont="1" applyFill="1" applyAlignment="1">
      <alignment horizontal="center"/>
    </xf>
    <xf numFmtId="0" fontId="21" fillId="16" borderId="0" xfId="0" applyFont="1" applyFill="1" applyAlignment="1">
      <alignment horizontal="left" wrapText="1"/>
    </xf>
    <xf numFmtId="0" fontId="24" fillId="0" borderId="8" xfId="0" applyFont="1" applyBorder="1" applyAlignment="1">
      <alignment vertical="top" wrapText="1"/>
    </xf>
    <xf numFmtId="0" fontId="23" fillId="0" borderId="0" xfId="0" applyFont="1" applyAlignment="1">
      <alignment vertical="top"/>
    </xf>
    <xf numFmtId="165" fontId="24" fillId="0" borderId="8" xfId="0" applyNumberFormat="1" applyFont="1" applyBorder="1" applyAlignment="1">
      <alignment horizontal="center" vertical="top"/>
    </xf>
    <xf numFmtId="0" fontId="24" fillId="0" borderId="5" xfId="0" applyFont="1" applyBorder="1" applyAlignment="1">
      <alignment vertical="top" wrapText="1"/>
    </xf>
    <xf numFmtId="0" fontId="48" fillId="0" borderId="0" xfId="0" applyFont="1" applyAlignment="1">
      <alignment vertical="top" wrapText="1"/>
    </xf>
    <xf numFmtId="0" fontId="28" fillId="0" borderId="42" xfId="0" applyFont="1" applyBorder="1" applyAlignment="1">
      <alignment vertical="top"/>
    </xf>
    <xf numFmtId="0" fontId="25" fillId="0" borderId="43" xfId="0" applyFont="1" applyBorder="1" applyAlignment="1">
      <alignment vertical="top" wrapText="1"/>
    </xf>
    <xf numFmtId="0" fontId="25" fillId="0" borderId="43" xfId="0" applyFont="1" applyBorder="1" applyAlignment="1">
      <alignment horizontal="center" vertical="top"/>
    </xf>
    <xf numFmtId="0" fontId="25" fillId="0" borderId="44" xfId="0" applyFont="1" applyBorder="1" applyAlignment="1">
      <alignment horizontal="center" vertical="top"/>
    </xf>
    <xf numFmtId="0" fontId="24" fillId="0" borderId="46" xfId="0" applyFont="1" applyBorder="1" applyAlignment="1">
      <alignment vertical="top"/>
    </xf>
    <xf numFmtId="0" fontId="25" fillId="0" borderId="48" xfId="0" applyFont="1" applyBorder="1" applyAlignment="1">
      <alignment horizontal="left" vertical="top"/>
    </xf>
    <xf numFmtId="0" fontId="24" fillId="0" borderId="41" xfId="0" applyFont="1" applyBorder="1" applyAlignment="1">
      <alignment vertical="top" wrapText="1"/>
    </xf>
    <xf numFmtId="164" fontId="24" fillId="0" borderId="41" xfId="0" applyNumberFormat="1" applyFont="1" applyBorder="1" applyAlignment="1">
      <alignment horizontal="center" vertical="top"/>
    </xf>
    <xf numFmtId="0" fontId="24" fillId="0" borderId="51" xfId="0" applyFont="1" applyBorder="1" applyAlignment="1">
      <alignment vertical="top"/>
    </xf>
    <xf numFmtId="0" fontId="54" fillId="0" borderId="0" xfId="0" applyFont="1" applyAlignment="1">
      <alignment horizontal="left"/>
    </xf>
    <xf numFmtId="49" fontId="54" fillId="0" borderId="0" xfId="0" applyNumberFormat="1" applyFont="1"/>
    <xf numFmtId="0" fontId="54" fillId="0" borderId="0" xfId="0" applyFont="1"/>
    <xf numFmtId="0" fontId="54" fillId="0" borderId="0" xfId="0" applyFont="1" applyAlignment="1">
      <alignment wrapText="1"/>
    </xf>
    <xf numFmtId="0" fontId="9" fillId="0" borderId="0" xfId="0" applyFont="1"/>
    <xf numFmtId="0" fontId="45" fillId="0" borderId="27" xfId="0" applyFont="1" applyBorder="1" applyAlignment="1">
      <alignment horizontal="center"/>
    </xf>
    <xf numFmtId="0" fontId="7" fillId="0" borderId="0" xfId="0" applyFont="1" applyAlignment="1">
      <alignment vertical="center" wrapText="1"/>
    </xf>
    <xf numFmtId="14" fontId="53" fillId="0" borderId="0" xfId="0" applyNumberFormat="1" applyFont="1" applyAlignment="1">
      <alignment horizontal="right"/>
    </xf>
    <xf numFmtId="0" fontId="53" fillId="0" borderId="0" xfId="0" applyFont="1" applyAlignment="1">
      <alignment horizontal="right"/>
    </xf>
    <xf numFmtId="0" fontId="32" fillId="10" borderId="9" xfId="0" applyFont="1" applyFill="1" applyBorder="1" applyAlignment="1">
      <alignment horizontal="center"/>
    </xf>
    <xf numFmtId="0" fontId="2" fillId="0" borderId="37" xfId="0" applyFont="1" applyBorder="1" applyAlignment="1">
      <alignment horizontal="center" wrapText="1"/>
    </xf>
    <xf numFmtId="0" fontId="2" fillId="0" borderId="38" xfId="0" applyFont="1" applyBorder="1" applyAlignment="1">
      <alignment horizontal="center" wrapText="1"/>
    </xf>
    <xf numFmtId="0" fontId="5" fillId="0" borderId="39" xfId="0" applyFont="1" applyBorder="1" applyAlignment="1">
      <alignment horizontal="center"/>
    </xf>
    <xf numFmtId="0" fontId="5" fillId="0" borderId="40" xfId="0" applyFont="1" applyBorder="1" applyAlignment="1">
      <alignment horizontal="center"/>
    </xf>
    <xf numFmtId="0" fontId="9" fillId="0" borderId="0" xfId="0" applyFont="1" applyAlignment="1">
      <alignment horizontal="left" wrapText="1"/>
    </xf>
    <xf numFmtId="0" fontId="33" fillId="0" borderId="0" xfId="0" applyFont="1" applyAlignment="1">
      <alignment horizontal="center"/>
    </xf>
    <xf numFmtId="0" fontId="6" fillId="0" borderId="28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52" fillId="0" borderId="0" xfId="0" applyFont="1" applyAlignment="1">
      <alignment horizontal="right"/>
    </xf>
    <xf numFmtId="0" fontId="6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6" fillId="0" borderId="45" xfId="0" applyFont="1" applyBorder="1" applyAlignment="1">
      <alignment vertical="top"/>
    </xf>
    <xf numFmtId="0" fontId="26" fillId="0" borderId="47" xfId="0" applyFont="1" applyBorder="1" applyAlignment="1">
      <alignment vertical="top"/>
    </xf>
    <xf numFmtId="0" fontId="25" fillId="0" borderId="48" xfId="0" applyFont="1" applyBorder="1" applyAlignment="1">
      <alignment vertical="top"/>
    </xf>
    <xf numFmtId="0" fontId="27" fillId="0" borderId="45" xfId="0" applyFont="1" applyBorder="1" applyAlignment="1">
      <alignment vertical="top"/>
    </xf>
    <xf numFmtId="0" fontId="27" fillId="0" borderId="47" xfId="0" applyFont="1" applyBorder="1" applyAlignment="1">
      <alignment vertical="top"/>
    </xf>
    <xf numFmtId="0" fontId="25" fillId="2" borderId="48" xfId="0" applyFont="1" applyFill="1" applyBorder="1" applyAlignment="1">
      <alignment vertical="top"/>
    </xf>
    <xf numFmtId="0" fontId="25" fillId="0" borderId="45" xfId="0" applyFont="1" applyBorder="1" applyAlignment="1">
      <alignment vertical="top"/>
    </xf>
    <xf numFmtId="0" fontId="25" fillId="2" borderId="45" xfId="0" applyFont="1" applyFill="1" applyBorder="1" applyAlignment="1">
      <alignment vertical="top"/>
    </xf>
    <xf numFmtId="0" fontId="49" fillId="0" borderId="0" xfId="0" applyFont="1" applyAlignment="1">
      <alignment horizontal="left" wrapText="1"/>
    </xf>
    <xf numFmtId="0" fontId="25" fillId="2" borderId="48" xfId="0" applyFont="1" applyFill="1" applyBorder="1" applyAlignment="1">
      <alignment horizontal="left" vertical="top"/>
    </xf>
    <xf numFmtId="0" fontId="25" fillId="2" borderId="45" xfId="0" applyFont="1" applyFill="1" applyBorder="1" applyAlignment="1">
      <alignment horizontal="left" vertical="top"/>
    </xf>
    <xf numFmtId="0" fontId="25" fillId="0" borderId="49" xfId="0" applyFont="1" applyBorder="1" applyAlignment="1">
      <alignment horizontal="left" vertical="top"/>
    </xf>
    <xf numFmtId="0" fontId="25" fillId="0" borderId="23" xfId="0" applyFont="1" applyBorder="1" applyAlignment="1">
      <alignment horizontal="left" vertical="top"/>
    </xf>
    <xf numFmtId="0" fontId="25" fillId="2" borderId="47" xfId="0" applyFont="1" applyFill="1" applyBorder="1" applyAlignment="1">
      <alignment horizontal="left" vertical="top"/>
    </xf>
    <xf numFmtId="0" fontId="27" fillId="0" borderId="50" xfId="0" applyFont="1" applyBorder="1" applyAlignment="1">
      <alignment vertical="top"/>
    </xf>
    <xf numFmtId="0" fontId="7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top" wrapText="1"/>
    </xf>
    <xf numFmtId="0" fontId="19" fillId="5" borderId="14" xfId="2" applyFont="1" applyFill="1" applyBorder="1" applyAlignment="1" applyProtection="1">
      <alignment horizontal="left" vertical="top" wrapText="1"/>
      <protection locked="0"/>
    </xf>
    <xf numFmtId="0" fontId="19" fillId="5" borderId="0" xfId="2" applyFont="1" applyFill="1" applyAlignment="1" applyProtection="1">
      <alignment horizontal="left" vertical="top" wrapText="1"/>
      <protection locked="0"/>
    </xf>
    <xf numFmtId="0" fontId="4" fillId="0" borderId="0" xfId="0" applyFont="1" applyAlignment="1">
      <alignment horizontal="left" vertical="center"/>
    </xf>
    <xf numFmtId="0" fontId="13" fillId="0" borderId="0" xfId="0" applyFont="1" applyAlignment="1">
      <alignment horizontal="left" vertical="top" wrapText="1"/>
    </xf>
    <xf numFmtId="0" fontId="14" fillId="0" borderId="11" xfId="0" applyFont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6" fillId="9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14" fillId="0" borderId="11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4" fillId="3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0" fontId="35" fillId="0" borderId="0" xfId="0" applyFont="1"/>
  </cellXfs>
  <cellStyles count="4">
    <cellStyle name="Comma" xfId="3" builtinId="3"/>
    <cellStyle name="Hyperlink" xfId="1" builtinId="8"/>
    <cellStyle name="Normal" xfId="0" builtinId="0"/>
    <cellStyle name="Normal 8 2" xfId="2" xr:uid="{79282A5A-AF66-4A36-A759-E47979E48C00}"/>
  </cellStyles>
  <dxfs count="0"/>
  <tableStyles count="0" defaultTableStyle="TableStyleMedium2" defaultPivotStyle="PivotStyleLight16"/>
  <colors>
    <mruColors>
      <color rgb="FF00BCB8"/>
      <color rgb="FF00A8A4"/>
      <color rgb="FF0808E8"/>
      <color rgb="FFFFFFCC"/>
      <color rgb="FF66FF99"/>
      <color rgb="FFFF00FF"/>
      <color rgb="FFCC99FF"/>
      <color rgb="FFFF5050"/>
      <color rgb="FFFFCCFF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22</xdr:row>
      <xdr:rowOff>29471</xdr:rowOff>
    </xdr:from>
    <xdr:to>
      <xdr:col>8</xdr:col>
      <xdr:colOff>101478</xdr:colOff>
      <xdr:row>55</xdr:row>
      <xdr:rowOff>56225</xdr:rowOff>
    </xdr:to>
    <xdr:pic>
      <xdr:nvPicPr>
        <xdr:cNvPr id="3" name="Picture 2" descr="A graph with different colored bars&#10;&#10;Description automatically generated">
          <a:extLst>
            <a:ext uri="{FF2B5EF4-FFF2-40B4-BE49-F238E27FC236}">
              <a16:creationId xmlns:a16="http://schemas.microsoft.com/office/drawing/2014/main" id="{E7E1A3A7-263C-0862-A253-E9A5EB51B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682153"/>
          <a:ext cx="7900771" cy="37471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121023</xdr:rowOff>
    </xdr:from>
    <xdr:to>
      <xdr:col>8</xdr:col>
      <xdr:colOff>235221</xdr:colOff>
      <xdr:row>72</xdr:row>
      <xdr:rowOff>189490</xdr:rowOff>
    </xdr:to>
    <xdr:pic>
      <xdr:nvPicPr>
        <xdr:cNvPr id="4" name="Picture 3" descr="A graph of different colored bars&#10;&#10;Description automatically generated">
          <a:extLst>
            <a:ext uri="{FF2B5EF4-FFF2-40B4-BE49-F238E27FC236}">
              <a16:creationId xmlns:a16="http://schemas.microsoft.com/office/drawing/2014/main" id="{76178137-ADC3-CF38-9A70-785F70874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494058"/>
          <a:ext cx="8034515" cy="34212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13</xdr:col>
      <xdr:colOff>156755</xdr:colOff>
      <xdr:row>66</xdr:row>
      <xdr:rowOff>73205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E21962-A84A-7525-1612-0DC7AAA6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65714"/>
          <a:ext cx="10743384" cy="80742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9</xdr:col>
      <xdr:colOff>455946</xdr:colOff>
      <xdr:row>24</xdr:row>
      <xdr:rowOff>30481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6228C9-F1BA-C16D-3A8C-2B6F148F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7641"/>
          <a:ext cx="5942346" cy="3886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</xdr:rowOff>
    </xdr:from>
    <xdr:to>
      <xdr:col>9</xdr:col>
      <xdr:colOff>455945</xdr:colOff>
      <xdr:row>49</xdr:row>
      <xdr:rowOff>30480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718FE3-43DC-BF7F-1E9F-2498B74B3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58641"/>
          <a:ext cx="5942345" cy="3886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5</xdr:row>
      <xdr:rowOff>0</xdr:rowOff>
    </xdr:from>
    <xdr:to>
      <xdr:col>9</xdr:col>
      <xdr:colOff>367203</xdr:colOff>
      <xdr:row>17</xdr:row>
      <xdr:rowOff>11206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E3574-6B27-B679-1947-0E9BCBCCE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" y="784412"/>
          <a:ext cx="8603527" cy="18937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4</xdr:row>
      <xdr:rowOff>33618</xdr:rowOff>
    </xdr:from>
    <xdr:to>
      <xdr:col>12</xdr:col>
      <xdr:colOff>280148</xdr:colOff>
      <xdr:row>18</xdr:row>
      <xdr:rowOff>44823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B56B36-07CA-83BF-D477-65FEA4DB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23" y="661147"/>
          <a:ext cx="10477501" cy="2857500"/>
        </a:xfrm>
        <a:prstGeom prst="rect">
          <a:avLst/>
        </a:prstGeom>
      </xdr:spPr>
    </xdr:pic>
    <xdr:clientData/>
  </xdr:twoCellAnchor>
  <xdr:twoCellAnchor>
    <xdr:from>
      <xdr:col>2</xdr:col>
      <xdr:colOff>683558</xdr:colOff>
      <xdr:row>16</xdr:row>
      <xdr:rowOff>100851</xdr:rowOff>
    </xdr:from>
    <xdr:to>
      <xdr:col>4</xdr:col>
      <xdr:colOff>212911</xdr:colOff>
      <xdr:row>16</xdr:row>
      <xdr:rowOff>414616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DDC7912E-AA4A-C71B-DE83-D043D5587F99}"/>
            </a:ext>
          </a:extLst>
        </xdr:cNvPr>
        <xdr:cNvSpPr/>
      </xdr:nvSpPr>
      <xdr:spPr>
        <a:xfrm>
          <a:off x="3440205" y="2610969"/>
          <a:ext cx="1165412" cy="313765"/>
        </a:xfrm>
        <a:prstGeom prst="ellipse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62</xdr:row>
      <xdr:rowOff>89647</xdr:rowOff>
    </xdr:from>
    <xdr:to>
      <xdr:col>9</xdr:col>
      <xdr:colOff>1292485</xdr:colOff>
      <xdr:row>82</xdr:row>
      <xdr:rowOff>186631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CCBADB9-06D8-1300-4963-6E65B8037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741088"/>
          <a:ext cx="13592734" cy="41139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9</xdr:col>
      <xdr:colOff>1138359</xdr:colOff>
      <xdr:row>109</xdr:row>
      <xdr:rowOff>117549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8570A7E-D13A-4D47-7B61-52D2BEECB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7088971"/>
          <a:ext cx="13429083" cy="51659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9</xdr:col>
      <xdr:colOff>1520637</xdr:colOff>
      <xdr:row>137</xdr:row>
      <xdr:rowOff>41755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02F97AB-339B-75AE-FECB-0B326FDB6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2535029"/>
          <a:ext cx="13805646" cy="52899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10</xdr:col>
      <xdr:colOff>34758</xdr:colOff>
      <xdr:row>54</xdr:row>
      <xdr:rowOff>112059</xdr:rowOff>
    </xdr:to>
    <xdr:pic>
      <xdr:nvPicPr>
        <xdr:cNvPr id="2" name="Picture 1" descr="A graph with different colored bars&#10;&#10;Description automatically generated">
          <a:extLst>
            <a:ext uri="{FF2B5EF4-FFF2-40B4-BE49-F238E27FC236}">
              <a16:creationId xmlns:a16="http://schemas.microsoft.com/office/drawing/2014/main" id="{D7711FA1-302D-90B6-24C5-0444D2DBD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398559"/>
          <a:ext cx="14264324" cy="475129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30481</xdr:colOff>
      <xdr:row>7</xdr:row>
      <xdr:rowOff>7620</xdr:rowOff>
    </xdr:from>
    <xdr:to>
      <xdr:col>8</xdr:col>
      <xdr:colOff>918084</xdr:colOff>
      <xdr:row>22</xdr:row>
      <xdr:rowOff>32385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27D56F-8271-B110-E121-0137BE92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5841" y="1546860"/>
          <a:ext cx="3777488" cy="2451735"/>
        </a:xfrm>
        <a:prstGeom prst="rect">
          <a:avLst/>
        </a:prstGeom>
      </xdr:spPr>
    </xdr:pic>
    <xdr:clientData/>
  </xdr:twoCellAnchor>
  <xdr:twoCellAnchor editAs="oneCell">
    <xdr:from>
      <xdr:col>5</xdr:col>
      <xdr:colOff>45722</xdr:colOff>
      <xdr:row>22</xdr:row>
      <xdr:rowOff>1</xdr:rowOff>
    </xdr:from>
    <xdr:to>
      <xdr:col>8</xdr:col>
      <xdr:colOff>910881</xdr:colOff>
      <xdr:row>37</xdr:row>
      <xdr:rowOff>3811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EB2041F-3677-8102-35B0-9417CCC3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41082" y="4145281"/>
          <a:ext cx="3743614" cy="24460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108856</xdr:rowOff>
    </xdr:from>
    <xdr:to>
      <xdr:col>9</xdr:col>
      <xdr:colOff>765939</xdr:colOff>
      <xdr:row>39</xdr:row>
      <xdr:rowOff>48481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FFC9AC-3B70-CA9B-F0C0-ABB81931C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72142"/>
          <a:ext cx="8726118" cy="614448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13</xdr:col>
      <xdr:colOff>589805</xdr:colOff>
      <xdr:row>19</xdr:row>
      <xdr:rowOff>147745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5B2C7E6-F6CC-ECE7-7A65-0854EAE7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49896"/>
          <a:ext cx="7295322" cy="2209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13</xdr:col>
      <xdr:colOff>551953</xdr:colOff>
      <xdr:row>46</xdr:row>
      <xdr:rowOff>35234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5F99067-ABBE-A92C-EEB9-2E922238B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76261"/>
          <a:ext cx="7255565" cy="416610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48</xdr:row>
      <xdr:rowOff>26504</xdr:rowOff>
    </xdr:from>
    <xdr:to>
      <xdr:col>13</xdr:col>
      <xdr:colOff>521344</xdr:colOff>
      <xdr:row>61</xdr:row>
      <xdr:rowOff>117365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ED4B95A-A142-96F7-2EB1-84D2E7066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8355495"/>
          <a:ext cx="7240195" cy="2165820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62</xdr:row>
      <xdr:rowOff>0</xdr:rowOff>
    </xdr:from>
    <xdr:to>
      <xdr:col>13</xdr:col>
      <xdr:colOff>498709</xdr:colOff>
      <xdr:row>88</xdr:row>
      <xdr:rowOff>4719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C4E9C30-D939-C549-3A5B-C67A49594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" y="10555357"/>
          <a:ext cx="7219464" cy="414130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45720</xdr:colOff>
      <xdr:row>3</xdr:row>
      <xdr:rowOff>53340</xdr:rowOff>
    </xdr:from>
    <xdr:to>
      <xdr:col>19</xdr:col>
      <xdr:colOff>602240</xdr:colOff>
      <xdr:row>20</xdr:row>
      <xdr:rowOff>76449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54F0F4-BB51-4517-B3A2-D20B78C46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9720" y="1066800"/>
          <a:ext cx="2994920" cy="287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</xdr:row>
      <xdr:rowOff>47625</xdr:rowOff>
    </xdr:from>
    <xdr:to>
      <xdr:col>6</xdr:col>
      <xdr:colOff>583797</xdr:colOff>
      <xdr:row>22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BBDC907-FED8-A4AB-33DB-2CB740B21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1219200"/>
          <a:ext cx="4222347" cy="2962275"/>
        </a:xfrm>
        <a:prstGeom prst="rect">
          <a:avLst/>
        </a:prstGeom>
      </xdr:spPr>
    </xdr:pic>
    <xdr:clientData/>
  </xdr:twoCellAnchor>
  <xdr:twoCellAnchor editAs="oneCell">
    <xdr:from>
      <xdr:col>6</xdr:col>
      <xdr:colOff>514350</xdr:colOff>
      <xdr:row>1</xdr:row>
      <xdr:rowOff>38100</xdr:rowOff>
    </xdr:from>
    <xdr:to>
      <xdr:col>11</xdr:col>
      <xdr:colOff>196647</xdr:colOff>
      <xdr:row>24</xdr:row>
      <xdr:rowOff>133350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23692CF-1F0A-A3AB-B264-9648581A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71950" y="266700"/>
          <a:ext cx="2730297" cy="42767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114300</xdr:rowOff>
    </xdr:from>
    <xdr:to>
      <xdr:col>12</xdr:col>
      <xdr:colOff>600075</xdr:colOff>
      <xdr:row>37</xdr:row>
      <xdr:rowOff>110853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7D6EC96-D910-36D1-EFAC-23EDE568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4686300"/>
          <a:ext cx="7915275" cy="193965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39</xdr:row>
      <xdr:rowOff>7620</xdr:rowOff>
    </xdr:from>
    <xdr:to>
      <xdr:col>7</xdr:col>
      <xdr:colOff>99435</xdr:colOff>
      <xdr:row>56</xdr:row>
      <xdr:rowOff>152660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95B90-0B8B-FE58-879E-28331C7E2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0" y="7056120"/>
          <a:ext cx="4328535" cy="299492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68</xdr:row>
      <xdr:rowOff>22860</xdr:rowOff>
    </xdr:from>
    <xdr:to>
      <xdr:col>12</xdr:col>
      <xdr:colOff>127965</xdr:colOff>
      <xdr:row>78</xdr:row>
      <xdr:rowOff>99059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C2B58A-B857-D5A6-D458-1C27ED17D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100" y="11932920"/>
          <a:ext cx="7405065" cy="1752599"/>
        </a:xfrm>
        <a:prstGeom prst="rect">
          <a:avLst/>
        </a:prstGeom>
      </xdr:spPr>
    </xdr:pic>
    <xdr:clientData/>
  </xdr:twoCellAnchor>
  <xdr:twoCellAnchor editAs="oneCell">
    <xdr:from>
      <xdr:col>7</xdr:col>
      <xdr:colOff>106680</xdr:colOff>
      <xdr:row>38</xdr:row>
      <xdr:rowOff>167639</xdr:rowOff>
    </xdr:from>
    <xdr:to>
      <xdr:col>12</xdr:col>
      <xdr:colOff>38100</xdr:colOff>
      <xdr:row>67</xdr:row>
      <xdr:rowOff>132740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E077FDC-786A-8221-5EF1-0F239C3D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73880" y="7048499"/>
          <a:ext cx="2979420" cy="48266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s://mypcm21.box.com/s/yz1vbzwhuhvsi9wgc04xx4uklkhid23y" TargetMode="External"/><Relationship Id="rId1" Type="http://schemas.openxmlformats.org/officeDocument/2006/relationships/hyperlink" Target="https://mypcm21.box.com/s/dtnzutjgwrv4pjta7aiazfobrsquqyfr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mypcm21.box.com/s/vkhqzyetsg29fi1ht6ptuhcjr93a3bn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ypcm21.box.com/s/zb0rzh9m0eajnnjpysi991li63gcom6k" TargetMode="External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mypcm21.box.com/s/zb0rzh9m0eajnnjpysi991li63gcom6k" TargetMode="External"/><Relationship Id="rId1" Type="http://schemas.openxmlformats.org/officeDocument/2006/relationships/hyperlink" Target="https://mypcm21.box.com/s/rd6k8wrrmcwp71gamyh8plvcmt0jl7nu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charterschool.app.box.com/s/aq9rum6r9xf2gy23q7xeneej9gszbiuq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4C1B3-27F2-420D-934C-470772BAC180}">
  <sheetPr>
    <outlinePr summaryBelow="0" summaryRight="0"/>
    <pageSetUpPr fitToPage="1"/>
  </sheetPr>
  <dimension ref="A1:AE67"/>
  <sheetViews>
    <sheetView tabSelected="1" zoomScale="85" zoomScaleNormal="85" workbookViewId="0">
      <selection activeCell="H17" sqref="H17"/>
    </sheetView>
  </sheetViews>
  <sheetFormatPr defaultColWidth="14.44140625" defaultRowHeight="15.75" customHeight="1" x14ac:dyDescent="0.25"/>
  <cols>
    <col min="1" max="1" width="18.6640625" customWidth="1"/>
    <col min="2" max="2" width="14.21875" customWidth="1"/>
    <col min="3" max="11" width="13.44140625" customWidth="1"/>
    <col min="12" max="12" width="14" customWidth="1"/>
    <col min="13" max="15" width="13.44140625" customWidth="1"/>
    <col min="16" max="16" width="10.5546875" customWidth="1"/>
    <col min="17" max="17" width="10.33203125" customWidth="1"/>
    <col min="20" max="20" width="0.88671875" customWidth="1"/>
  </cols>
  <sheetData>
    <row r="1" spans="1:17" ht="24.75" customHeight="1" x14ac:dyDescent="0.3">
      <c r="A1" s="1" t="s">
        <v>0</v>
      </c>
    </row>
    <row r="2" spans="1:17" ht="13.2" x14ac:dyDescent="0.25">
      <c r="A2" s="2"/>
      <c r="B2" s="2"/>
      <c r="C2" s="2"/>
      <c r="D2" s="2"/>
      <c r="E2" s="2"/>
      <c r="F2" s="2"/>
    </row>
    <row r="3" spans="1:17" ht="13.2" x14ac:dyDescent="0.25">
      <c r="A3" s="2"/>
      <c r="B3" s="201" t="s">
        <v>314</v>
      </c>
      <c r="C3" s="201"/>
      <c r="D3" s="201"/>
      <c r="E3" s="201"/>
      <c r="F3" s="201"/>
      <c r="G3" s="201"/>
      <c r="H3" s="201"/>
      <c r="I3" s="201"/>
      <c r="J3" s="201"/>
      <c r="K3" s="201"/>
      <c r="L3" s="150" t="s">
        <v>189</v>
      </c>
    </row>
    <row r="4" spans="1:17" s="5" customFormat="1" ht="53.4" thickBot="1" x14ac:dyDescent="0.3">
      <c r="A4" s="3" t="s">
        <v>1</v>
      </c>
      <c r="B4" s="3" t="s">
        <v>104</v>
      </c>
      <c r="C4" s="202" t="s">
        <v>105</v>
      </c>
      <c r="D4" s="203"/>
      <c r="E4" s="3" t="s">
        <v>2</v>
      </c>
      <c r="F4" s="3" t="s">
        <v>3</v>
      </c>
      <c r="G4" s="3" t="s">
        <v>183</v>
      </c>
      <c r="H4" s="3" t="s">
        <v>312</v>
      </c>
      <c r="I4" s="3" t="s">
        <v>184</v>
      </c>
      <c r="J4" s="3" t="s">
        <v>4</v>
      </c>
      <c r="K4" s="3" t="s">
        <v>188</v>
      </c>
      <c r="L4" s="3" t="s">
        <v>313</v>
      </c>
      <c r="M4" s="4" t="s">
        <v>5</v>
      </c>
      <c r="O4" s="3" t="s">
        <v>106</v>
      </c>
      <c r="P4" s="3" t="s">
        <v>107</v>
      </c>
      <c r="Q4" s="3" t="s">
        <v>190</v>
      </c>
    </row>
    <row r="5" spans="1:17" ht="13.8" thickTop="1" x14ac:dyDescent="0.25">
      <c r="A5" s="6" t="s">
        <v>6</v>
      </c>
      <c r="B5" s="7">
        <v>2</v>
      </c>
      <c r="C5" s="204">
        <v>1</v>
      </c>
      <c r="D5" s="205"/>
      <c r="E5" s="7">
        <v>2.6</v>
      </c>
      <c r="F5" s="7">
        <v>3</v>
      </c>
      <c r="G5" s="7">
        <v>5</v>
      </c>
      <c r="H5" s="7">
        <v>1</v>
      </c>
      <c r="I5" s="7">
        <v>2</v>
      </c>
      <c r="J5" s="7">
        <v>5</v>
      </c>
      <c r="K5" s="7">
        <v>1</v>
      </c>
      <c r="L5" s="151">
        <v>0.8</v>
      </c>
      <c r="M5" s="8">
        <f>SUM(B5:L5)</f>
        <v>23.400000000000002</v>
      </c>
      <c r="O5" s="7">
        <v>2</v>
      </c>
      <c r="P5" s="7">
        <v>1</v>
      </c>
      <c r="Q5" s="7">
        <v>1</v>
      </c>
    </row>
    <row r="6" spans="1:17" s="79" customFormat="1" ht="24" customHeight="1" x14ac:dyDescent="0.25">
      <c r="A6" s="77"/>
      <c r="B6" s="78" t="s">
        <v>179</v>
      </c>
      <c r="C6" s="78" t="s">
        <v>180</v>
      </c>
      <c r="D6" s="78"/>
      <c r="E6" s="78" t="s">
        <v>181</v>
      </c>
      <c r="F6" s="79" t="s">
        <v>182</v>
      </c>
      <c r="G6" s="79" t="s">
        <v>186</v>
      </c>
      <c r="I6" s="79" t="s">
        <v>185</v>
      </c>
      <c r="J6" s="79" t="s">
        <v>187</v>
      </c>
    </row>
    <row r="7" spans="1:17" ht="13.8" thickBot="1" x14ac:dyDescent="0.3">
      <c r="A7" s="10" t="s">
        <v>7</v>
      </c>
      <c r="B7" s="144" t="s">
        <v>8</v>
      </c>
      <c r="C7" s="11" t="s">
        <v>325</v>
      </c>
      <c r="D7" s="11" t="s">
        <v>324</v>
      </c>
      <c r="E7" s="11" t="s">
        <v>109</v>
      </c>
      <c r="F7" s="11" t="s">
        <v>108</v>
      </c>
      <c r="G7" s="11" t="s">
        <v>9</v>
      </c>
      <c r="H7" s="11" t="s">
        <v>10</v>
      </c>
      <c r="I7" s="11" t="s">
        <v>11</v>
      </c>
      <c r="J7" s="11" t="s">
        <v>12</v>
      </c>
      <c r="K7" s="11" t="s">
        <v>13</v>
      </c>
      <c r="L7" s="11" t="s">
        <v>14</v>
      </c>
      <c r="M7" s="11" t="s">
        <v>15</v>
      </c>
      <c r="N7" s="11" t="s">
        <v>16</v>
      </c>
    </row>
    <row r="8" spans="1:17" ht="13.8" thickTop="1" x14ac:dyDescent="0.25">
      <c r="A8" s="12" t="s">
        <v>17</v>
      </c>
      <c r="B8" s="146">
        <v>25</v>
      </c>
      <c r="C8" s="36">
        <v>18</v>
      </c>
      <c r="D8" s="36">
        <v>17</v>
      </c>
      <c r="E8" s="116">
        <v>17</v>
      </c>
      <c r="F8" s="116">
        <v>18</v>
      </c>
      <c r="G8" s="116">
        <v>18</v>
      </c>
      <c r="H8" s="163">
        <v>19</v>
      </c>
      <c r="I8" s="38"/>
      <c r="J8" s="116"/>
      <c r="K8" s="116"/>
      <c r="L8" s="116"/>
      <c r="M8" s="116"/>
      <c r="N8" s="116"/>
    </row>
    <row r="9" spans="1:17" ht="13.2" x14ac:dyDescent="0.25">
      <c r="A9" s="13">
        <v>1</v>
      </c>
      <c r="B9" s="147">
        <v>31</v>
      </c>
      <c r="C9" s="159">
        <v>31</v>
      </c>
      <c r="D9" s="159">
        <v>29</v>
      </c>
      <c r="E9" s="39">
        <v>31</v>
      </c>
      <c r="F9" s="39">
        <v>30</v>
      </c>
      <c r="G9" s="39">
        <v>30</v>
      </c>
      <c r="H9" s="160">
        <v>30</v>
      </c>
      <c r="I9" s="39"/>
      <c r="J9" s="29"/>
      <c r="K9" s="29"/>
      <c r="L9" s="29"/>
      <c r="M9" s="29"/>
      <c r="N9" s="29"/>
    </row>
    <row r="10" spans="1:17" ht="13.2" x14ac:dyDescent="0.25">
      <c r="A10" s="13">
        <v>2</v>
      </c>
      <c r="B10" s="147">
        <v>27</v>
      </c>
      <c r="C10" s="159">
        <v>26</v>
      </c>
      <c r="D10" s="159">
        <v>24</v>
      </c>
      <c r="E10" s="29">
        <v>25</v>
      </c>
      <c r="F10" s="29">
        <v>24</v>
      </c>
      <c r="G10" s="29">
        <v>22</v>
      </c>
      <c r="H10" s="164">
        <v>21</v>
      </c>
      <c r="I10" s="39"/>
      <c r="J10" s="29"/>
      <c r="K10" s="29"/>
      <c r="L10" s="29"/>
      <c r="M10" s="29"/>
      <c r="N10" s="29"/>
    </row>
    <row r="11" spans="1:17" ht="13.2" x14ac:dyDescent="0.25">
      <c r="A11" s="13">
        <v>3</v>
      </c>
      <c r="B11" s="147">
        <v>16</v>
      </c>
      <c r="C11" s="159">
        <v>16</v>
      </c>
      <c r="D11" s="159">
        <v>15</v>
      </c>
      <c r="E11" s="39">
        <v>14</v>
      </c>
      <c r="F11" s="39">
        <v>13</v>
      </c>
      <c r="G11" s="39">
        <v>13</v>
      </c>
      <c r="H11" s="160">
        <v>13</v>
      </c>
      <c r="I11" s="39"/>
      <c r="J11" s="29"/>
      <c r="K11" s="29"/>
      <c r="L11" s="29"/>
      <c r="M11" s="29"/>
      <c r="N11" s="29"/>
    </row>
    <row r="12" spans="1:17" ht="13.2" x14ac:dyDescent="0.25">
      <c r="A12" s="13">
        <v>4</v>
      </c>
      <c r="B12" s="147">
        <v>11</v>
      </c>
      <c r="C12" s="159">
        <v>13</v>
      </c>
      <c r="D12" s="159">
        <v>13</v>
      </c>
      <c r="E12" s="39">
        <v>13</v>
      </c>
      <c r="F12" s="39">
        <v>13</v>
      </c>
      <c r="G12" s="39">
        <v>11</v>
      </c>
      <c r="H12" s="160">
        <v>11</v>
      </c>
      <c r="I12" s="39"/>
      <c r="J12" s="29"/>
      <c r="K12" s="29"/>
      <c r="L12" s="29"/>
      <c r="M12" s="29"/>
      <c r="N12" s="29"/>
    </row>
    <row r="13" spans="1:17" ht="13.2" x14ac:dyDescent="0.25">
      <c r="A13" s="13">
        <v>5</v>
      </c>
      <c r="B13" s="147">
        <v>9</v>
      </c>
      <c r="C13" s="159">
        <v>9</v>
      </c>
      <c r="D13" s="159">
        <v>9</v>
      </c>
      <c r="E13" s="39">
        <v>8</v>
      </c>
      <c r="F13" s="39">
        <v>8</v>
      </c>
      <c r="G13" s="39">
        <v>8</v>
      </c>
      <c r="H13" s="160">
        <v>7</v>
      </c>
      <c r="I13" s="39"/>
      <c r="J13" s="29"/>
      <c r="K13" s="29"/>
      <c r="L13" s="29"/>
      <c r="M13" s="29"/>
      <c r="N13" s="29"/>
    </row>
    <row r="14" spans="1:17" ht="13.2" x14ac:dyDescent="0.25">
      <c r="A14" s="12">
        <v>6</v>
      </c>
      <c r="B14" s="148">
        <v>9</v>
      </c>
      <c r="C14" s="36">
        <v>9</v>
      </c>
      <c r="D14" s="36">
        <v>8</v>
      </c>
      <c r="E14" s="40">
        <v>7</v>
      </c>
      <c r="F14" s="40">
        <v>7</v>
      </c>
      <c r="G14" s="40">
        <v>5</v>
      </c>
      <c r="H14" s="161">
        <v>6</v>
      </c>
      <c r="I14" s="40"/>
      <c r="J14" s="36"/>
      <c r="K14" s="36"/>
      <c r="L14" s="36"/>
      <c r="M14" s="36"/>
      <c r="N14" s="36"/>
    </row>
    <row r="15" spans="1:17" ht="13.8" thickBot="1" x14ac:dyDescent="0.3">
      <c r="A15" s="139">
        <v>7</v>
      </c>
      <c r="B15" s="149">
        <v>8</v>
      </c>
      <c r="C15" s="140">
        <v>8</v>
      </c>
      <c r="D15" s="140">
        <v>8</v>
      </c>
      <c r="E15" s="141">
        <v>7</v>
      </c>
      <c r="F15" s="141">
        <v>7</v>
      </c>
      <c r="G15" s="141">
        <v>6</v>
      </c>
      <c r="H15" s="162">
        <v>6</v>
      </c>
      <c r="I15" s="141"/>
      <c r="J15" s="140"/>
      <c r="K15" s="140"/>
      <c r="L15" s="140"/>
      <c r="M15" s="140"/>
      <c r="N15" s="140"/>
    </row>
    <row r="16" spans="1:17" ht="13.2" x14ac:dyDescent="0.25">
      <c r="A16" s="142" t="s">
        <v>191</v>
      </c>
      <c r="B16" s="145">
        <f>SUM(B8:B15)</f>
        <v>136</v>
      </c>
      <c r="C16" s="143">
        <f>SUM(C8:C15)</f>
        <v>130</v>
      </c>
      <c r="D16" s="143">
        <f t="shared" ref="D16:N16" si="0">SUM(D8:D15)</f>
        <v>123</v>
      </c>
      <c r="E16" s="143">
        <f t="shared" si="0"/>
        <v>122</v>
      </c>
      <c r="F16" s="143">
        <f t="shared" si="0"/>
        <v>120</v>
      </c>
      <c r="G16" s="143">
        <f t="shared" si="0"/>
        <v>113</v>
      </c>
      <c r="H16" s="197">
        <f t="shared" si="0"/>
        <v>113</v>
      </c>
      <c r="I16" s="143">
        <f t="shared" si="0"/>
        <v>0</v>
      </c>
      <c r="J16" s="143">
        <f t="shared" si="0"/>
        <v>0</v>
      </c>
      <c r="K16" s="143">
        <f t="shared" si="0"/>
        <v>0</v>
      </c>
      <c r="L16" s="143">
        <f t="shared" si="0"/>
        <v>0</v>
      </c>
      <c r="M16" s="143">
        <f t="shared" si="0"/>
        <v>0</v>
      </c>
      <c r="N16" s="143">
        <f t="shared" si="0"/>
        <v>0</v>
      </c>
    </row>
    <row r="17" spans="1:17" ht="15.75" customHeight="1" x14ac:dyDescent="0.25">
      <c r="H17" s="123" t="s">
        <v>381</v>
      </c>
    </row>
    <row r="18" spans="1:17" ht="13.2" x14ac:dyDescent="0.25">
      <c r="A18" s="15" t="s">
        <v>227</v>
      </c>
      <c r="C18" s="9"/>
      <c r="D18" s="9"/>
    </row>
    <row r="19" spans="1:17" ht="13.2" x14ac:dyDescent="0.25">
      <c r="A19" s="2" t="s">
        <v>379</v>
      </c>
      <c r="B19" s="8" t="s">
        <v>380</v>
      </c>
      <c r="C19" s="8" t="s">
        <v>372</v>
      </c>
      <c r="D19" s="9"/>
    </row>
    <row r="20" spans="1:17" ht="13.2" x14ac:dyDescent="0.25">
      <c r="A20" s="247" t="s">
        <v>376</v>
      </c>
      <c r="B20" s="19" t="s">
        <v>375</v>
      </c>
      <c r="C20" s="19">
        <v>31</v>
      </c>
      <c r="D20" s="9"/>
    </row>
    <row r="21" spans="1:17" ht="15.75" customHeight="1" x14ac:dyDescent="0.25">
      <c r="A21" s="248" t="s">
        <v>373</v>
      </c>
      <c r="B21" s="249" t="s">
        <v>374</v>
      </c>
    </row>
    <row r="22" spans="1:17" ht="15.75" customHeight="1" x14ac:dyDescent="0.25">
      <c r="A22" s="248" t="s">
        <v>377</v>
      </c>
      <c r="B22" s="248" t="s">
        <v>378</v>
      </c>
      <c r="G22" s="9"/>
      <c r="H22" s="9"/>
      <c r="I22" s="9"/>
      <c r="N22" s="21"/>
      <c r="O22" s="21"/>
      <c r="P22" s="21"/>
      <c r="Q22" s="21"/>
    </row>
    <row r="23" spans="1:17" ht="15.75" customHeight="1" x14ac:dyDescent="0.25">
      <c r="N23" s="21"/>
      <c r="O23" s="18"/>
      <c r="P23" s="18"/>
      <c r="Q23" s="21"/>
    </row>
    <row r="24" spans="1:17" ht="15.75" customHeight="1" x14ac:dyDescent="0.25">
      <c r="N24" s="19"/>
    </row>
    <row r="25" spans="1:17" ht="15.75" customHeight="1" x14ac:dyDescent="0.25">
      <c r="F25" s="28"/>
      <c r="N25" s="20"/>
    </row>
    <row r="26" spans="1:17" ht="15.75" customHeight="1" x14ac:dyDescent="0.25">
      <c r="N26" s="20"/>
    </row>
    <row r="27" spans="1:17" ht="15.75" customHeight="1" x14ac:dyDescent="0.25">
      <c r="I27" s="9"/>
      <c r="M27" s="9"/>
      <c r="N27" s="20"/>
    </row>
    <row r="28" spans="1:17" ht="15.75" customHeight="1" x14ac:dyDescent="0.25">
      <c r="N28" s="20"/>
    </row>
    <row r="29" spans="1:17" ht="15.75" customHeight="1" x14ac:dyDescent="0.25">
      <c r="G29" s="53"/>
      <c r="H29" s="53"/>
      <c r="I29" s="53"/>
      <c r="N29" s="20"/>
    </row>
    <row r="30" spans="1:17" ht="15.75" customHeight="1" x14ac:dyDescent="0.25">
      <c r="G30" s="9"/>
      <c r="H30" s="9"/>
      <c r="I30" s="9"/>
      <c r="J30" s="9"/>
      <c r="K30" s="9"/>
      <c r="L30" s="9"/>
      <c r="M30" s="9"/>
      <c r="N30" s="8"/>
    </row>
    <row r="31" spans="1:17" ht="15.75" customHeight="1" x14ac:dyDescent="0.25">
      <c r="G31" s="9"/>
      <c r="H31" s="9"/>
      <c r="I31" s="9"/>
      <c r="J31" s="9"/>
      <c r="K31" s="9"/>
      <c r="L31" s="9"/>
      <c r="M31" s="9"/>
    </row>
    <row r="32" spans="1:17" ht="15.75" customHeight="1" x14ac:dyDescent="0.25">
      <c r="G32" s="9"/>
      <c r="H32" s="9"/>
      <c r="I32" s="9"/>
      <c r="J32" s="9"/>
      <c r="K32" s="9"/>
      <c r="L32" s="9"/>
      <c r="M32" s="9"/>
    </row>
    <row r="34" spans="1:18" ht="15.75" hidden="1" customHeight="1" x14ac:dyDescent="0.25">
      <c r="A34" s="15" t="s">
        <v>18</v>
      </c>
      <c r="G34" s="15" t="s">
        <v>19</v>
      </c>
      <c r="H34" s="15"/>
      <c r="I34" s="15"/>
      <c r="Q34" s="15" t="s">
        <v>20</v>
      </c>
    </row>
    <row r="35" spans="1:18" ht="15.75" hidden="1" customHeight="1" x14ac:dyDescent="0.25">
      <c r="A35" s="14" t="s">
        <v>21</v>
      </c>
      <c r="B35" s="14">
        <v>43</v>
      </c>
      <c r="G35" s="14" t="s">
        <v>22</v>
      </c>
      <c r="H35" s="14"/>
      <c r="I35" s="14"/>
      <c r="J35" s="14">
        <v>444</v>
      </c>
      <c r="K35" s="17"/>
      <c r="L35" s="17"/>
      <c r="M35" s="17"/>
      <c r="Q35" s="14" t="s">
        <v>23</v>
      </c>
      <c r="R35" s="14">
        <v>445</v>
      </c>
    </row>
    <row r="36" spans="1:18" ht="26.25" hidden="1" customHeight="1" x14ac:dyDescent="0.25">
      <c r="A36" s="14" t="s">
        <v>24</v>
      </c>
      <c r="B36" s="14">
        <v>55</v>
      </c>
      <c r="G36" s="16" t="s">
        <v>25</v>
      </c>
      <c r="H36" s="16"/>
      <c r="I36" s="16"/>
      <c r="J36" s="14">
        <v>97</v>
      </c>
      <c r="K36" s="17"/>
      <c r="L36" s="17"/>
      <c r="M36" s="17"/>
      <c r="Q36" s="14" t="s">
        <v>26</v>
      </c>
      <c r="R36" s="14">
        <v>68</v>
      </c>
    </row>
    <row r="37" spans="1:18" ht="16.5" hidden="1" customHeight="1" x14ac:dyDescent="0.25">
      <c r="A37" s="14" t="s">
        <v>27</v>
      </c>
      <c r="B37" s="14">
        <v>2</v>
      </c>
      <c r="G37" s="14" t="s">
        <v>28</v>
      </c>
      <c r="H37" s="14"/>
      <c r="I37" s="14"/>
      <c r="J37" s="14">
        <v>79</v>
      </c>
      <c r="K37" s="17"/>
      <c r="L37" s="17"/>
      <c r="M37" s="17"/>
      <c r="Q37" s="14" t="s">
        <v>29</v>
      </c>
      <c r="R37" s="14">
        <v>21</v>
      </c>
    </row>
    <row r="38" spans="1:18" ht="16.5" hidden="1" customHeight="1" x14ac:dyDescent="0.25">
      <c r="G38" s="14" t="s">
        <v>30</v>
      </c>
      <c r="H38" s="14"/>
      <c r="I38" s="14"/>
      <c r="J38" s="14">
        <v>24</v>
      </c>
      <c r="K38" s="17"/>
      <c r="L38" s="17"/>
      <c r="M38" s="17"/>
      <c r="Q38" s="14" t="s">
        <v>31</v>
      </c>
      <c r="R38" s="14">
        <v>17</v>
      </c>
    </row>
    <row r="39" spans="1:18" ht="13.2" hidden="1" x14ac:dyDescent="0.25">
      <c r="G39" s="14" t="s">
        <v>32</v>
      </c>
      <c r="H39" s="14"/>
      <c r="I39" s="14"/>
      <c r="J39" s="14">
        <v>22</v>
      </c>
      <c r="K39" s="17"/>
      <c r="L39" s="17"/>
      <c r="M39" s="17"/>
      <c r="Q39" s="14" t="s">
        <v>33</v>
      </c>
      <c r="R39" s="14">
        <v>9</v>
      </c>
    </row>
    <row r="40" spans="1:18" ht="39.6" hidden="1" x14ac:dyDescent="0.25">
      <c r="G40" s="16" t="s">
        <v>34</v>
      </c>
      <c r="H40" s="16"/>
      <c r="I40" s="16"/>
      <c r="J40" s="14">
        <v>11</v>
      </c>
      <c r="K40" s="17"/>
      <c r="L40" s="17"/>
      <c r="M40" s="17"/>
      <c r="Q40" s="14" t="s">
        <v>35</v>
      </c>
      <c r="R40" s="14">
        <v>6</v>
      </c>
    </row>
    <row r="41" spans="1:18" ht="39.6" hidden="1" x14ac:dyDescent="0.25">
      <c r="G41" s="16" t="s">
        <v>36</v>
      </c>
      <c r="H41" s="16"/>
      <c r="I41" s="16"/>
      <c r="J41" s="14">
        <v>4</v>
      </c>
      <c r="K41" s="17"/>
      <c r="L41" s="17"/>
      <c r="M41" s="17"/>
      <c r="Q41" s="14" t="s">
        <v>37</v>
      </c>
      <c r="R41" s="14">
        <v>5</v>
      </c>
    </row>
    <row r="42" spans="1:18" ht="13.2" hidden="1" x14ac:dyDescent="0.25">
      <c r="Q42" s="14" t="s">
        <v>38</v>
      </c>
      <c r="R42" s="14">
        <v>4</v>
      </c>
    </row>
    <row r="43" spans="1:18" ht="13.2" hidden="1" x14ac:dyDescent="0.25">
      <c r="Q43" s="14" t="s">
        <v>39</v>
      </c>
      <c r="R43" s="14">
        <v>4</v>
      </c>
    </row>
    <row r="44" spans="1:18" ht="13.2" hidden="1" x14ac:dyDescent="0.25">
      <c r="Q44" s="14" t="s">
        <v>40</v>
      </c>
      <c r="R44" s="14">
        <v>3</v>
      </c>
    </row>
    <row r="45" spans="1:18" ht="13.2" hidden="1" x14ac:dyDescent="0.25">
      <c r="Q45" s="14" t="s">
        <v>41</v>
      </c>
      <c r="R45" s="14">
        <v>2</v>
      </c>
    </row>
    <row r="46" spans="1:18" ht="13.2" hidden="1" x14ac:dyDescent="0.25">
      <c r="Q46" s="14" t="s">
        <v>42</v>
      </c>
      <c r="R46" s="14">
        <v>1</v>
      </c>
    </row>
    <row r="47" spans="1:18" ht="13.2" hidden="1" x14ac:dyDescent="0.25">
      <c r="Q47" s="14" t="s">
        <v>43</v>
      </c>
      <c r="R47" s="14">
        <v>1</v>
      </c>
    </row>
    <row r="48" spans="1:18" ht="13.2" x14ac:dyDescent="0.25">
      <c r="Q48" s="17"/>
    </row>
    <row r="52" spans="1:31" ht="15.75" customHeight="1" x14ac:dyDescent="0.25">
      <c r="A52" s="100"/>
    </row>
    <row r="62" spans="1:31" ht="15.75" customHeight="1" x14ac:dyDescent="0.25">
      <c r="AD62" s="37"/>
      <c r="AE62" s="37"/>
    </row>
    <row r="67" spans="3:9" ht="15.75" customHeight="1" x14ac:dyDescent="0.25">
      <c r="C67" s="23"/>
      <c r="D67" s="23"/>
      <c r="G67" s="26"/>
      <c r="H67" s="26"/>
      <c r="I67" s="26"/>
    </row>
  </sheetData>
  <mergeCells count="3">
    <mergeCell ref="B3:K3"/>
    <mergeCell ref="C4:D4"/>
    <mergeCell ref="C5:D5"/>
  </mergeCells>
  <phoneticPr fontId="44" type="noConversion"/>
  <pageMargins left="0.7" right="0.7" top="0.75" bottom="0.75" header="0.3" footer="0.3"/>
  <pageSetup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0B61F-8BAF-4BC1-B074-573D2AE2541D}">
  <dimension ref="A1:Q48"/>
  <sheetViews>
    <sheetView view="pageBreakPreview" topLeftCell="A51" zoomScale="115" zoomScaleNormal="100" zoomScaleSheetLayoutView="115" workbookViewId="0">
      <selection activeCell="R5" sqref="R5"/>
    </sheetView>
  </sheetViews>
  <sheetFormatPr defaultColWidth="7.6640625" defaultRowHeight="13.2" x14ac:dyDescent="0.25"/>
  <cols>
    <col min="14" max="14" width="9.5546875" customWidth="1"/>
  </cols>
  <sheetData>
    <row r="1" spans="1:17" ht="18" customHeight="1" thickBot="1" x14ac:dyDescent="0.3">
      <c r="A1" s="234" t="s">
        <v>281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</row>
    <row r="2" spans="1:17" ht="21" customHeight="1" thickTop="1" x14ac:dyDescent="0.25">
      <c r="A2" s="235" t="s">
        <v>280</v>
      </c>
      <c r="B2" s="235"/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</row>
    <row r="3" spans="1:17" ht="40.950000000000003" customHeight="1" x14ac:dyDescent="0.25">
      <c r="A3" s="236" t="s">
        <v>282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</row>
    <row r="4" spans="1:17" x14ac:dyDescent="0.25">
      <c r="A4" s="9" t="s">
        <v>246</v>
      </c>
      <c r="C4" s="9" t="s">
        <v>283</v>
      </c>
      <c r="F4" s="154" t="s">
        <v>316</v>
      </c>
    </row>
    <row r="5" spans="1:17" x14ac:dyDescent="0.25">
      <c r="A5" s="9"/>
    </row>
    <row r="6" spans="1:17" s="125" customFormat="1" x14ac:dyDescent="0.25">
      <c r="A6" s="125" t="s">
        <v>225</v>
      </c>
    </row>
    <row r="48" spans="1:1" s="125" customFormat="1" x14ac:dyDescent="0.25">
      <c r="A48" s="125" t="s">
        <v>226</v>
      </c>
    </row>
  </sheetData>
  <mergeCells count="3">
    <mergeCell ref="A1:Q1"/>
    <mergeCell ref="A2:N2"/>
    <mergeCell ref="A3:N3"/>
  </mergeCells>
  <pageMargins left="0.7" right="0.7" top="0.75" bottom="0.75" header="0.3" footer="0.3"/>
  <pageSetup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094C3-584A-41F5-B8AF-EE7D72ADAE9F}">
  <dimension ref="A1:F24"/>
  <sheetViews>
    <sheetView workbookViewId="0">
      <selection activeCell="A4" sqref="A4:D6"/>
    </sheetView>
  </sheetViews>
  <sheetFormatPr defaultRowHeight="13.2" x14ac:dyDescent="0.25"/>
  <cols>
    <col min="1" max="1" width="22" customWidth="1"/>
    <col min="2" max="2" width="17.44140625" customWidth="1"/>
    <col min="3" max="4" width="21.88671875" customWidth="1"/>
    <col min="5" max="5" width="47.33203125" customWidth="1"/>
  </cols>
  <sheetData>
    <row r="1" spans="1:6" x14ac:dyDescent="0.25">
      <c r="A1" s="238" t="s">
        <v>264</v>
      </c>
      <c r="B1" s="238"/>
      <c r="C1" s="238"/>
      <c r="D1" s="238"/>
      <c r="E1" s="238"/>
    </row>
    <row r="2" spans="1:6" x14ac:dyDescent="0.25">
      <c r="A2" s="239" t="s">
        <v>279</v>
      </c>
      <c r="B2" s="239"/>
      <c r="C2" s="239"/>
      <c r="D2" s="239"/>
      <c r="E2" s="239"/>
    </row>
    <row r="3" spans="1:6" x14ac:dyDescent="0.25">
      <c r="A3" s="53" t="s">
        <v>265</v>
      </c>
      <c r="B3" s="53" t="s">
        <v>266</v>
      </c>
      <c r="C3" s="53" t="s">
        <v>271</v>
      </c>
      <c r="D3" s="53" t="s">
        <v>118</v>
      </c>
      <c r="E3" s="53" t="s">
        <v>267</v>
      </c>
    </row>
    <row r="4" spans="1:6" x14ac:dyDescent="0.25">
      <c r="A4" s="54" t="s">
        <v>198</v>
      </c>
      <c r="B4" s="54" t="s">
        <v>272</v>
      </c>
      <c r="C4" s="9" t="s">
        <v>48</v>
      </c>
      <c r="D4" s="9" t="s">
        <v>273</v>
      </c>
    </row>
    <row r="5" spans="1:6" x14ac:dyDescent="0.25">
      <c r="A5" s="54" t="s">
        <v>199</v>
      </c>
      <c r="B5" s="54" t="s">
        <v>272</v>
      </c>
      <c r="C5" s="9" t="s">
        <v>48</v>
      </c>
      <c r="D5" s="9" t="s">
        <v>273</v>
      </c>
    </row>
    <row r="6" spans="1:6" x14ac:dyDescent="0.25">
      <c r="A6" s="54" t="s">
        <v>200</v>
      </c>
      <c r="B6" s="54" t="s">
        <v>272</v>
      </c>
      <c r="C6" s="9" t="s">
        <v>48</v>
      </c>
      <c r="D6" s="9" t="s">
        <v>273</v>
      </c>
    </row>
    <row r="7" spans="1:6" x14ac:dyDescent="0.25">
      <c r="A7" s="54" t="s">
        <v>357</v>
      </c>
      <c r="B7" s="54" t="s">
        <v>358</v>
      </c>
      <c r="C7" s="196" t="s">
        <v>360</v>
      </c>
      <c r="D7" s="9" t="s">
        <v>273</v>
      </c>
    </row>
    <row r="8" spans="1:6" x14ac:dyDescent="0.25">
      <c r="A8" s="54" t="s">
        <v>359</v>
      </c>
      <c r="B8" s="54" t="s">
        <v>358</v>
      </c>
      <c r="C8" s="196" t="s">
        <v>360</v>
      </c>
      <c r="D8" s="9" t="s">
        <v>273</v>
      </c>
    </row>
    <row r="9" spans="1:6" x14ac:dyDescent="0.25">
      <c r="A9" s="54" t="s">
        <v>361</v>
      </c>
      <c r="B9" s="54" t="s">
        <v>89</v>
      </c>
      <c r="C9" s="196" t="s">
        <v>360</v>
      </c>
      <c r="D9" s="9" t="s">
        <v>273</v>
      </c>
    </row>
    <row r="10" spans="1:6" x14ac:dyDescent="0.25">
      <c r="A10" s="192" t="s">
        <v>115</v>
      </c>
      <c r="B10" s="193" t="s">
        <v>270</v>
      </c>
      <c r="C10" s="194" t="s">
        <v>48</v>
      </c>
      <c r="D10" s="194" t="s">
        <v>274</v>
      </c>
      <c r="E10" s="195" t="s">
        <v>351</v>
      </c>
    </row>
    <row r="11" spans="1:6" ht="26.4" x14ac:dyDescent="0.25">
      <c r="A11" s="41" t="s">
        <v>116</v>
      </c>
      <c r="B11" s="54" t="s">
        <v>270</v>
      </c>
      <c r="C11" s="9" t="s">
        <v>48</v>
      </c>
      <c r="D11" s="9" t="s">
        <v>273</v>
      </c>
      <c r="E11" s="30" t="s">
        <v>353</v>
      </c>
      <c r="F11" s="9" t="s">
        <v>278</v>
      </c>
    </row>
    <row r="12" spans="1:6" ht="26.4" x14ac:dyDescent="0.25">
      <c r="A12" s="41" t="s">
        <v>201</v>
      </c>
      <c r="B12" s="54" t="s">
        <v>270</v>
      </c>
      <c r="C12" s="9" t="s">
        <v>48</v>
      </c>
      <c r="D12" s="9" t="s">
        <v>273</v>
      </c>
      <c r="E12" s="30" t="s">
        <v>352</v>
      </c>
      <c r="F12" s="9" t="s">
        <v>278</v>
      </c>
    </row>
    <row r="14" spans="1:6" x14ac:dyDescent="0.25">
      <c r="A14" s="237" t="s">
        <v>269</v>
      </c>
      <c r="B14" s="237"/>
      <c r="C14" s="237"/>
      <c r="D14" s="237"/>
      <c r="E14" s="237"/>
    </row>
    <row r="15" spans="1:6" ht="26.4" x14ac:dyDescent="0.25">
      <c r="A15" s="47" t="s">
        <v>196</v>
      </c>
      <c r="B15" s="123" t="s">
        <v>270</v>
      </c>
      <c r="C15" s="123" t="s">
        <v>277</v>
      </c>
      <c r="D15" s="124" t="s">
        <v>268</v>
      </c>
      <c r="E15" s="123" t="s">
        <v>354</v>
      </c>
    </row>
    <row r="16" spans="1:6" x14ac:dyDescent="0.25">
      <c r="A16" s="54" t="s">
        <v>245</v>
      </c>
      <c r="B16" s="9" t="s">
        <v>272</v>
      </c>
      <c r="C16" s="9" t="s">
        <v>197</v>
      </c>
      <c r="D16" s="9" t="s">
        <v>244</v>
      </c>
    </row>
    <row r="17" spans="1:5" ht="26.4" x14ac:dyDescent="0.25">
      <c r="A17" s="54" t="s">
        <v>275</v>
      </c>
      <c r="B17" s="30" t="s">
        <v>276</v>
      </c>
      <c r="C17" s="9" t="s">
        <v>197</v>
      </c>
      <c r="D17" s="9" t="s">
        <v>244</v>
      </c>
    </row>
    <row r="18" spans="1:5" x14ac:dyDescent="0.25">
      <c r="A18" s="54" t="s">
        <v>301</v>
      </c>
      <c r="B18" s="9" t="s">
        <v>302</v>
      </c>
      <c r="C18" s="9" t="s">
        <v>303</v>
      </c>
      <c r="D18" s="9" t="s">
        <v>244</v>
      </c>
    </row>
    <row r="19" spans="1:5" x14ac:dyDescent="0.25">
      <c r="A19" s="41" t="s">
        <v>115</v>
      </c>
      <c r="B19" s="54" t="s">
        <v>270</v>
      </c>
      <c r="C19" s="9" t="s">
        <v>197</v>
      </c>
      <c r="D19" s="9" t="s">
        <v>244</v>
      </c>
      <c r="E19" s="9"/>
    </row>
    <row r="20" spans="1:5" x14ac:dyDescent="0.25">
      <c r="A20" s="54" t="s">
        <v>355</v>
      </c>
      <c r="B20" s="9" t="s">
        <v>272</v>
      </c>
      <c r="C20" s="9" t="s">
        <v>197</v>
      </c>
      <c r="D20" s="9" t="s">
        <v>356</v>
      </c>
    </row>
    <row r="21" spans="1:5" x14ac:dyDescent="0.25">
      <c r="A21" s="54" t="s">
        <v>363</v>
      </c>
      <c r="B21" s="9" t="s">
        <v>188</v>
      </c>
      <c r="C21" s="9" t="s">
        <v>197</v>
      </c>
      <c r="D21" s="9" t="s">
        <v>364</v>
      </c>
    </row>
    <row r="23" spans="1:5" x14ac:dyDescent="0.25">
      <c r="A23" s="54" t="s">
        <v>362</v>
      </c>
      <c r="B23" s="54" t="s">
        <v>272</v>
      </c>
      <c r="C23" s="196" t="s">
        <v>360</v>
      </c>
      <c r="D23" s="9" t="s">
        <v>273</v>
      </c>
      <c r="E23" s="9" t="s">
        <v>367</v>
      </c>
    </row>
    <row r="24" spans="1:5" x14ac:dyDescent="0.25">
      <c r="A24" s="54" t="s">
        <v>365</v>
      </c>
      <c r="B24" s="9" t="s">
        <v>366</v>
      </c>
      <c r="C24" s="196" t="s">
        <v>360</v>
      </c>
      <c r="D24" s="9" t="s">
        <v>273</v>
      </c>
      <c r="E24" s="9" t="s">
        <v>367</v>
      </c>
    </row>
  </sheetData>
  <mergeCells count="3">
    <mergeCell ref="A14:E14"/>
    <mergeCell ref="A1:E1"/>
    <mergeCell ref="A2:E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E26BF-A1A8-433E-8410-788F2FD1D0C2}">
  <dimension ref="A1:AD125"/>
  <sheetViews>
    <sheetView topLeftCell="B15" workbookViewId="0">
      <selection activeCell="L11" sqref="L11"/>
    </sheetView>
  </sheetViews>
  <sheetFormatPr defaultRowHeight="13.2" x14ac:dyDescent="0.25"/>
  <sheetData>
    <row r="1" spans="1:30" ht="18" customHeight="1" thickBot="1" x14ac:dyDescent="0.3">
      <c r="A1" s="234" t="s">
        <v>61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  <c r="AC1" s="234"/>
      <c r="AD1" s="234"/>
    </row>
    <row r="2" spans="1:30" ht="21" customHeight="1" thickTop="1" x14ac:dyDescent="0.25">
      <c r="A2" s="240" t="s">
        <v>59</v>
      </c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2" t="s">
        <v>224</v>
      </c>
      <c r="Q2" s="242"/>
      <c r="R2" s="243" t="s">
        <v>223</v>
      </c>
      <c r="S2" s="243"/>
      <c r="T2" s="243"/>
    </row>
    <row r="3" spans="1:30" ht="40.950000000000003" customHeight="1" x14ac:dyDescent="0.25">
      <c r="A3" s="241"/>
      <c r="B3" s="241"/>
      <c r="C3" s="241"/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4" t="s">
        <v>60</v>
      </c>
      <c r="Q3" s="244"/>
      <c r="R3" s="245" t="s">
        <v>58</v>
      </c>
      <c r="S3" s="245"/>
      <c r="T3" s="245"/>
    </row>
    <row r="4" spans="1:30" x14ac:dyDescent="0.25">
      <c r="A4" t="s">
        <v>62</v>
      </c>
    </row>
    <row r="23" spans="1:12" x14ac:dyDescent="0.25">
      <c r="A23" s="9"/>
    </row>
    <row r="24" spans="1:12" x14ac:dyDescent="0.25">
      <c r="A24" s="9"/>
    </row>
    <row r="25" spans="1:12" x14ac:dyDescent="0.25">
      <c r="A25" s="9"/>
      <c r="L25" s="9"/>
    </row>
    <row r="26" spans="1:12" x14ac:dyDescent="0.25">
      <c r="A26" s="9"/>
      <c r="L26" s="9"/>
    </row>
    <row r="27" spans="1:12" x14ac:dyDescent="0.25">
      <c r="A27" s="9"/>
      <c r="L27" s="9"/>
    </row>
    <row r="28" spans="1:12" x14ac:dyDescent="0.25">
      <c r="A28" s="9"/>
      <c r="L28" s="9"/>
    </row>
    <row r="29" spans="1:12" x14ac:dyDescent="0.25">
      <c r="A29" s="9"/>
      <c r="L29" s="9"/>
    </row>
    <row r="30" spans="1:12" x14ac:dyDescent="0.25">
      <c r="A30" s="9"/>
      <c r="L30" s="9"/>
    </row>
    <row r="31" spans="1:12" x14ac:dyDescent="0.25">
      <c r="A31" s="9"/>
      <c r="L31" s="9"/>
    </row>
    <row r="32" spans="1:12" x14ac:dyDescent="0.25">
      <c r="A32" s="9"/>
      <c r="L32" s="9"/>
    </row>
    <row r="33" spans="1:12" x14ac:dyDescent="0.25">
      <c r="A33" s="9"/>
      <c r="L33" s="9"/>
    </row>
    <row r="34" spans="1:12" x14ac:dyDescent="0.25">
      <c r="A34" s="9"/>
      <c r="L34" s="9"/>
    </row>
    <row r="35" spans="1:12" x14ac:dyDescent="0.25">
      <c r="A35" s="9"/>
      <c r="L35" s="9"/>
    </row>
    <row r="36" spans="1:12" x14ac:dyDescent="0.25">
      <c r="A36" s="9"/>
      <c r="L36" s="9"/>
    </row>
    <row r="37" spans="1:12" x14ac:dyDescent="0.25">
      <c r="A37" s="9"/>
      <c r="L37" s="9"/>
    </row>
    <row r="38" spans="1:12" x14ac:dyDescent="0.25">
      <c r="A38" s="9"/>
      <c r="L38" s="9"/>
    </row>
    <row r="39" spans="1:12" x14ac:dyDescent="0.25">
      <c r="A39" s="9" t="s">
        <v>63</v>
      </c>
      <c r="L39" s="9"/>
    </row>
    <row r="40" spans="1:12" x14ac:dyDescent="0.25">
      <c r="A40" s="9"/>
      <c r="L40" s="9"/>
    </row>
    <row r="41" spans="1:12" x14ac:dyDescent="0.25">
      <c r="A41" s="9"/>
      <c r="L41" s="9"/>
    </row>
    <row r="42" spans="1:12" x14ac:dyDescent="0.25">
      <c r="A42" s="9"/>
      <c r="L42" s="9"/>
    </row>
    <row r="43" spans="1:12" x14ac:dyDescent="0.25">
      <c r="A43" s="9"/>
      <c r="L43" s="9"/>
    </row>
    <row r="44" spans="1:12" x14ac:dyDescent="0.25">
      <c r="A44" s="9"/>
      <c r="L44" s="9"/>
    </row>
    <row r="45" spans="1:12" x14ac:dyDescent="0.25">
      <c r="A45" s="9"/>
      <c r="L45" s="9"/>
    </row>
    <row r="48" spans="1:12" x14ac:dyDescent="0.25">
      <c r="A48" s="9"/>
    </row>
    <row r="49" spans="1:12" x14ac:dyDescent="0.25">
      <c r="A49" s="9"/>
    </row>
    <row r="50" spans="1:12" x14ac:dyDescent="0.25">
      <c r="A50" s="9"/>
      <c r="L50" s="9"/>
    </row>
    <row r="51" spans="1:12" x14ac:dyDescent="0.25">
      <c r="A51" s="9"/>
      <c r="L51" s="9"/>
    </row>
    <row r="52" spans="1:12" x14ac:dyDescent="0.25">
      <c r="A52" s="9"/>
      <c r="L52" s="9"/>
    </row>
    <row r="53" spans="1:12" x14ac:dyDescent="0.25">
      <c r="A53" s="9"/>
      <c r="L53" s="9"/>
    </row>
    <row r="54" spans="1:12" x14ac:dyDescent="0.25">
      <c r="A54" s="9"/>
      <c r="L54" s="9"/>
    </row>
    <row r="55" spans="1:12" x14ac:dyDescent="0.25">
      <c r="A55" s="9"/>
      <c r="L55" s="9"/>
    </row>
    <row r="56" spans="1:12" x14ac:dyDescent="0.25">
      <c r="A56" s="9"/>
      <c r="L56" s="9"/>
    </row>
    <row r="57" spans="1:12" x14ac:dyDescent="0.25">
      <c r="A57" s="9"/>
      <c r="L57" s="9"/>
    </row>
    <row r="58" spans="1:12" x14ac:dyDescent="0.25">
      <c r="A58" s="9"/>
      <c r="L58" s="9"/>
    </row>
    <row r="59" spans="1:12" x14ac:dyDescent="0.25">
      <c r="A59" s="9"/>
      <c r="L59" s="9"/>
    </row>
    <row r="60" spans="1:12" x14ac:dyDescent="0.25">
      <c r="A60" s="9"/>
      <c r="L60" s="9"/>
    </row>
    <row r="61" spans="1:12" x14ac:dyDescent="0.25">
      <c r="A61" s="9"/>
      <c r="L61" s="9"/>
    </row>
    <row r="62" spans="1:12" x14ac:dyDescent="0.25">
      <c r="A62" s="9"/>
      <c r="L62" s="9"/>
    </row>
    <row r="63" spans="1:12" x14ac:dyDescent="0.25">
      <c r="A63" s="9"/>
      <c r="L63" s="9"/>
    </row>
    <row r="64" spans="1:12" x14ac:dyDescent="0.25">
      <c r="A64" s="9"/>
      <c r="L64" s="9"/>
    </row>
    <row r="65" spans="1:12" x14ac:dyDescent="0.25">
      <c r="A65" s="9"/>
      <c r="L65" s="9"/>
    </row>
    <row r="66" spans="1:12" x14ac:dyDescent="0.25">
      <c r="A66" s="9"/>
      <c r="L66" s="9"/>
    </row>
    <row r="67" spans="1:12" x14ac:dyDescent="0.25">
      <c r="A67" s="9"/>
      <c r="L67" s="9"/>
    </row>
    <row r="68" spans="1:12" x14ac:dyDescent="0.25">
      <c r="A68" s="9"/>
      <c r="L68" s="9"/>
    </row>
    <row r="69" spans="1:12" x14ac:dyDescent="0.25">
      <c r="A69" s="9"/>
      <c r="L69" s="9"/>
    </row>
    <row r="70" spans="1:12" x14ac:dyDescent="0.25">
      <c r="A70" s="9"/>
      <c r="L70" s="9"/>
    </row>
    <row r="73" spans="1:12" x14ac:dyDescent="0.25">
      <c r="A73" s="9"/>
    </row>
    <row r="74" spans="1:12" x14ac:dyDescent="0.25">
      <c r="A74" s="9"/>
    </row>
    <row r="75" spans="1:12" x14ac:dyDescent="0.25">
      <c r="A75" s="9"/>
      <c r="L75" s="9"/>
    </row>
    <row r="76" spans="1:12" x14ac:dyDescent="0.25">
      <c r="A76" s="9"/>
      <c r="L76" s="9"/>
    </row>
    <row r="77" spans="1:12" x14ac:dyDescent="0.25">
      <c r="A77" s="9"/>
      <c r="L77" s="9"/>
    </row>
    <row r="78" spans="1:12" x14ac:dyDescent="0.25">
      <c r="A78" s="9"/>
      <c r="L78" s="9"/>
    </row>
    <row r="79" spans="1:12" x14ac:dyDescent="0.25">
      <c r="A79" s="9"/>
      <c r="L79" s="9"/>
    </row>
    <row r="80" spans="1:12" x14ac:dyDescent="0.25">
      <c r="A80" s="9"/>
      <c r="L80" s="9"/>
    </row>
    <row r="81" spans="1:12" x14ac:dyDescent="0.25">
      <c r="A81" s="9"/>
      <c r="L81" s="9"/>
    </row>
    <row r="82" spans="1:12" x14ac:dyDescent="0.25">
      <c r="A82" s="9"/>
      <c r="L82" s="9"/>
    </row>
    <row r="83" spans="1:12" x14ac:dyDescent="0.25">
      <c r="A83" s="9"/>
      <c r="L83" s="9"/>
    </row>
    <row r="84" spans="1:12" x14ac:dyDescent="0.25">
      <c r="A84" s="9"/>
      <c r="L84" s="9"/>
    </row>
    <row r="85" spans="1:12" x14ac:dyDescent="0.25">
      <c r="A85" s="9"/>
      <c r="L85" s="9"/>
    </row>
    <row r="86" spans="1:12" x14ac:dyDescent="0.25">
      <c r="A86" s="9"/>
      <c r="L86" s="9"/>
    </row>
    <row r="87" spans="1:12" x14ac:dyDescent="0.25">
      <c r="A87" s="9"/>
      <c r="L87" s="9"/>
    </row>
    <row r="88" spans="1:12" x14ac:dyDescent="0.25">
      <c r="A88" s="9"/>
      <c r="L88" s="9"/>
    </row>
    <row r="89" spans="1:12" x14ac:dyDescent="0.25">
      <c r="A89" s="9"/>
      <c r="L89" s="9"/>
    </row>
    <row r="90" spans="1:12" x14ac:dyDescent="0.25">
      <c r="A90" s="9"/>
      <c r="L90" s="9"/>
    </row>
    <row r="91" spans="1:12" x14ac:dyDescent="0.25">
      <c r="A91" s="9"/>
      <c r="L91" s="9"/>
    </row>
    <row r="92" spans="1:12" x14ac:dyDescent="0.25">
      <c r="A92" s="9"/>
      <c r="L92" s="9"/>
    </row>
    <row r="93" spans="1:12" x14ac:dyDescent="0.25">
      <c r="A93" s="9"/>
      <c r="L93" s="9"/>
    </row>
    <row r="94" spans="1:12" x14ac:dyDescent="0.25">
      <c r="A94" s="9"/>
      <c r="L94" s="9"/>
    </row>
    <row r="95" spans="1:12" x14ac:dyDescent="0.25">
      <c r="A95" s="9"/>
      <c r="L95" s="9"/>
    </row>
    <row r="98" spans="1:12" x14ac:dyDescent="0.25">
      <c r="A98" s="9"/>
    </row>
    <row r="99" spans="1:12" x14ac:dyDescent="0.25">
      <c r="A99" s="9"/>
    </row>
    <row r="100" spans="1:12" x14ac:dyDescent="0.25">
      <c r="A100" s="9"/>
      <c r="L100" s="9"/>
    </row>
    <row r="101" spans="1:12" x14ac:dyDescent="0.25">
      <c r="A101" s="9"/>
      <c r="L101" s="9"/>
    </row>
    <row r="102" spans="1:12" x14ac:dyDescent="0.25">
      <c r="A102" s="9"/>
      <c r="L102" s="9"/>
    </row>
    <row r="103" spans="1:12" x14ac:dyDescent="0.25">
      <c r="A103" s="9"/>
      <c r="L103" s="9"/>
    </row>
    <row r="104" spans="1:12" x14ac:dyDescent="0.25">
      <c r="A104" s="9"/>
      <c r="L104" s="9"/>
    </row>
    <row r="105" spans="1:12" x14ac:dyDescent="0.25">
      <c r="A105" s="9"/>
      <c r="L105" s="9"/>
    </row>
    <row r="106" spans="1:12" x14ac:dyDescent="0.25">
      <c r="A106" s="9"/>
      <c r="L106" s="9"/>
    </row>
    <row r="107" spans="1:12" x14ac:dyDescent="0.25">
      <c r="A107" s="9"/>
      <c r="L107" s="9"/>
    </row>
    <row r="108" spans="1:12" x14ac:dyDescent="0.25">
      <c r="A108" s="9"/>
      <c r="L108" s="9"/>
    </row>
    <row r="109" spans="1:12" x14ac:dyDescent="0.25">
      <c r="A109" s="9"/>
      <c r="L109" s="9"/>
    </row>
    <row r="110" spans="1:12" x14ac:dyDescent="0.25">
      <c r="A110" s="9"/>
      <c r="L110" s="9"/>
    </row>
    <row r="111" spans="1:12" x14ac:dyDescent="0.25">
      <c r="A111" s="9"/>
      <c r="L111" s="9"/>
    </row>
    <row r="112" spans="1:12" x14ac:dyDescent="0.25">
      <c r="A112" s="9"/>
      <c r="L112" s="9"/>
    </row>
    <row r="113" spans="1:12" x14ac:dyDescent="0.25">
      <c r="A113" s="9"/>
      <c r="L113" s="9"/>
    </row>
    <row r="114" spans="1:12" x14ac:dyDescent="0.25">
      <c r="A114" s="9"/>
      <c r="L114" s="9"/>
    </row>
    <row r="115" spans="1:12" x14ac:dyDescent="0.25">
      <c r="A115" s="9"/>
      <c r="L115" s="9"/>
    </row>
    <row r="116" spans="1:12" x14ac:dyDescent="0.25">
      <c r="A116" s="9"/>
      <c r="L116" s="9"/>
    </row>
    <row r="117" spans="1:12" x14ac:dyDescent="0.25">
      <c r="A117" s="9"/>
      <c r="L117" s="9"/>
    </row>
    <row r="118" spans="1:12" x14ac:dyDescent="0.25">
      <c r="A118" s="9"/>
      <c r="L118" s="9"/>
    </row>
    <row r="119" spans="1:12" x14ac:dyDescent="0.25">
      <c r="A119" s="9"/>
      <c r="L119" s="9"/>
    </row>
    <row r="120" spans="1:12" x14ac:dyDescent="0.25">
      <c r="A120" s="9"/>
      <c r="L120" s="9"/>
    </row>
    <row r="123" spans="1:12" x14ac:dyDescent="0.25">
      <c r="A123" s="9"/>
    </row>
    <row r="124" spans="1:12" x14ac:dyDescent="0.25">
      <c r="A124" s="9"/>
    </row>
    <row r="125" spans="1:12" x14ac:dyDescent="0.25">
      <c r="A125" s="9"/>
      <c r="L125" s="9"/>
    </row>
  </sheetData>
  <mergeCells count="6">
    <mergeCell ref="A1:AD1"/>
    <mergeCell ref="A2:O3"/>
    <mergeCell ref="P2:Q2"/>
    <mergeCell ref="R2:T2"/>
    <mergeCell ref="P3:Q3"/>
    <mergeCell ref="R3:T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6579B-36E3-4F07-9740-DDC75F64666E}">
  <dimension ref="A1:F6"/>
  <sheetViews>
    <sheetView zoomScale="85" zoomScaleNormal="85" workbookViewId="0">
      <selection activeCell="D14" sqref="D14"/>
    </sheetView>
  </sheetViews>
  <sheetFormatPr defaultRowHeight="13.2" x14ac:dyDescent="0.25"/>
  <sheetData>
    <row r="1" spans="1:6" x14ac:dyDescent="0.25">
      <c r="A1" s="9" t="s">
        <v>57</v>
      </c>
    </row>
    <row r="2" spans="1:6" x14ac:dyDescent="0.25">
      <c r="A2" s="22" t="s">
        <v>56</v>
      </c>
    </row>
    <row r="4" spans="1:6" x14ac:dyDescent="0.25">
      <c r="A4" s="9" t="s">
        <v>64</v>
      </c>
      <c r="C4" s="27" t="s">
        <v>65</v>
      </c>
    </row>
    <row r="5" spans="1:6" x14ac:dyDescent="0.25">
      <c r="A5" s="9" t="s">
        <v>86</v>
      </c>
      <c r="C5" s="9" t="s">
        <v>87</v>
      </c>
    </row>
    <row r="6" spans="1:6" x14ac:dyDescent="0.25">
      <c r="A6" s="23"/>
      <c r="F6" s="9"/>
    </row>
  </sheetData>
  <hyperlinks>
    <hyperlink ref="A2" r:id="rId1" xr:uid="{7BA6372A-C2D5-4256-8ED0-F350747362EB}"/>
    <hyperlink ref="C4" r:id="rId2" xr:uid="{8547A326-1ECC-4C5E-BC1C-AB9870874F0F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BB13D-1DA8-49D4-BBCD-1D68590FCAA1}">
  <dimension ref="A1:O15"/>
  <sheetViews>
    <sheetView zoomScale="70" zoomScaleNormal="70" workbookViewId="0">
      <selection activeCell="P46" sqref="P46"/>
    </sheetView>
  </sheetViews>
  <sheetFormatPr defaultRowHeight="13.2" x14ac:dyDescent="0.25"/>
  <cols>
    <col min="1" max="1" width="49" customWidth="1"/>
  </cols>
  <sheetData>
    <row r="1" spans="1:15" x14ac:dyDescent="0.25">
      <c r="A1" s="27" t="s">
        <v>66</v>
      </c>
      <c r="E1" s="28" t="s">
        <v>83</v>
      </c>
    </row>
    <row r="2" spans="1:15" x14ac:dyDescent="0.25">
      <c r="A2" s="27"/>
    </row>
    <row r="3" spans="1:15" x14ac:dyDescent="0.25">
      <c r="A3" s="246" t="s">
        <v>67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</row>
    <row r="4" spans="1:15" x14ac:dyDescent="0.25">
      <c r="A4" s="31" t="s">
        <v>68</v>
      </c>
    </row>
    <row r="5" spans="1:15" x14ac:dyDescent="0.25">
      <c r="A5" s="9" t="s">
        <v>70</v>
      </c>
      <c r="B5" s="9" t="s">
        <v>78</v>
      </c>
    </row>
    <row r="6" spans="1:15" x14ac:dyDescent="0.25">
      <c r="A6" s="30" t="s">
        <v>69</v>
      </c>
      <c r="B6" s="9" t="s">
        <v>79</v>
      </c>
    </row>
    <row r="7" spans="1:15" x14ac:dyDescent="0.25">
      <c r="A7" s="9" t="s">
        <v>71</v>
      </c>
      <c r="B7" s="9" t="s">
        <v>79</v>
      </c>
    </row>
    <row r="9" spans="1:15" x14ac:dyDescent="0.25">
      <c r="A9" s="31" t="s">
        <v>72</v>
      </c>
    </row>
    <row r="10" spans="1:15" ht="26.4" x14ac:dyDescent="0.25">
      <c r="A10" s="30" t="s">
        <v>77</v>
      </c>
      <c r="B10" s="9" t="s">
        <v>81</v>
      </c>
    </row>
    <row r="11" spans="1:15" x14ac:dyDescent="0.25">
      <c r="A11" s="30" t="s">
        <v>76</v>
      </c>
      <c r="B11" s="9" t="s">
        <v>80</v>
      </c>
    </row>
    <row r="13" spans="1:15" x14ac:dyDescent="0.25">
      <c r="A13" s="31" t="s">
        <v>73</v>
      </c>
    </row>
    <row r="14" spans="1:15" ht="26.4" x14ac:dyDescent="0.25">
      <c r="A14" s="30" t="s">
        <v>74</v>
      </c>
      <c r="B14" s="9" t="s">
        <v>82</v>
      </c>
    </row>
    <row r="15" spans="1:15" ht="26.4" x14ac:dyDescent="0.25">
      <c r="A15" s="30" t="s">
        <v>75</v>
      </c>
      <c r="B15" s="9" t="s">
        <v>79</v>
      </c>
    </row>
  </sheetData>
  <mergeCells count="1">
    <mergeCell ref="A3:O3"/>
  </mergeCells>
  <hyperlinks>
    <hyperlink ref="A1" r:id="rId1" xr:uid="{AC0D0A1A-EAA7-4C52-A195-C560F46C74D2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B01E4-F5C0-45C1-9673-FB5C907F6600}">
  <dimension ref="A1:A26"/>
  <sheetViews>
    <sheetView workbookViewId="0">
      <selection activeCell="K16" sqref="K16"/>
    </sheetView>
  </sheetViews>
  <sheetFormatPr defaultRowHeight="13.2" x14ac:dyDescent="0.25"/>
  <sheetData>
    <row r="1" spans="1:1" x14ac:dyDescent="0.25">
      <c r="A1" s="9" t="s">
        <v>242</v>
      </c>
    </row>
    <row r="26" spans="1:1" x14ac:dyDescent="0.25">
      <c r="A26" s="9" t="s">
        <v>223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976DD-D851-495B-BD9C-F8DB54F36E85}">
  <sheetPr>
    <tabColor rgb="FFFFCCFF"/>
    <pageSetUpPr fitToPage="1"/>
  </sheetPr>
  <dimension ref="A1:X50"/>
  <sheetViews>
    <sheetView zoomScale="85" zoomScaleNormal="85" workbookViewId="0">
      <selection activeCell="A7" sqref="A7"/>
    </sheetView>
  </sheetViews>
  <sheetFormatPr defaultRowHeight="13.2" x14ac:dyDescent="0.25"/>
  <cols>
    <col min="1" max="1" width="29.6640625" customWidth="1"/>
    <col min="2" max="3" width="11.5546875" customWidth="1"/>
    <col min="4" max="4" width="13" customWidth="1"/>
    <col min="5" max="10" width="11.5546875" customWidth="1"/>
    <col min="24" max="24" width="8.88671875" style="130"/>
  </cols>
  <sheetData>
    <row r="1" spans="1:17" x14ac:dyDescent="0.25">
      <c r="A1" s="53" t="s">
        <v>311</v>
      </c>
    </row>
    <row r="2" spans="1:17" x14ac:dyDescent="0.25">
      <c r="A2" s="115" t="s">
        <v>229</v>
      </c>
    </row>
    <row r="3" spans="1:17" x14ac:dyDescent="0.25">
      <c r="A3" s="9" t="s">
        <v>230</v>
      </c>
      <c r="B3" s="27" t="s">
        <v>247</v>
      </c>
    </row>
    <row r="4" spans="1:17" x14ac:dyDescent="0.25">
      <c r="A4" s="9" t="s">
        <v>232</v>
      </c>
      <c r="C4" s="27" t="s">
        <v>231</v>
      </c>
    </row>
    <row r="9" spans="1:17" x14ac:dyDescent="0.25">
      <c r="M9" s="127"/>
      <c r="N9" s="127"/>
      <c r="O9" s="127"/>
      <c r="P9" s="127"/>
      <c r="Q9" s="127"/>
    </row>
    <row r="10" spans="1:17" x14ac:dyDescent="0.25">
      <c r="M10" s="127"/>
      <c r="N10" s="127"/>
      <c r="O10" s="127"/>
      <c r="P10" s="127"/>
      <c r="Q10" s="127"/>
    </row>
    <row r="11" spans="1:17" x14ac:dyDescent="0.25">
      <c r="M11" s="127"/>
      <c r="N11" s="127"/>
      <c r="O11" s="127"/>
      <c r="P11" s="127"/>
      <c r="Q11" s="127"/>
    </row>
    <row r="18" spans="1:18" x14ac:dyDescent="0.25">
      <c r="R18" s="126"/>
    </row>
    <row r="19" spans="1:18" ht="36" customHeight="1" x14ac:dyDescent="0.25">
      <c r="A19" s="129" t="s">
        <v>288</v>
      </c>
      <c r="B19" s="102" t="s">
        <v>287</v>
      </c>
      <c r="C19" s="101" t="s">
        <v>228</v>
      </c>
      <c r="D19" s="101" t="s">
        <v>285</v>
      </c>
      <c r="E19" s="106"/>
      <c r="J19" s="23"/>
      <c r="R19" s="126"/>
    </row>
    <row r="20" spans="1:18" x14ac:dyDescent="0.25">
      <c r="A20" s="80">
        <v>44592</v>
      </c>
      <c r="B20" s="20">
        <v>15</v>
      </c>
      <c r="C20" s="103">
        <f>B20</f>
        <v>15</v>
      </c>
      <c r="D20" s="104">
        <v>19</v>
      </c>
      <c r="F20" s="206" t="s">
        <v>233</v>
      </c>
      <c r="G20" s="206"/>
      <c r="H20" s="206"/>
      <c r="R20" s="126"/>
    </row>
    <row r="21" spans="1:18" x14ac:dyDescent="0.25">
      <c r="A21" s="80">
        <v>44620</v>
      </c>
      <c r="B21" s="20">
        <v>10</v>
      </c>
      <c r="C21" s="103">
        <v>25</v>
      </c>
      <c r="D21" s="104">
        <v>24</v>
      </c>
      <c r="F21" s="206"/>
      <c r="G21" s="206"/>
      <c r="H21" s="206"/>
      <c r="R21" s="126"/>
    </row>
    <row r="22" spans="1:18" x14ac:dyDescent="0.25">
      <c r="A22" s="117">
        <v>44650</v>
      </c>
      <c r="B22" s="20">
        <v>10</v>
      </c>
      <c r="C22" s="103">
        <v>35</v>
      </c>
      <c r="D22" s="104">
        <v>38</v>
      </c>
      <c r="F22" s="206"/>
      <c r="G22" s="206"/>
      <c r="H22" s="206"/>
    </row>
    <row r="23" spans="1:18" x14ac:dyDescent="0.25">
      <c r="A23" s="207" t="s">
        <v>192</v>
      </c>
      <c r="B23" s="207"/>
      <c r="C23" s="207"/>
      <c r="D23" s="207"/>
      <c r="F23" s="206"/>
      <c r="G23" s="206"/>
      <c r="H23" s="206"/>
    </row>
    <row r="24" spans="1:18" x14ac:dyDescent="0.25">
      <c r="A24" s="114">
        <v>44681</v>
      </c>
      <c r="B24" s="20">
        <v>15</v>
      </c>
      <c r="C24" s="103">
        <f>B24+C22</f>
        <v>50</v>
      </c>
      <c r="D24" s="132">
        <v>45</v>
      </c>
    </row>
    <row r="25" spans="1:18" x14ac:dyDescent="0.25">
      <c r="A25" s="114">
        <v>44712</v>
      </c>
      <c r="B25" s="20">
        <v>15</v>
      </c>
      <c r="C25" s="103">
        <f>B25+C24</f>
        <v>65</v>
      </c>
      <c r="D25" s="132">
        <v>62</v>
      </c>
      <c r="F25" s="128" t="s">
        <v>286</v>
      </c>
    </row>
    <row r="26" spans="1:18" x14ac:dyDescent="0.25">
      <c r="A26" s="80">
        <v>44742</v>
      </c>
      <c r="B26" s="20">
        <v>15</v>
      </c>
      <c r="C26" s="103">
        <f>B26+C25</f>
        <v>80</v>
      </c>
      <c r="D26" s="138">
        <v>70</v>
      </c>
      <c r="F26" s="27" t="s">
        <v>247</v>
      </c>
    </row>
    <row r="27" spans="1:18" ht="15" customHeight="1" x14ac:dyDescent="0.25">
      <c r="A27" s="114">
        <v>44772</v>
      </c>
      <c r="B27" s="20">
        <v>10</v>
      </c>
      <c r="C27" s="103">
        <f>B27+C26</f>
        <v>90</v>
      </c>
      <c r="D27">
        <v>72</v>
      </c>
    </row>
    <row r="28" spans="1:18" ht="15" customHeight="1" x14ac:dyDescent="0.25">
      <c r="A28" s="80">
        <v>44803</v>
      </c>
      <c r="B28" s="20">
        <v>10</v>
      </c>
      <c r="C28" s="103">
        <f>B28+C27</f>
        <v>100</v>
      </c>
      <c r="D28" s="9"/>
      <c r="F28" s="131" t="s">
        <v>298</v>
      </c>
      <c r="G28" s="131"/>
      <c r="H28" s="131"/>
      <c r="I28" s="131"/>
      <c r="J28" s="131"/>
      <c r="K28" s="131"/>
      <c r="L28" s="131"/>
      <c r="M28" s="131"/>
    </row>
    <row r="29" spans="1:18" ht="15" customHeight="1" x14ac:dyDescent="0.25">
      <c r="D29" s="9"/>
      <c r="F29" s="131"/>
      <c r="G29" s="134" t="s">
        <v>299</v>
      </c>
      <c r="H29" s="131"/>
      <c r="I29" s="131"/>
      <c r="J29" s="131"/>
      <c r="K29" s="131"/>
      <c r="L29" s="131"/>
      <c r="M29" s="131"/>
    </row>
    <row r="30" spans="1:18" ht="15" customHeight="1" x14ac:dyDescent="0.25">
      <c r="F30" s="131"/>
      <c r="G30" s="133" t="s">
        <v>300</v>
      </c>
      <c r="H30" s="131"/>
      <c r="I30" s="131"/>
      <c r="J30" s="131"/>
      <c r="K30" s="131"/>
      <c r="L30" s="131"/>
      <c r="M30" s="131"/>
    </row>
    <row r="31" spans="1:18" x14ac:dyDescent="0.25">
      <c r="A31" s="118" t="s">
        <v>284</v>
      </c>
      <c r="B31" s="119"/>
      <c r="C31" s="119"/>
      <c r="F31" s="131"/>
      <c r="G31" s="133" t="s">
        <v>296</v>
      </c>
      <c r="H31" s="131"/>
      <c r="I31" s="131"/>
      <c r="J31" s="131"/>
      <c r="K31" s="131"/>
      <c r="L31" s="131"/>
      <c r="M31" s="131"/>
    </row>
    <row r="32" spans="1:18" x14ac:dyDescent="0.25">
      <c r="A32" s="119">
        <v>83</v>
      </c>
      <c r="B32" s="119" t="s">
        <v>248</v>
      </c>
      <c r="C32" s="119"/>
      <c r="D32" s="9"/>
      <c r="F32" s="131"/>
      <c r="G32" s="133" t="s">
        <v>297</v>
      </c>
      <c r="H32" s="131"/>
      <c r="I32" s="131"/>
      <c r="J32" s="131"/>
      <c r="K32" s="131"/>
      <c r="L32" s="131"/>
      <c r="M32" s="131"/>
    </row>
    <row r="33" spans="1:7" x14ac:dyDescent="0.25">
      <c r="A33" s="119">
        <v>10</v>
      </c>
      <c r="B33" s="119" t="s">
        <v>249</v>
      </c>
      <c r="C33" s="119"/>
      <c r="G33" s="134" t="s">
        <v>304</v>
      </c>
    </row>
    <row r="34" spans="1:7" x14ac:dyDescent="0.25">
      <c r="G34" s="134" t="s">
        <v>306</v>
      </c>
    </row>
    <row r="35" spans="1:7" x14ac:dyDescent="0.25">
      <c r="A35" s="9" t="s">
        <v>289</v>
      </c>
      <c r="G35" s="134" t="s">
        <v>307</v>
      </c>
    </row>
    <row r="36" spans="1:7" x14ac:dyDescent="0.25">
      <c r="A36" s="9" t="s">
        <v>290</v>
      </c>
      <c r="G36" s="134" t="s">
        <v>305</v>
      </c>
    </row>
    <row r="37" spans="1:7" ht="13.5" customHeight="1" x14ac:dyDescent="0.25">
      <c r="A37" s="9" t="s">
        <v>291</v>
      </c>
    </row>
    <row r="39" spans="1:7" x14ac:dyDescent="0.25">
      <c r="A39" s="9" t="s">
        <v>292</v>
      </c>
    </row>
    <row r="41" spans="1:7" x14ac:dyDescent="0.25">
      <c r="A41" s="9" t="s">
        <v>293</v>
      </c>
    </row>
    <row r="42" spans="1:7" x14ac:dyDescent="0.25">
      <c r="A42" s="9" t="s">
        <v>294</v>
      </c>
    </row>
    <row r="44" spans="1:7" x14ac:dyDescent="0.25">
      <c r="A44" s="9" t="s">
        <v>295</v>
      </c>
    </row>
    <row r="46" spans="1:7" x14ac:dyDescent="0.25">
      <c r="A46" s="135" t="s">
        <v>308</v>
      </c>
      <c r="B46" s="136"/>
      <c r="C46" s="136"/>
    </row>
    <row r="47" spans="1:7" x14ac:dyDescent="0.25">
      <c r="A47" s="136">
        <v>52</v>
      </c>
      <c r="B47" s="136" t="s">
        <v>248</v>
      </c>
      <c r="C47" s="136"/>
    </row>
    <row r="48" spans="1:7" x14ac:dyDescent="0.25">
      <c r="A48" s="136">
        <v>0</v>
      </c>
      <c r="B48" s="136" t="s">
        <v>249</v>
      </c>
      <c r="C48" s="136"/>
    </row>
    <row r="49" spans="1:3" x14ac:dyDescent="0.25">
      <c r="A49" s="136">
        <v>40</v>
      </c>
      <c r="B49" s="135" t="s">
        <v>309</v>
      </c>
      <c r="C49" s="136"/>
    </row>
    <row r="50" spans="1:3" x14ac:dyDescent="0.25">
      <c r="A50" s="137">
        <f>SUM(A47:A49)</f>
        <v>92</v>
      </c>
      <c r="B50" s="208" t="s">
        <v>310</v>
      </c>
      <c r="C50" s="209"/>
    </row>
  </sheetData>
  <mergeCells count="3">
    <mergeCell ref="F20:H23"/>
    <mergeCell ref="A23:D23"/>
    <mergeCell ref="B50:C50"/>
  </mergeCells>
  <hyperlinks>
    <hyperlink ref="C4" r:id="rId1" xr:uid="{F7DF5A67-52FB-4A2C-A5B0-EECF0BA23FFD}"/>
    <hyperlink ref="B3" r:id="rId2" xr:uid="{27605E14-94EB-43EC-B4E3-8C02F2DCFFE3}"/>
    <hyperlink ref="F26" r:id="rId3" xr:uid="{FEB35922-9331-4F31-ACED-C503CF7B74B3}"/>
  </hyperlinks>
  <pageMargins left="0.7" right="0.7" top="0.75" bottom="0.75" header="0.3" footer="0.3"/>
  <pageSetup scale="65" orientation="landscape" horizontalDpi="1200" verticalDpi="1200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12FA7-5517-4A54-90B4-6EDBC94BDF69}">
  <sheetPr>
    <pageSetUpPr fitToPage="1"/>
  </sheetPr>
  <dimension ref="A1:V41"/>
  <sheetViews>
    <sheetView zoomScale="85" zoomScaleNormal="85" workbookViewId="0">
      <selection activeCell="O23" sqref="O23"/>
    </sheetView>
  </sheetViews>
  <sheetFormatPr defaultRowHeight="13.2" x14ac:dyDescent="0.25"/>
  <cols>
    <col min="1" max="1" width="29.6640625" customWidth="1"/>
    <col min="2" max="3" width="11.5546875" customWidth="1"/>
    <col min="4" max="4" width="13" customWidth="1"/>
    <col min="5" max="10" width="11.5546875" customWidth="1"/>
    <col min="22" max="22" width="8.88671875" style="130"/>
  </cols>
  <sheetData>
    <row r="1" spans="1:16" x14ac:dyDescent="0.25">
      <c r="A1" s="53" t="s">
        <v>317</v>
      </c>
    </row>
    <row r="2" spans="1:16" x14ac:dyDescent="0.25">
      <c r="A2" s="115"/>
    </row>
    <row r="3" spans="1:16" x14ac:dyDescent="0.25">
      <c r="A3" s="9" t="s">
        <v>230</v>
      </c>
      <c r="B3" s="27" t="s">
        <v>247</v>
      </c>
    </row>
    <row r="4" spans="1:16" x14ac:dyDescent="0.25">
      <c r="A4" s="9" t="s">
        <v>232</v>
      </c>
      <c r="C4" s="27" t="s">
        <v>231</v>
      </c>
    </row>
    <row r="9" spans="1:16" x14ac:dyDescent="0.25">
      <c r="L9" s="127"/>
      <c r="M9" s="127"/>
      <c r="N9" s="127"/>
      <c r="O9" s="127"/>
    </row>
    <row r="10" spans="1:16" x14ac:dyDescent="0.25">
      <c r="L10" s="127"/>
      <c r="M10" s="127"/>
      <c r="N10" s="127"/>
      <c r="O10" s="127"/>
    </row>
    <row r="11" spans="1:16" x14ac:dyDescent="0.25">
      <c r="L11" s="127"/>
      <c r="M11" s="127"/>
      <c r="N11" s="127"/>
      <c r="O11" s="127"/>
    </row>
    <row r="15" spans="1:16" x14ac:dyDescent="0.25">
      <c r="P15" s="9"/>
    </row>
    <row r="17" spans="1:16" ht="60.75" customHeight="1" x14ac:dyDescent="0.25">
      <c r="P17" s="126"/>
    </row>
    <row r="18" spans="1:16" ht="15" customHeight="1" x14ac:dyDescent="0.25">
      <c r="A18" s="9"/>
      <c r="B18" s="210" t="s">
        <v>336</v>
      </c>
      <c r="C18" s="210"/>
      <c r="D18" s="210"/>
      <c r="E18" s="210"/>
      <c r="F18" s="210"/>
      <c r="G18" s="210"/>
      <c r="H18" s="210"/>
      <c r="I18" s="210"/>
      <c r="J18" s="210"/>
      <c r="K18" s="210"/>
      <c r="L18" s="210"/>
    </row>
    <row r="19" spans="1:16" ht="15" customHeight="1" x14ac:dyDescent="0.25">
      <c r="B19" s="210"/>
      <c r="C19" s="210"/>
      <c r="D19" s="210"/>
      <c r="E19" s="210"/>
      <c r="F19" s="210"/>
      <c r="G19" s="210"/>
      <c r="H19" s="210"/>
      <c r="I19" s="210"/>
      <c r="J19" s="210"/>
      <c r="K19" s="210"/>
      <c r="L19" s="210"/>
    </row>
    <row r="20" spans="1:16" ht="15" customHeight="1" x14ac:dyDescent="0.25">
      <c r="A20" s="9"/>
      <c r="B20" s="210"/>
      <c r="C20" s="210"/>
      <c r="D20" s="210"/>
      <c r="E20" s="210"/>
      <c r="F20" s="210"/>
      <c r="G20" s="210"/>
      <c r="H20" s="210"/>
      <c r="I20" s="210"/>
      <c r="J20" s="210"/>
      <c r="K20" s="210"/>
      <c r="L20" s="210"/>
    </row>
    <row r="21" spans="1:16" x14ac:dyDescent="0.25">
      <c r="A21" s="100" t="s">
        <v>298</v>
      </c>
      <c r="B21" s="131"/>
      <c r="C21" s="131"/>
      <c r="D21" s="131"/>
      <c r="E21" s="131"/>
      <c r="F21" s="131"/>
    </row>
    <row r="22" spans="1:16" x14ac:dyDescent="0.25">
      <c r="A22" s="131"/>
      <c r="B22" s="9" t="s">
        <v>330</v>
      </c>
      <c r="C22" s="131"/>
      <c r="D22" s="131"/>
      <c r="E22" s="131"/>
      <c r="F22" s="131"/>
    </row>
    <row r="23" spans="1:16" x14ac:dyDescent="0.25">
      <c r="A23" s="131"/>
      <c r="B23" s="9" t="s">
        <v>331</v>
      </c>
      <c r="C23" s="131"/>
      <c r="D23" s="131"/>
      <c r="E23" s="131"/>
      <c r="F23" s="131"/>
    </row>
    <row r="24" spans="1:16" x14ac:dyDescent="0.25">
      <c r="A24" s="131"/>
      <c r="B24" s="9" t="s">
        <v>332</v>
      </c>
      <c r="C24" s="131"/>
      <c r="D24" s="131"/>
      <c r="E24" s="131"/>
      <c r="F24" s="131"/>
    </row>
    <row r="25" spans="1:16" x14ac:dyDescent="0.25">
      <c r="A25" s="131"/>
      <c r="B25" s="9" t="s">
        <v>333</v>
      </c>
      <c r="C25" s="131"/>
      <c r="D25" s="131"/>
      <c r="E25" s="131"/>
      <c r="F25" s="131"/>
    </row>
    <row r="26" spans="1:16" x14ac:dyDescent="0.25">
      <c r="B26" s="9"/>
    </row>
    <row r="27" spans="1:16" x14ac:dyDescent="0.25">
      <c r="A27" s="41" t="s">
        <v>334</v>
      </c>
      <c r="B27" s="9"/>
    </row>
    <row r="28" spans="1:16" x14ac:dyDescent="0.25">
      <c r="A28" s="41" t="s">
        <v>335</v>
      </c>
      <c r="B28" s="9"/>
    </row>
    <row r="29" spans="1:16" x14ac:dyDescent="0.25">
      <c r="B29" s="9"/>
    </row>
    <row r="30" spans="1:16" x14ac:dyDescent="0.25">
      <c r="B30" s="9"/>
    </row>
    <row r="31" spans="1:16" x14ac:dyDescent="0.25">
      <c r="A31" s="9"/>
      <c r="B31" s="9"/>
    </row>
    <row r="32" spans="1:16" x14ac:dyDescent="0.25">
      <c r="B32" s="9"/>
    </row>
    <row r="33" spans="1:2" x14ac:dyDescent="0.25">
      <c r="A33" s="9"/>
      <c r="B33" s="9"/>
    </row>
    <row r="34" spans="1:2" x14ac:dyDescent="0.25">
      <c r="B34" s="9"/>
    </row>
    <row r="35" spans="1:2" x14ac:dyDescent="0.25">
      <c r="B35" s="9"/>
    </row>
    <row r="36" spans="1:2" x14ac:dyDescent="0.25">
      <c r="B36" s="9"/>
    </row>
    <row r="37" spans="1:2" x14ac:dyDescent="0.25">
      <c r="B37" s="9"/>
    </row>
    <row r="38" spans="1:2" x14ac:dyDescent="0.25">
      <c r="B38" s="9"/>
    </row>
    <row r="39" spans="1:2" x14ac:dyDescent="0.25">
      <c r="B39" s="9"/>
    </row>
    <row r="40" spans="1:2" x14ac:dyDescent="0.25">
      <c r="B40" s="9"/>
    </row>
    <row r="41" spans="1:2" x14ac:dyDescent="0.25">
      <c r="B41" s="9"/>
    </row>
  </sheetData>
  <mergeCells count="1">
    <mergeCell ref="B18:L20"/>
  </mergeCells>
  <hyperlinks>
    <hyperlink ref="C4" r:id="rId1" xr:uid="{24572CEA-932B-47FC-9F10-9E7826785830}"/>
    <hyperlink ref="B3" r:id="rId2" xr:uid="{44A0B68D-4AEC-458D-B902-90C25D649F9A}"/>
  </hyperlinks>
  <pageMargins left="0.7" right="0.7" top="0.75" bottom="0.75" header="0.3" footer="0.3"/>
  <pageSetup scale="76" orientation="landscape" horizontalDpi="1200" verticalDpi="120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348CE-0898-4CFA-8A60-D8EC909E783A}">
  <sheetPr>
    <outlinePr summaryBelow="0" summaryRight="0"/>
  </sheetPr>
  <dimension ref="A1:P64"/>
  <sheetViews>
    <sheetView topLeftCell="A3" zoomScale="85" zoomScaleNormal="85" workbookViewId="0">
      <selection activeCell="G25" sqref="G25"/>
    </sheetView>
  </sheetViews>
  <sheetFormatPr defaultColWidth="14.44140625" defaultRowHeight="15.75" customHeight="1" x14ac:dyDescent="0.25"/>
  <cols>
    <col min="1" max="1" width="11.109375" customWidth="1"/>
    <col min="2" max="2" width="8.109375" style="25" customWidth="1"/>
    <col min="3" max="3" width="50.6640625" customWidth="1"/>
    <col min="4" max="4" width="6.6640625" customWidth="1"/>
    <col min="7" max="7" width="50" bestFit="1" customWidth="1"/>
    <col min="10" max="10" width="28.88671875" style="152" customWidth="1"/>
    <col min="11" max="11" width="7.44140625" style="20" customWidth="1"/>
  </cols>
  <sheetData>
    <row r="1" spans="1:10" ht="19.5" customHeight="1" x14ac:dyDescent="0.3">
      <c r="A1" s="44" t="s">
        <v>101</v>
      </c>
      <c r="B1" s="44"/>
      <c r="C1" s="44"/>
      <c r="E1" s="43" t="s">
        <v>113</v>
      </c>
      <c r="F1" s="43"/>
      <c r="G1" s="43"/>
    </row>
    <row r="2" spans="1:10" ht="15.75" customHeight="1" x14ac:dyDescent="0.25">
      <c r="F2" s="25"/>
    </row>
    <row r="3" spans="1:10" ht="24.75" customHeight="1" x14ac:dyDescent="0.25">
      <c r="A3" s="32" t="s">
        <v>85</v>
      </c>
      <c r="B3" s="34"/>
      <c r="C3" s="33"/>
      <c r="E3" s="32" t="s">
        <v>177</v>
      </c>
      <c r="F3" s="34"/>
      <c r="G3" s="33"/>
    </row>
    <row r="4" spans="1:10" ht="15.75" customHeight="1" x14ac:dyDescent="0.25">
      <c r="A4" s="211">
        <v>3</v>
      </c>
      <c r="B4" s="211"/>
      <c r="C4" s="211"/>
      <c r="E4" s="211">
        <f>COUNTA(G6:G41)</f>
        <v>10</v>
      </c>
      <c r="F4" s="211"/>
      <c r="G4" s="211"/>
    </row>
    <row r="5" spans="1:10" ht="15.75" customHeight="1" x14ac:dyDescent="0.25">
      <c r="A5" s="19"/>
      <c r="B5" s="19"/>
      <c r="C5" s="19"/>
      <c r="E5" s="45" t="s">
        <v>110</v>
      </c>
      <c r="F5" s="45" t="s">
        <v>112</v>
      </c>
      <c r="G5" s="46" t="s">
        <v>111</v>
      </c>
    </row>
    <row r="6" spans="1:10" ht="15.75" customHeight="1" x14ac:dyDescent="0.25">
      <c r="A6" s="166" t="s">
        <v>110</v>
      </c>
      <c r="B6" s="166" t="s">
        <v>112</v>
      </c>
      <c r="C6" s="32" t="s">
        <v>111</v>
      </c>
      <c r="E6" s="76">
        <v>45174</v>
      </c>
      <c r="F6" s="19">
        <v>1</v>
      </c>
      <c r="G6" s="41" t="s">
        <v>321</v>
      </c>
      <c r="H6" s="25"/>
      <c r="I6" s="25"/>
    </row>
    <row r="7" spans="1:10" ht="15.75" customHeight="1" x14ac:dyDescent="0.25">
      <c r="A7" s="76">
        <v>45168</v>
      </c>
      <c r="B7" s="156">
        <v>1</v>
      </c>
      <c r="C7" s="157" t="s">
        <v>318</v>
      </c>
      <c r="E7" s="199">
        <v>45194</v>
      </c>
      <c r="F7" s="200" t="s">
        <v>17</v>
      </c>
      <c r="G7" s="200" t="s">
        <v>323</v>
      </c>
      <c r="H7" s="192" t="s">
        <v>349</v>
      </c>
      <c r="I7" s="25"/>
    </row>
    <row r="8" spans="1:10" ht="15.75" customHeight="1" x14ac:dyDescent="0.25">
      <c r="A8" s="76">
        <v>45168</v>
      </c>
      <c r="B8" s="156">
        <v>6</v>
      </c>
      <c r="C8" s="157" t="s">
        <v>319</v>
      </c>
      <c r="E8" s="167">
        <v>45196</v>
      </c>
      <c r="F8" s="165">
        <v>2</v>
      </c>
      <c r="G8" s="165" t="s">
        <v>326</v>
      </c>
      <c r="H8" s="41" t="s">
        <v>327</v>
      </c>
      <c r="I8" s="25"/>
      <c r="J8" s="212" t="s">
        <v>368</v>
      </c>
    </row>
    <row r="9" spans="1:10" ht="13.2" x14ac:dyDescent="0.25">
      <c r="A9" s="76">
        <v>45168</v>
      </c>
      <c r="B9" s="156">
        <v>3</v>
      </c>
      <c r="C9" s="157" t="s">
        <v>320</v>
      </c>
      <c r="E9" s="167">
        <v>45196</v>
      </c>
      <c r="F9" s="165">
        <v>1</v>
      </c>
      <c r="G9" s="165" t="s">
        <v>326</v>
      </c>
      <c r="H9" s="76" t="s">
        <v>328</v>
      </c>
      <c r="I9" s="25"/>
      <c r="J9" s="213"/>
    </row>
    <row r="10" spans="1:10" ht="13.2" x14ac:dyDescent="0.25">
      <c r="A10" s="76"/>
      <c r="B10" s="156"/>
      <c r="C10" s="157"/>
      <c r="E10" s="76">
        <v>45202</v>
      </c>
      <c r="F10" s="169" t="s">
        <v>17</v>
      </c>
      <c r="G10" s="169" t="s">
        <v>348</v>
      </c>
      <c r="H10" s="76"/>
      <c r="I10" s="25"/>
    </row>
    <row r="11" spans="1:10" ht="13.2" x14ac:dyDescent="0.25">
      <c r="A11" s="76"/>
      <c r="B11" s="156"/>
      <c r="C11" s="157"/>
      <c r="E11" s="76">
        <v>45244</v>
      </c>
      <c r="F11" s="169" t="s">
        <v>17</v>
      </c>
      <c r="G11" s="41" t="s">
        <v>321</v>
      </c>
      <c r="H11" s="41" t="s">
        <v>371</v>
      </c>
      <c r="I11" s="25"/>
    </row>
    <row r="12" spans="1:10" ht="24.75" customHeight="1" x14ac:dyDescent="0.25">
      <c r="A12" s="32" t="s">
        <v>178</v>
      </c>
      <c r="B12" s="34"/>
      <c r="C12" s="33"/>
      <c r="E12" s="76">
        <v>45244</v>
      </c>
      <c r="F12" s="198">
        <v>6</v>
      </c>
      <c r="G12" s="41" t="s">
        <v>369</v>
      </c>
      <c r="H12" s="41" t="s">
        <v>370</v>
      </c>
    </row>
    <row r="13" spans="1:10" ht="16.5" customHeight="1" x14ac:dyDescent="0.25">
      <c r="A13" s="211">
        <f>COUNTA(C17:C41)</f>
        <v>11</v>
      </c>
      <c r="B13" s="211"/>
      <c r="C13" s="211"/>
      <c r="E13" s="168"/>
      <c r="F13" s="168"/>
      <c r="G13" s="168"/>
      <c r="H13" s="25"/>
    </row>
    <row r="14" spans="1:10" ht="15.75" customHeight="1" x14ac:dyDescent="0.25">
      <c r="E14" s="76"/>
      <c r="F14" s="19"/>
      <c r="G14" s="41"/>
      <c r="H14" s="47"/>
    </row>
    <row r="15" spans="1:10" ht="15.75" customHeight="1" x14ac:dyDescent="0.25">
      <c r="A15" s="32" t="s">
        <v>84</v>
      </c>
      <c r="B15" s="34"/>
      <c r="C15" s="42"/>
      <c r="E15" s="170" t="s">
        <v>346</v>
      </c>
      <c r="F15" s="171"/>
      <c r="G15" s="172"/>
      <c r="H15" s="25"/>
    </row>
    <row r="16" spans="1:10" ht="15.75" customHeight="1" x14ac:dyDescent="0.25">
      <c r="A16" s="45" t="s">
        <v>110</v>
      </c>
      <c r="B16" s="45" t="s">
        <v>112</v>
      </c>
      <c r="C16" s="46" t="s">
        <v>111</v>
      </c>
      <c r="E16" s="173" t="s">
        <v>110</v>
      </c>
      <c r="F16" s="173" t="s">
        <v>112</v>
      </c>
      <c r="G16" s="174" t="s">
        <v>111</v>
      </c>
    </row>
    <row r="17" spans="1:15" s="25" customFormat="1" ht="15.75" customHeight="1" x14ac:dyDescent="0.25">
      <c r="A17" s="76">
        <v>45183</v>
      </c>
      <c r="B17" s="156">
        <v>5</v>
      </c>
      <c r="C17" s="157" t="s">
        <v>322</v>
      </c>
      <c r="D17" s="41"/>
      <c r="E17" s="175">
        <v>45247</v>
      </c>
      <c r="F17" s="176">
        <v>2</v>
      </c>
      <c r="G17" s="177" t="s">
        <v>27</v>
      </c>
      <c r="J17" s="152"/>
      <c r="K17" s="20"/>
    </row>
    <row r="18" spans="1:15" s="25" customFormat="1" ht="15.75" customHeight="1" x14ac:dyDescent="0.25">
      <c r="A18" s="76">
        <v>45188</v>
      </c>
      <c r="B18" s="156">
        <v>7</v>
      </c>
      <c r="C18" s="157" t="s">
        <v>329</v>
      </c>
      <c r="D18" s="41"/>
      <c r="E18" s="175">
        <v>45247</v>
      </c>
      <c r="F18" s="176">
        <v>5</v>
      </c>
      <c r="G18" s="177" t="s">
        <v>27</v>
      </c>
      <c r="J18" s="152"/>
      <c r="K18" s="20"/>
    </row>
    <row r="19" spans="1:15" s="25" customFormat="1" ht="15.75" customHeight="1" x14ac:dyDescent="0.25">
      <c r="A19" s="76">
        <v>45198</v>
      </c>
      <c r="B19" s="156">
        <v>3</v>
      </c>
      <c r="C19" s="157" t="s">
        <v>341</v>
      </c>
      <c r="D19" s="41"/>
      <c r="E19" s="175"/>
      <c r="F19" s="176"/>
      <c r="G19" s="177"/>
      <c r="J19" s="152"/>
      <c r="K19" s="20"/>
    </row>
    <row r="20" spans="1:15" s="25" customFormat="1" ht="15.75" customHeight="1" x14ac:dyDescent="0.25">
      <c r="A20" s="76">
        <v>45198</v>
      </c>
      <c r="B20" s="156">
        <v>1</v>
      </c>
      <c r="C20" s="157" t="s">
        <v>341</v>
      </c>
      <c r="E20" s="175"/>
      <c r="F20" s="176"/>
      <c r="G20" s="177"/>
      <c r="J20" s="152"/>
      <c r="K20" s="20"/>
    </row>
    <row r="21" spans="1:15" ht="15.75" customHeight="1" x14ac:dyDescent="0.25">
      <c r="A21" s="76">
        <v>45201</v>
      </c>
      <c r="B21" s="19">
        <v>2</v>
      </c>
      <c r="C21" s="157" t="s">
        <v>340</v>
      </c>
      <c r="E21" s="76"/>
      <c r="F21" s="19"/>
      <c r="G21" s="9"/>
      <c r="L21" s="25"/>
      <c r="M21" s="25"/>
      <c r="N21" s="25"/>
    </row>
    <row r="22" spans="1:15" ht="15.75" customHeight="1" x14ac:dyDescent="0.25">
      <c r="A22" s="76">
        <v>45205</v>
      </c>
      <c r="B22" s="19">
        <v>6</v>
      </c>
      <c r="C22" s="157" t="s">
        <v>342</v>
      </c>
      <c r="E22" s="76"/>
      <c r="F22" s="19"/>
      <c r="G22" s="9"/>
      <c r="L22" s="53"/>
      <c r="M22" s="25"/>
      <c r="N22" s="25"/>
    </row>
    <row r="23" spans="1:15" ht="15.75" customHeight="1" x14ac:dyDescent="0.25">
      <c r="A23" s="76">
        <v>45205</v>
      </c>
      <c r="B23" s="19">
        <v>7</v>
      </c>
      <c r="C23" s="157" t="s">
        <v>343</v>
      </c>
      <c r="E23" s="76"/>
      <c r="F23" s="19"/>
      <c r="G23" s="9"/>
      <c r="L23" s="53"/>
      <c r="M23" s="25"/>
      <c r="N23" s="25"/>
    </row>
    <row r="24" spans="1:15" ht="15.75" customHeight="1" x14ac:dyDescent="0.25">
      <c r="A24" s="76">
        <v>45205</v>
      </c>
      <c r="B24" s="19">
        <v>4</v>
      </c>
      <c r="C24" s="157" t="s">
        <v>343</v>
      </c>
      <c r="E24" s="76"/>
      <c r="F24" s="19"/>
      <c r="G24" s="9"/>
      <c r="L24" s="53"/>
      <c r="M24" s="25"/>
      <c r="N24" s="25"/>
    </row>
    <row r="25" spans="1:15" ht="15.75" customHeight="1" x14ac:dyDescent="0.25">
      <c r="A25" s="76">
        <v>45205</v>
      </c>
      <c r="B25" s="19">
        <v>2</v>
      </c>
      <c r="C25" s="157" t="s">
        <v>343</v>
      </c>
      <c r="E25" s="76"/>
      <c r="F25" s="19"/>
      <c r="G25" s="9"/>
      <c r="L25" s="53"/>
      <c r="M25" s="25"/>
      <c r="N25" s="25"/>
    </row>
    <row r="26" spans="1:15" ht="15.75" customHeight="1" x14ac:dyDescent="0.25">
      <c r="A26" s="76">
        <v>45205</v>
      </c>
      <c r="B26" s="19">
        <v>4</v>
      </c>
      <c r="C26" s="157" t="s">
        <v>27</v>
      </c>
      <c r="E26" s="76"/>
      <c r="F26" s="19"/>
      <c r="G26" s="9"/>
      <c r="L26" s="53"/>
      <c r="M26" s="25"/>
      <c r="N26" s="25"/>
    </row>
    <row r="27" spans="1:15" ht="15.75" customHeight="1" x14ac:dyDescent="0.25">
      <c r="A27" s="76">
        <v>45210</v>
      </c>
      <c r="B27" s="19">
        <v>6</v>
      </c>
      <c r="C27" s="157" t="s">
        <v>350</v>
      </c>
      <c r="E27" s="76"/>
      <c r="F27" s="19"/>
      <c r="G27" s="9"/>
      <c r="L27" s="53"/>
      <c r="M27" s="25"/>
      <c r="N27" s="25"/>
    </row>
    <row r="28" spans="1:15" ht="15.75" customHeight="1" x14ac:dyDescent="0.25">
      <c r="A28" s="76"/>
      <c r="B28" s="19"/>
      <c r="C28" s="157"/>
      <c r="E28" s="76"/>
      <c r="F28" s="19"/>
      <c r="G28" s="9"/>
      <c r="L28" s="53"/>
      <c r="M28" s="25"/>
      <c r="N28" s="25"/>
    </row>
    <row r="29" spans="1:15" ht="15.75" customHeight="1" x14ac:dyDescent="0.25">
      <c r="A29" s="76"/>
      <c r="B29" s="19"/>
      <c r="C29" s="157"/>
      <c r="E29" s="76"/>
      <c r="F29" s="19"/>
      <c r="G29" s="9"/>
      <c r="L29" s="25"/>
      <c r="M29" s="25"/>
      <c r="N29" s="25"/>
      <c r="O29" s="53"/>
    </row>
    <row r="30" spans="1:15" ht="15.75" customHeight="1" x14ac:dyDescent="0.25">
      <c r="A30" s="158" t="s">
        <v>344</v>
      </c>
      <c r="B30" s="19"/>
      <c r="C30" s="157"/>
      <c r="E30" s="76"/>
      <c r="F30" s="19"/>
      <c r="G30" s="9"/>
      <c r="L30" s="25"/>
      <c r="M30" s="25"/>
      <c r="N30" s="25"/>
    </row>
    <row r="34" spans="1:16" ht="15.75" customHeight="1" x14ac:dyDescent="0.25">
      <c r="A34" s="53"/>
      <c r="M34" s="155"/>
      <c r="N34" s="152"/>
      <c r="O34" s="20"/>
    </row>
    <row r="35" spans="1:16" ht="15.75" customHeight="1" x14ac:dyDescent="0.25">
      <c r="M35" s="155"/>
      <c r="N35" s="129"/>
      <c r="O35" s="153"/>
      <c r="P35" s="53"/>
    </row>
    <row r="36" spans="1:16" ht="15.75" customHeight="1" x14ac:dyDescent="0.25">
      <c r="I36" s="155"/>
      <c r="J36" s="155"/>
      <c r="K36" s="155"/>
      <c r="L36" s="155"/>
      <c r="M36" s="155"/>
      <c r="N36" s="129"/>
      <c r="O36" s="153"/>
      <c r="P36" s="53"/>
    </row>
    <row r="37" spans="1:16" ht="15.75" customHeight="1" x14ac:dyDescent="0.25">
      <c r="I37" s="155"/>
      <c r="J37" s="155"/>
      <c r="K37" s="155"/>
      <c r="L37" s="155"/>
      <c r="M37" s="155"/>
      <c r="N37" s="129"/>
      <c r="O37" s="153"/>
      <c r="P37" s="53"/>
    </row>
    <row r="38" spans="1:16" ht="15.75" customHeight="1" x14ac:dyDescent="0.25">
      <c r="I38" s="155"/>
      <c r="J38" s="155"/>
      <c r="K38" s="155"/>
      <c r="L38" s="155"/>
      <c r="M38" s="155"/>
      <c r="N38" s="129"/>
      <c r="O38" s="153"/>
      <c r="P38" s="53"/>
    </row>
    <row r="39" spans="1:16" ht="15.75" customHeight="1" x14ac:dyDescent="0.25">
      <c r="A39" s="53"/>
      <c r="I39" s="155"/>
      <c r="J39" s="155"/>
      <c r="K39" s="155"/>
      <c r="L39" s="155"/>
      <c r="M39" s="155"/>
      <c r="N39" s="129"/>
      <c r="O39" s="153"/>
      <c r="P39" s="53"/>
    </row>
    <row r="40" spans="1:16" ht="15.75" customHeight="1" x14ac:dyDescent="0.25">
      <c r="I40" s="155"/>
      <c r="J40" s="155"/>
      <c r="K40" s="155"/>
      <c r="L40" s="155"/>
      <c r="M40" s="155"/>
      <c r="N40" s="129"/>
      <c r="O40" s="153"/>
      <c r="P40" s="53"/>
    </row>
    <row r="41" spans="1:16" ht="15.75" customHeight="1" x14ac:dyDescent="0.25">
      <c r="I41" s="155"/>
      <c r="J41" s="155"/>
      <c r="K41" s="155"/>
      <c r="L41" s="155"/>
      <c r="M41" s="155"/>
      <c r="N41" s="129"/>
      <c r="O41" s="153"/>
      <c r="P41" s="53"/>
    </row>
    <row r="42" spans="1:16" ht="15.75" customHeight="1" x14ac:dyDescent="0.25">
      <c r="I42" s="155"/>
      <c r="J42" s="155"/>
      <c r="K42" s="155"/>
      <c r="L42" s="155"/>
      <c r="M42" s="155"/>
      <c r="N42" s="129"/>
      <c r="O42" s="153"/>
      <c r="P42" s="53"/>
    </row>
    <row r="43" spans="1:16" ht="15.75" customHeight="1" x14ac:dyDescent="0.25">
      <c r="I43" s="155"/>
      <c r="J43" s="155"/>
      <c r="K43" s="155"/>
      <c r="L43" s="155"/>
      <c r="M43" s="155"/>
      <c r="N43" s="129"/>
      <c r="O43" s="153"/>
      <c r="P43" s="53"/>
    </row>
    <row r="44" spans="1:16" ht="15.75" customHeight="1" x14ac:dyDescent="0.25">
      <c r="I44" s="155"/>
      <c r="J44" s="155"/>
      <c r="K44" s="155"/>
      <c r="L44" s="155"/>
      <c r="M44" s="155"/>
      <c r="N44" s="129"/>
      <c r="O44" s="153"/>
      <c r="P44" s="53"/>
    </row>
    <row r="45" spans="1:16" ht="15.75" customHeight="1" x14ac:dyDescent="0.25">
      <c r="I45" s="155"/>
      <c r="J45" s="155"/>
      <c r="K45" s="155"/>
      <c r="L45" s="155"/>
      <c r="M45" s="155"/>
      <c r="N45" s="129"/>
      <c r="O45" s="153"/>
      <c r="P45" s="53"/>
    </row>
    <row r="46" spans="1:16" ht="15.75" customHeight="1" x14ac:dyDescent="0.25">
      <c r="I46" s="155"/>
      <c r="J46" s="155"/>
      <c r="K46" s="155"/>
      <c r="L46" s="155"/>
      <c r="M46" s="155"/>
      <c r="N46" s="129"/>
      <c r="O46" s="153"/>
      <c r="P46" s="53"/>
    </row>
    <row r="47" spans="1:16" ht="15.75" customHeight="1" x14ac:dyDescent="0.25">
      <c r="I47" s="155"/>
      <c r="J47" s="155"/>
      <c r="K47" s="155"/>
      <c r="L47" s="155"/>
      <c r="M47" s="155"/>
      <c r="N47" s="129"/>
      <c r="O47" s="153"/>
      <c r="P47" s="53"/>
    </row>
    <row r="64" spans="1:1" ht="15.75" customHeight="1" x14ac:dyDescent="0.25">
      <c r="A64" s="53" t="s">
        <v>345</v>
      </c>
    </row>
  </sheetData>
  <mergeCells count="4">
    <mergeCell ref="A4:C4"/>
    <mergeCell ref="E4:G4"/>
    <mergeCell ref="A13:C13"/>
    <mergeCell ref="J8:J9"/>
  </mergeCells>
  <pageMargins left="0.7" right="0.7" top="0.75" bottom="0.75" header="0.3" footer="0.3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1B69D-BDB8-4AFB-A740-87D59A5BA9C9}">
  <dimension ref="A1:J66"/>
  <sheetViews>
    <sheetView zoomScaleNormal="100" workbookViewId="0">
      <selection activeCell="D16" sqref="D16"/>
    </sheetView>
  </sheetViews>
  <sheetFormatPr defaultColWidth="14.44140625" defaultRowHeight="15.75" customHeight="1" x14ac:dyDescent="0.3"/>
  <cols>
    <col min="1" max="1" width="17.6640625" style="49" customWidth="1"/>
    <col min="2" max="2" width="56.5546875" style="49" customWidth="1"/>
    <col min="3" max="3" width="12.109375" style="49" customWidth="1"/>
    <col min="4" max="4" width="14.44140625" style="49"/>
    <col min="5" max="5" width="28.109375" style="49" customWidth="1"/>
    <col min="6" max="16384" width="14.44140625" style="49"/>
  </cols>
  <sheetData>
    <row r="1" spans="1:5" ht="18" x14ac:dyDescent="0.35">
      <c r="A1" s="48" t="s">
        <v>45</v>
      </c>
    </row>
    <row r="2" spans="1:5" ht="18" x14ac:dyDescent="0.35">
      <c r="A2" s="48" t="s">
        <v>337</v>
      </c>
    </row>
    <row r="3" spans="1:5" ht="18" x14ac:dyDescent="0.35">
      <c r="A3" s="48"/>
      <c r="B3" s="27" t="s">
        <v>338</v>
      </c>
    </row>
    <row r="4" spans="1:5" ht="18" x14ac:dyDescent="0.35">
      <c r="A4" s="48"/>
      <c r="B4" s="27"/>
    </row>
    <row r="5" spans="1:5" ht="18" x14ac:dyDescent="0.35">
      <c r="A5" s="48" t="s">
        <v>339</v>
      </c>
      <c r="B5" s="27"/>
    </row>
    <row r="6" spans="1:5" ht="13.8" x14ac:dyDescent="0.3">
      <c r="A6" s="50"/>
    </row>
    <row r="7" spans="1:5" ht="15.6" x14ac:dyDescent="0.3">
      <c r="A7" s="51" t="s">
        <v>347</v>
      </c>
    </row>
    <row r="8" spans="1:5" s="179" customFormat="1" ht="15.6" x14ac:dyDescent="0.25">
      <c r="A8" s="183" t="s">
        <v>114</v>
      </c>
      <c r="B8" s="184"/>
      <c r="C8" s="185"/>
      <c r="D8" s="52"/>
      <c r="E8" s="186"/>
    </row>
    <row r="9" spans="1:5" s="179" customFormat="1" ht="13.8" x14ac:dyDescent="0.25">
      <c r="A9" s="214" t="s">
        <v>47</v>
      </c>
      <c r="B9" s="178"/>
      <c r="C9" s="52"/>
      <c r="D9" s="52"/>
      <c r="E9" s="187"/>
    </row>
    <row r="10" spans="1:5" s="179" customFormat="1" ht="13.8" x14ac:dyDescent="0.25">
      <c r="A10" s="214"/>
      <c r="B10" s="178"/>
      <c r="C10" s="52"/>
      <c r="D10" s="52"/>
      <c r="E10" s="187"/>
    </row>
    <row r="11" spans="1:5" s="179" customFormat="1" ht="13.8" x14ac:dyDescent="0.25">
      <c r="A11" s="215"/>
      <c r="B11" s="178"/>
      <c r="C11" s="52"/>
      <c r="D11" s="52"/>
      <c r="E11" s="187"/>
    </row>
    <row r="12" spans="1:5" s="179" customFormat="1" ht="13.8" x14ac:dyDescent="0.25">
      <c r="A12" s="216" t="s">
        <v>49</v>
      </c>
      <c r="B12" s="178"/>
      <c r="C12" s="52"/>
      <c r="D12" s="52"/>
      <c r="E12" s="187"/>
    </row>
    <row r="13" spans="1:5" s="179" customFormat="1" ht="13.8" x14ac:dyDescent="0.25">
      <c r="A13" s="217"/>
      <c r="B13" s="178"/>
      <c r="C13" s="52"/>
      <c r="D13" s="52"/>
      <c r="E13" s="187"/>
    </row>
    <row r="14" spans="1:5" s="179" customFormat="1" ht="13.8" x14ac:dyDescent="0.25">
      <c r="A14" s="217"/>
      <c r="B14" s="178"/>
      <c r="C14" s="52"/>
      <c r="D14" s="52"/>
      <c r="E14" s="187"/>
    </row>
    <row r="15" spans="1:5" s="179" customFormat="1" ht="13.8" x14ac:dyDescent="0.25">
      <c r="A15" s="217"/>
      <c r="B15" s="178"/>
      <c r="C15" s="52"/>
      <c r="D15" s="52"/>
      <c r="E15" s="187"/>
    </row>
    <row r="16" spans="1:5" s="179" customFormat="1" ht="13.8" x14ac:dyDescent="0.25">
      <c r="A16" s="217"/>
      <c r="B16" s="178"/>
      <c r="C16" s="52"/>
      <c r="D16" s="52"/>
      <c r="E16" s="187"/>
    </row>
    <row r="17" spans="1:5" s="179" customFormat="1" ht="13.8" x14ac:dyDescent="0.25">
      <c r="A17" s="217"/>
      <c r="B17" s="178"/>
      <c r="C17" s="180"/>
      <c r="D17" s="52"/>
      <c r="E17" s="187"/>
    </row>
    <row r="18" spans="1:5" s="179" customFormat="1" ht="13.8" x14ac:dyDescent="0.25">
      <c r="A18" s="217"/>
      <c r="B18" s="178"/>
      <c r="C18" s="180"/>
      <c r="D18" s="52"/>
      <c r="E18" s="187"/>
    </row>
    <row r="19" spans="1:5" s="179" customFormat="1" ht="13.8" x14ac:dyDescent="0.25">
      <c r="A19" s="218"/>
      <c r="B19" s="178"/>
      <c r="C19" s="180"/>
      <c r="D19" s="52"/>
      <c r="E19" s="187"/>
    </row>
    <row r="20" spans="1:5" s="179" customFormat="1" ht="13.8" x14ac:dyDescent="0.25">
      <c r="A20" s="219" t="s">
        <v>50</v>
      </c>
      <c r="B20" s="178"/>
      <c r="C20" s="52"/>
      <c r="D20" s="52"/>
      <c r="E20" s="187"/>
    </row>
    <row r="21" spans="1:5" s="179" customFormat="1" ht="13.8" x14ac:dyDescent="0.25">
      <c r="A21" s="217"/>
      <c r="B21" s="178"/>
      <c r="C21" s="180"/>
      <c r="D21" s="52"/>
      <c r="E21" s="187"/>
    </row>
    <row r="22" spans="1:5" s="179" customFormat="1" ht="13.8" x14ac:dyDescent="0.25">
      <c r="A22" s="217"/>
      <c r="B22" s="178"/>
      <c r="C22" s="180"/>
      <c r="D22" s="52"/>
      <c r="E22" s="187"/>
    </row>
    <row r="23" spans="1:5" s="179" customFormat="1" ht="13.8" x14ac:dyDescent="0.25">
      <c r="A23" s="217"/>
      <c r="B23" s="178"/>
      <c r="C23" s="180"/>
      <c r="D23" s="52"/>
      <c r="E23" s="187"/>
    </row>
    <row r="24" spans="1:5" s="179" customFormat="1" ht="13.8" x14ac:dyDescent="0.25">
      <c r="A24" s="217"/>
      <c r="B24" s="178"/>
      <c r="C24" s="180"/>
      <c r="D24" s="52"/>
      <c r="E24" s="187"/>
    </row>
    <row r="25" spans="1:5" s="179" customFormat="1" ht="13.8" x14ac:dyDescent="0.25">
      <c r="A25" s="217"/>
      <c r="B25" s="178"/>
      <c r="C25" s="180"/>
      <c r="D25" s="52"/>
      <c r="E25" s="187"/>
    </row>
    <row r="26" spans="1:5" s="179" customFormat="1" ht="13.8" x14ac:dyDescent="0.25">
      <c r="A26" s="218"/>
      <c r="B26" s="178"/>
      <c r="C26" s="180"/>
      <c r="D26" s="52"/>
      <c r="E26" s="187"/>
    </row>
    <row r="27" spans="1:5" s="179" customFormat="1" ht="13.8" x14ac:dyDescent="0.25">
      <c r="A27" s="216" t="s">
        <v>51</v>
      </c>
      <c r="B27" s="178"/>
      <c r="C27" s="180"/>
      <c r="D27" s="52"/>
      <c r="E27" s="187"/>
    </row>
    <row r="28" spans="1:5" s="179" customFormat="1" ht="13.8" x14ac:dyDescent="0.25">
      <c r="A28" s="220"/>
      <c r="B28" s="178"/>
      <c r="C28" s="180"/>
      <c r="D28" s="52"/>
      <c r="E28" s="187"/>
    </row>
    <row r="29" spans="1:5" s="179" customFormat="1" ht="13.8" x14ac:dyDescent="0.25">
      <c r="A29" s="218"/>
      <c r="B29" s="178"/>
      <c r="C29" s="180"/>
      <c r="D29" s="52"/>
      <c r="E29" s="187"/>
    </row>
    <row r="30" spans="1:5" s="179" customFormat="1" ht="12.75" customHeight="1" x14ac:dyDescent="0.25">
      <c r="A30" s="223" t="s">
        <v>52</v>
      </c>
      <c r="B30" s="178"/>
      <c r="C30" s="52"/>
      <c r="D30" s="52"/>
      <c r="E30" s="187"/>
    </row>
    <row r="31" spans="1:5" s="179" customFormat="1" ht="13.8" x14ac:dyDescent="0.25">
      <c r="A31" s="224"/>
      <c r="B31" s="178"/>
      <c r="C31" s="52"/>
      <c r="D31" s="52"/>
      <c r="E31" s="187"/>
    </row>
    <row r="32" spans="1:5" s="179" customFormat="1" ht="13.8" x14ac:dyDescent="0.25">
      <c r="A32" s="224"/>
      <c r="B32" s="178"/>
      <c r="C32" s="52"/>
      <c r="D32" s="52"/>
      <c r="E32" s="187"/>
    </row>
    <row r="33" spans="1:5" s="179" customFormat="1" ht="13.8" x14ac:dyDescent="0.25">
      <c r="A33" s="224"/>
      <c r="B33" s="178"/>
      <c r="C33" s="52"/>
      <c r="D33" s="52"/>
      <c r="E33" s="187"/>
    </row>
    <row r="34" spans="1:5" s="179" customFormat="1" ht="13.8" x14ac:dyDescent="0.25">
      <c r="A34" s="227"/>
      <c r="B34" s="178"/>
      <c r="C34" s="52"/>
      <c r="D34" s="52"/>
      <c r="E34" s="187"/>
    </row>
    <row r="35" spans="1:5" s="179" customFormat="1" ht="15.75" customHeight="1" x14ac:dyDescent="0.25">
      <c r="A35" s="188" t="s">
        <v>53</v>
      </c>
      <c r="B35" s="178"/>
      <c r="C35" s="52"/>
      <c r="D35" s="52"/>
      <c r="E35" s="187"/>
    </row>
    <row r="36" spans="1:5" s="179" customFormat="1" ht="13.8" x14ac:dyDescent="0.25">
      <c r="A36" s="219" t="s">
        <v>13</v>
      </c>
      <c r="B36" s="178"/>
      <c r="C36" s="52"/>
      <c r="D36" s="52"/>
      <c r="E36" s="187"/>
    </row>
    <row r="37" spans="1:5" s="179" customFormat="1" ht="13.8" x14ac:dyDescent="0.25">
      <c r="A37" s="221"/>
      <c r="B37" s="178"/>
      <c r="C37" s="52"/>
      <c r="D37" s="52"/>
      <c r="E37" s="187"/>
    </row>
    <row r="38" spans="1:5" s="179" customFormat="1" ht="13.8" x14ac:dyDescent="0.25">
      <c r="A38" s="216" t="s">
        <v>14</v>
      </c>
      <c r="B38" s="178"/>
      <c r="C38" s="52"/>
      <c r="D38" s="52"/>
      <c r="E38" s="187"/>
    </row>
    <row r="39" spans="1:5" s="179" customFormat="1" ht="13.8" x14ac:dyDescent="0.25">
      <c r="A39" s="218"/>
      <c r="B39" s="178"/>
      <c r="C39" s="52"/>
      <c r="D39" s="52"/>
      <c r="E39" s="187"/>
    </row>
    <row r="40" spans="1:5" s="179" customFormat="1" ht="13.8" x14ac:dyDescent="0.25">
      <c r="A40" s="223" t="s">
        <v>15</v>
      </c>
      <c r="B40" s="178"/>
      <c r="C40" s="52"/>
      <c r="D40" s="52"/>
      <c r="E40" s="187"/>
    </row>
    <row r="41" spans="1:5" s="179" customFormat="1" ht="12.75" customHeight="1" x14ac:dyDescent="0.25">
      <c r="A41" s="224"/>
      <c r="B41" s="178"/>
      <c r="C41" s="52"/>
      <c r="D41" s="52"/>
      <c r="E41" s="187"/>
    </row>
    <row r="42" spans="1:5" s="179" customFormat="1" ht="12.75" customHeight="1" x14ac:dyDescent="0.25">
      <c r="A42" s="224"/>
      <c r="B42" s="178"/>
      <c r="C42" s="52"/>
      <c r="D42" s="52"/>
      <c r="E42" s="187"/>
    </row>
    <row r="43" spans="1:5" s="179" customFormat="1" ht="12.75" customHeight="1" x14ac:dyDescent="0.25">
      <c r="A43" s="224"/>
      <c r="B43" s="178"/>
      <c r="C43" s="52"/>
      <c r="D43" s="52"/>
      <c r="E43" s="187"/>
    </row>
    <row r="44" spans="1:5" s="179" customFormat="1" ht="12.75" customHeight="1" x14ac:dyDescent="0.25">
      <c r="A44" s="225" t="s">
        <v>16</v>
      </c>
      <c r="B44" s="178"/>
      <c r="C44" s="52"/>
      <c r="D44" s="52"/>
      <c r="E44" s="187"/>
    </row>
    <row r="45" spans="1:5" s="179" customFormat="1" ht="12.75" customHeight="1" x14ac:dyDescent="0.25">
      <c r="A45" s="226"/>
      <c r="B45" s="178"/>
      <c r="C45" s="52"/>
      <c r="D45" s="52"/>
      <c r="E45" s="187"/>
    </row>
    <row r="46" spans="1:5" s="179" customFormat="1" ht="12.75" customHeight="1" x14ac:dyDescent="0.25">
      <c r="A46" s="223" t="s">
        <v>54</v>
      </c>
      <c r="B46" s="181"/>
      <c r="C46" s="52"/>
      <c r="D46" s="52"/>
      <c r="E46" s="187"/>
    </row>
    <row r="47" spans="1:5" s="179" customFormat="1" ht="12.75" customHeight="1" x14ac:dyDescent="0.25">
      <c r="A47" s="224"/>
      <c r="B47" s="178"/>
      <c r="C47" s="52"/>
      <c r="D47" s="52"/>
      <c r="E47" s="187"/>
    </row>
    <row r="48" spans="1:5" s="179" customFormat="1" ht="12.75" customHeight="1" x14ac:dyDescent="0.25">
      <c r="A48" s="224"/>
      <c r="B48" s="178"/>
      <c r="C48" s="52"/>
      <c r="D48" s="52"/>
      <c r="E48" s="187"/>
    </row>
    <row r="49" spans="1:10" s="179" customFormat="1" ht="12.75" customHeight="1" x14ac:dyDescent="0.25">
      <c r="A49" s="224"/>
      <c r="B49" s="178"/>
      <c r="C49" s="52"/>
      <c r="D49" s="52"/>
      <c r="E49" s="187"/>
    </row>
    <row r="50" spans="1:10" s="179" customFormat="1" ht="12.75" customHeight="1" x14ac:dyDescent="0.25">
      <c r="A50" s="224"/>
      <c r="B50" s="178"/>
      <c r="C50" s="52"/>
      <c r="D50" s="52"/>
      <c r="E50" s="187"/>
    </row>
    <row r="51" spans="1:10" s="179" customFormat="1" ht="12.75" customHeight="1" x14ac:dyDescent="0.25">
      <c r="A51" s="224"/>
      <c r="B51" s="178"/>
      <c r="C51" s="52"/>
      <c r="D51" s="52"/>
      <c r="E51" s="187"/>
      <c r="F51" s="182"/>
      <c r="G51" s="182"/>
      <c r="H51" s="182"/>
      <c r="I51" s="182"/>
      <c r="J51" s="182"/>
    </row>
    <row r="52" spans="1:10" s="179" customFormat="1" ht="13.8" x14ac:dyDescent="0.25">
      <c r="A52" s="216" t="s">
        <v>55</v>
      </c>
      <c r="B52" s="178"/>
      <c r="C52" s="52"/>
      <c r="D52" s="52"/>
      <c r="E52" s="187"/>
    </row>
    <row r="53" spans="1:10" s="179" customFormat="1" ht="13.8" x14ac:dyDescent="0.25">
      <c r="A53" s="217"/>
      <c r="B53" s="178"/>
      <c r="C53" s="52"/>
      <c r="D53" s="52"/>
      <c r="E53" s="187"/>
    </row>
    <row r="54" spans="1:10" s="179" customFormat="1" ht="13.8" x14ac:dyDescent="0.25">
      <c r="A54" s="217"/>
      <c r="B54" s="178"/>
      <c r="C54" s="52"/>
      <c r="D54" s="52"/>
      <c r="E54" s="187"/>
    </row>
    <row r="55" spans="1:10" s="179" customFormat="1" ht="13.8" x14ac:dyDescent="0.25">
      <c r="A55" s="217"/>
      <c r="B55" s="178"/>
      <c r="C55" s="52"/>
      <c r="D55" s="52"/>
      <c r="E55" s="187"/>
    </row>
    <row r="56" spans="1:10" s="179" customFormat="1" ht="13.8" x14ac:dyDescent="0.25">
      <c r="A56" s="217"/>
      <c r="B56" s="178"/>
      <c r="C56" s="52"/>
      <c r="D56" s="52"/>
      <c r="E56" s="187"/>
    </row>
    <row r="57" spans="1:10" s="179" customFormat="1" ht="13.8" x14ac:dyDescent="0.25">
      <c r="A57" s="217"/>
      <c r="B57" s="178"/>
      <c r="C57" s="52"/>
      <c r="D57" s="52"/>
      <c r="E57" s="187"/>
    </row>
    <row r="58" spans="1:10" s="179" customFormat="1" ht="13.8" x14ac:dyDescent="0.25">
      <c r="A58" s="217"/>
      <c r="B58" s="178"/>
      <c r="C58" s="52"/>
      <c r="D58" s="52"/>
      <c r="E58" s="187"/>
    </row>
    <row r="59" spans="1:10" s="179" customFormat="1" ht="13.8" x14ac:dyDescent="0.25">
      <c r="A59" s="217"/>
      <c r="B59" s="178"/>
      <c r="C59" s="52"/>
      <c r="D59" s="52"/>
      <c r="E59" s="187"/>
    </row>
    <row r="60" spans="1:10" s="179" customFormat="1" ht="13.8" x14ac:dyDescent="0.25">
      <c r="A60" s="217"/>
      <c r="B60" s="178"/>
      <c r="C60" s="52"/>
      <c r="D60" s="52"/>
      <c r="E60" s="187"/>
    </row>
    <row r="61" spans="1:10" s="179" customFormat="1" ht="13.8" x14ac:dyDescent="0.25">
      <c r="A61" s="228"/>
      <c r="B61" s="189"/>
      <c r="C61" s="190"/>
      <c r="D61" s="190"/>
      <c r="E61" s="191"/>
    </row>
    <row r="64" spans="1:10" ht="15.75" customHeight="1" x14ac:dyDescent="0.3">
      <c r="I64" s="222"/>
    </row>
    <row r="65" spans="9:9" ht="15.75" customHeight="1" x14ac:dyDescent="0.3">
      <c r="I65" s="222"/>
    </row>
    <row r="66" spans="9:9" ht="15.75" customHeight="1" x14ac:dyDescent="0.3">
      <c r="I66" s="222"/>
    </row>
  </sheetData>
  <mergeCells count="12">
    <mergeCell ref="I64:I66"/>
    <mergeCell ref="A46:A51"/>
    <mergeCell ref="A44:A45"/>
    <mergeCell ref="A30:A34"/>
    <mergeCell ref="A40:A43"/>
    <mergeCell ref="A52:A61"/>
    <mergeCell ref="A38:A39"/>
    <mergeCell ref="A9:A11"/>
    <mergeCell ref="A12:A19"/>
    <mergeCell ref="A20:A26"/>
    <mergeCell ref="A27:A29"/>
    <mergeCell ref="A36:A37"/>
  </mergeCells>
  <hyperlinks>
    <hyperlink ref="B3" r:id="rId1" xr:uid="{F4D1D66D-4BFA-43E2-8C6D-34CD18B4422C}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586CF-2E34-4B94-B73E-216DDAF147A8}">
  <dimension ref="A1:N41"/>
  <sheetViews>
    <sheetView topLeftCell="A22" zoomScale="115" zoomScaleNormal="115" workbookViewId="0">
      <selection activeCell="M13" sqref="M13"/>
    </sheetView>
  </sheetViews>
  <sheetFormatPr defaultRowHeight="13.2" x14ac:dyDescent="0.25"/>
  <cols>
    <col min="1" max="13" width="13.33203125" style="25" customWidth="1"/>
  </cols>
  <sheetData>
    <row r="1" spans="1:1" x14ac:dyDescent="0.25">
      <c r="A1" s="24" t="s">
        <v>44</v>
      </c>
    </row>
    <row r="19" spans="11:12" x14ac:dyDescent="0.25">
      <c r="K19" s="230" t="s">
        <v>315</v>
      </c>
      <c r="L19" s="230"/>
    </row>
    <row r="20" spans="11:12" x14ac:dyDescent="0.25">
      <c r="K20" s="230"/>
      <c r="L20" s="230"/>
    </row>
    <row r="21" spans="11:12" x14ac:dyDescent="0.25">
      <c r="K21" s="230"/>
      <c r="L21" s="230"/>
    </row>
    <row r="22" spans="11:12" x14ac:dyDescent="0.25">
      <c r="K22" s="230"/>
      <c r="L22" s="230"/>
    </row>
    <row r="23" spans="11:12" x14ac:dyDescent="0.25">
      <c r="K23" s="230"/>
      <c r="L23" s="230"/>
    </row>
    <row r="24" spans="11:12" x14ac:dyDescent="0.25">
      <c r="K24" s="230"/>
      <c r="L24" s="230"/>
    </row>
    <row r="41" spans="1:14" s="108" customFormat="1" ht="12.75" customHeight="1" x14ac:dyDescent="0.25">
      <c r="A41" s="229" t="s">
        <v>234</v>
      </c>
      <c r="B41" s="229"/>
      <c r="C41" s="229"/>
      <c r="D41" s="229"/>
      <c r="E41" s="229"/>
      <c r="F41" s="229"/>
      <c r="G41" s="229"/>
      <c r="H41" s="229"/>
      <c r="I41" s="229"/>
      <c r="J41" s="229"/>
      <c r="K41" s="229"/>
      <c r="L41" s="229"/>
      <c r="M41" s="107"/>
      <c r="N41" s="107"/>
    </row>
  </sheetData>
  <mergeCells count="2">
    <mergeCell ref="A41:L41"/>
    <mergeCell ref="K19:L2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0B2F2-A22D-4F95-A01F-583575F066A4}">
  <dimension ref="A1:F33"/>
  <sheetViews>
    <sheetView zoomScale="85" zoomScaleNormal="85" workbookViewId="0">
      <selection activeCell="A37" sqref="A37"/>
    </sheetView>
  </sheetViews>
  <sheetFormatPr defaultColWidth="9.109375" defaultRowHeight="13.8" x14ac:dyDescent="0.3"/>
  <cols>
    <col min="1" max="1" width="44.33203125" style="49" customWidth="1"/>
    <col min="2" max="2" width="26.88671875" style="49" customWidth="1"/>
    <col min="3" max="3" width="19.33203125" style="75" customWidth="1"/>
    <col min="4" max="4" width="16.109375" style="49" customWidth="1"/>
    <col min="5" max="5" width="13.33203125" style="49" customWidth="1"/>
    <col min="6" max="6" width="61.109375" style="49" customWidth="1"/>
    <col min="7" max="16384" width="9.109375" style="49"/>
  </cols>
  <sheetData>
    <row r="1" spans="1:6" ht="14.4" x14ac:dyDescent="0.3">
      <c r="A1" s="55" t="s">
        <v>117</v>
      </c>
      <c r="B1" s="56" t="s">
        <v>118</v>
      </c>
      <c r="C1" s="57" t="s">
        <v>119</v>
      </c>
      <c r="D1" s="56" t="s">
        <v>120</v>
      </c>
      <c r="E1" s="56" t="s">
        <v>159</v>
      </c>
      <c r="F1" s="56" t="s">
        <v>46</v>
      </c>
    </row>
    <row r="2" spans="1:6" ht="14.4" x14ac:dyDescent="0.3">
      <c r="A2" s="58" t="s">
        <v>121</v>
      </c>
      <c r="B2" s="59"/>
      <c r="C2" s="60"/>
      <c r="D2" s="59"/>
      <c r="E2" s="59"/>
      <c r="F2" s="61"/>
    </row>
    <row r="3" spans="1:6" x14ac:dyDescent="0.3">
      <c r="A3" s="62" t="s">
        <v>122</v>
      </c>
      <c r="B3" s="49" t="s">
        <v>123</v>
      </c>
      <c r="C3" s="63">
        <v>24000</v>
      </c>
      <c r="D3" s="49" t="s">
        <v>16</v>
      </c>
      <c r="E3" s="49" t="s">
        <v>48</v>
      </c>
      <c r="F3" s="64" t="s">
        <v>124</v>
      </c>
    </row>
    <row r="4" spans="1:6" x14ac:dyDescent="0.3">
      <c r="A4" s="62" t="s">
        <v>160</v>
      </c>
      <c r="B4" s="49" t="s">
        <v>161</v>
      </c>
      <c r="C4" s="63" t="s">
        <v>162</v>
      </c>
      <c r="D4" s="49" t="s">
        <v>55</v>
      </c>
      <c r="E4" s="49" t="s">
        <v>163</v>
      </c>
      <c r="F4" s="64"/>
    </row>
    <row r="5" spans="1:6" x14ac:dyDescent="0.3">
      <c r="A5" s="65" t="s">
        <v>125</v>
      </c>
      <c r="B5" s="66" t="s">
        <v>126</v>
      </c>
      <c r="C5" s="67">
        <v>20800</v>
      </c>
      <c r="D5" s="66" t="s">
        <v>16</v>
      </c>
      <c r="E5" s="66"/>
      <c r="F5" s="68"/>
    </row>
    <row r="6" spans="1:6" ht="14.4" x14ac:dyDescent="0.3">
      <c r="A6" s="58" t="s">
        <v>127</v>
      </c>
      <c r="B6" s="69"/>
      <c r="C6" s="70"/>
      <c r="D6" s="69"/>
      <c r="E6" s="69"/>
      <c r="F6" s="71"/>
    </row>
    <row r="7" spans="1:6" x14ac:dyDescent="0.3">
      <c r="A7" s="62" t="s">
        <v>128</v>
      </c>
      <c r="B7" s="49" t="s">
        <v>129</v>
      </c>
      <c r="C7" s="63">
        <v>100800</v>
      </c>
      <c r="D7" s="49" t="s">
        <v>54</v>
      </c>
      <c r="E7" s="49" t="s">
        <v>48</v>
      </c>
      <c r="F7" s="64" t="s">
        <v>167</v>
      </c>
    </row>
    <row r="8" spans="1:6" ht="27.6" x14ac:dyDescent="0.3">
      <c r="A8" s="62" t="s">
        <v>164</v>
      </c>
      <c r="B8" s="49" t="s">
        <v>165</v>
      </c>
      <c r="C8" s="63">
        <v>25000</v>
      </c>
      <c r="D8" s="49" t="s">
        <v>54</v>
      </c>
      <c r="E8" s="49" t="s">
        <v>48</v>
      </c>
      <c r="F8" s="72" t="s">
        <v>166</v>
      </c>
    </row>
    <row r="9" spans="1:6" x14ac:dyDescent="0.3">
      <c r="A9" s="62" t="s">
        <v>130</v>
      </c>
      <c r="B9" s="49" t="s">
        <v>131</v>
      </c>
      <c r="C9" s="63">
        <v>10000</v>
      </c>
      <c r="D9" s="49" t="s">
        <v>16</v>
      </c>
      <c r="E9" s="49" t="s">
        <v>48</v>
      </c>
      <c r="F9" s="64" t="s">
        <v>167</v>
      </c>
    </row>
    <row r="10" spans="1:6" x14ac:dyDescent="0.3">
      <c r="A10" s="62" t="s">
        <v>132</v>
      </c>
      <c r="B10" s="49" t="s">
        <v>133</v>
      </c>
      <c r="C10" s="63">
        <v>450</v>
      </c>
      <c r="D10" s="49" t="s">
        <v>50</v>
      </c>
      <c r="E10" s="49" t="s">
        <v>48</v>
      </c>
      <c r="F10" s="64"/>
    </row>
    <row r="11" spans="1:6" x14ac:dyDescent="0.3">
      <c r="A11" s="62" t="s">
        <v>168</v>
      </c>
      <c r="B11" s="49" t="s">
        <v>134</v>
      </c>
      <c r="C11" s="63">
        <v>4000</v>
      </c>
      <c r="D11" s="49" t="s">
        <v>49</v>
      </c>
      <c r="E11" s="49" t="s">
        <v>48</v>
      </c>
      <c r="F11" s="64" t="s">
        <v>169</v>
      </c>
    </row>
    <row r="12" spans="1:6" x14ac:dyDescent="0.3">
      <c r="A12" s="62" t="s">
        <v>135</v>
      </c>
      <c r="B12" s="49" t="s">
        <v>136</v>
      </c>
      <c r="C12" s="63">
        <f>5976+884+1045+2178</f>
        <v>10083</v>
      </c>
      <c r="D12" s="49" t="s">
        <v>137</v>
      </c>
      <c r="E12" s="49" t="s">
        <v>48</v>
      </c>
      <c r="F12" s="64" t="s">
        <v>138</v>
      </c>
    </row>
    <row r="13" spans="1:6" x14ac:dyDescent="0.3">
      <c r="A13" s="62" t="s">
        <v>238</v>
      </c>
      <c r="B13" s="49" t="s">
        <v>239</v>
      </c>
      <c r="C13" s="63">
        <v>2069.04</v>
      </c>
      <c r="D13" s="49" t="s">
        <v>52</v>
      </c>
      <c r="E13" s="49" t="s">
        <v>48</v>
      </c>
      <c r="F13" s="64" t="s">
        <v>240</v>
      </c>
    </row>
    <row r="14" spans="1:6" x14ac:dyDescent="0.3">
      <c r="A14" s="62" t="s">
        <v>255</v>
      </c>
      <c r="B14" s="49" t="s">
        <v>256</v>
      </c>
      <c r="C14" s="63" t="s">
        <v>257</v>
      </c>
      <c r="D14" s="49" t="s">
        <v>53</v>
      </c>
      <c r="E14" s="49" t="s">
        <v>48</v>
      </c>
      <c r="F14" s="64" t="s">
        <v>258</v>
      </c>
    </row>
    <row r="15" spans="1:6" x14ac:dyDescent="0.3">
      <c r="A15" s="65" t="s">
        <v>139</v>
      </c>
      <c r="B15" s="66" t="s">
        <v>140</v>
      </c>
      <c r="C15" s="67">
        <v>18000</v>
      </c>
      <c r="D15" s="66" t="s">
        <v>47</v>
      </c>
      <c r="E15" s="66" t="s">
        <v>48</v>
      </c>
      <c r="F15" s="68" t="s">
        <v>138</v>
      </c>
    </row>
    <row r="16" spans="1:6" ht="14.4" x14ac:dyDescent="0.3">
      <c r="A16" s="58" t="s">
        <v>141</v>
      </c>
      <c r="B16" s="69"/>
      <c r="C16" s="70"/>
      <c r="D16" s="69"/>
      <c r="E16" s="69"/>
      <c r="F16" s="71"/>
    </row>
    <row r="17" spans="1:6" ht="25.5" customHeight="1" x14ac:dyDescent="0.3">
      <c r="A17" s="62" t="s">
        <v>170</v>
      </c>
      <c r="B17" s="105" t="s">
        <v>171</v>
      </c>
      <c r="C17" s="63">
        <f>7+4</f>
        <v>11</v>
      </c>
      <c r="D17" s="49" t="s">
        <v>15</v>
      </c>
      <c r="E17" s="105" t="s">
        <v>48</v>
      </c>
      <c r="F17" s="109" t="s">
        <v>235</v>
      </c>
    </row>
    <row r="18" spans="1:6" x14ac:dyDescent="0.3">
      <c r="A18" s="62" t="s">
        <v>142</v>
      </c>
      <c r="B18" s="49" t="s">
        <v>176</v>
      </c>
      <c r="C18" s="63">
        <v>8300</v>
      </c>
      <c r="D18" s="49" t="s">
        <v>16</v>
      </c>
      <c r="E18" s="49" t="s">
        <v>48</v>
      </c>
      <c r="F18" s="109" t="s">
        <v>236</v>
      </c>
    </row>
    <row r="19" spans="1:6" ht="27.6" x14ac:dyDescent="0.3">
      <c r="A19" s="120" t="s">
        <v>143</v>
      </c>
      <c r="B19" s="50" t="s">
        <v>144</v>
      </c>
      <c r="C19" s="121">
        <v>7550</v>
      </c>
      <c r="D19" s="50" t="s">
        <v>14</v>
      </c>
      <c r="E19" s="50" t="s">
        <v>48</v>
      </c>
      <c r="F19" s="122"/>
    </row>
    <row r="20" spans="1:6" x14ac:dyDescent="0.3">
      <c r="A20" s="120" t="s">
        <v>259</v>
      </c>
      <c r="B20" s="50" t="s">
        <v>261</v>
      </c>
      <c r="C20" s="121">
        <v>4074</v>
      </c>
      <c r="D20" s="50" t="s">
        <v>51</v>
      </c>
      <c r="E20" s="50" t="s">
        <v>48</v>
      </c>
      <c r="F20" s="122" t="s">
        <v>263</v>
      </c>
    </row>
    <row r="21" spans="1:6" x14ac:dyDescent="0.3">
      <c r="A21" s="120" t="s">
        <v>260</v>
      </c>
      <c r="B21" s="50" t="s">
        <v>262</v>
      </c>
      <c r="C21" s="121">
        <v>1250</v>
      </c>
      <c r="D21" s="50" t="s">
        <v>51</v>
      </c>
      <c r="E21" s="50" t="s">
        <v>48</v>
      </c>
      <c r="F21" s="122" t="s">
        <v>263</v>
      </c>
    </row>
    <row r="22" spans="1:6" x14ac:dyDescent="0.3">
      <c r="A22" s="120" t="s">
        <v>172</v>
      </c>
      <c r="B22" s="50" t="s">
        <v>145</v>
      </c>
      <c r="C22" s="121">
        <v>1500</v>
      </c>
      <c r="D22" s="50" t="s">
        <v>16</v>
      </c>
      <c r="E22" s="50" t="s">
        <v>243</v>
      </c>
      <c r="F22" s="122" t="s">
        <v>237</v>
      </c>
    </row>
    <row r="23" spans="1:6" ht="14.4" x14ac:dyDescent="0.3">
      <c r="A23" s="58" t="s">
        <v>146</v>
      </c>
      <c r="B23" s="69"/>
      <c r="C23" s="73"/>
      <c r="D23" s="69"/>
      <c r="E23" s="69"/>
      <c r="F23" s="71"/>
    </row>
    <row r="24" spans="1:6" x14ac:dyDescent="0.3">
      <c r="A24" s="62" t="s">
        <v>173</v>
      </c>
      <c r="B24" s="49" t="s">
        <v>147</v>
      </c>
      <c r="C24" s="63">
        <v>17000</v>
      </c>
      <c r="D24" s="49" t="s">
        <v>54</v>
      </c>
      <c r="E24" s="49" t="s">
        <v>48</v>
      </c>
      <c r="F24" s="64" t="s">
        <v>148</v>
      </c>
    </row>
    <row r="25" spans="1:6" x14ac:dyDescent="0.3">
      <c r="A25" s="62" t="s">
        <v>149</v>
      </c>
      <c r="B25" s="49" t="s">
        <v>147</v>
      </c>
      <c r="C25" s="63">
        <v>1800</v>
      </c>
      <c r="D25" s="49" t="s">
        <v>16</v>
      </c>
      <c r="E25" s="49" t="s">
        <v>48</v>
      </c>
      <c r="F25" s="64" t="s">
        <v>150</v>
      </c>
    </row>
    <row r="26" spans="1:6" x14ac:dyDescent="0.3">
      <c r="A26" s="62" t="s">
        <v>151</v>
      </c>
      <c r="B26" s="49" t="s">
        <v>147</v>
      </c>
      <c r="C26" s="63">
        <v>800</v>
      </c>
      <c r="D26" s="49" t="s">
        <v>51</v>
      </c>
      <c r="E26" s="49" t="s">
        <v>48</v>
      </c>
      <c r="F26" s="64" t="s">
        <v>253</v>
      </c>
    </row>
    <row r="27" spans="1:6" ht="14.4" x14ac:dyDescent="0.3">
      <c r="A27" s="58" t="s">
        <v>152</v>
      </c>
      <c r="B27" s="69"/>
      <c r="C27" s="73"/>
      <c r="D27" s="69"/>
      <c r="E27" s="69"/>
      <c r="F27" s="71"/>
    </row>
    <row r="28" spans="1:6" x14ac:dyDescent="0.3">
      <c r="A28" s="62" t="s">
        <v>153</v>
      </c>
      <c r="B28" s="49" t="s">
        <v>195</v>
      </c>
      <c r="C28" s="63">
        <v>2932</v>
      </c>
      <c r="D28" s="49" t="s">
        <v>14</v>
      </c>
      <c r="E28" s="49" t="s">
        <v>48</v>
      </c>
      <c r="F28" s="64" t="s">
        <v>154</v>
      </c>
    </row>
    <row r="29" spans="1:6" s="110" customFormat="1" ht="27.6" x14ac:dyDescent="0.3">
      <c r="A29" s="111" t="s">
        <v>193</v>
      </c>
      <c r="B29" s="112" t="s">
        <v>194</v>
      </c>
      <c r="C29" s="113">
        <v>8000</v>
      </c>
      <c r="D29" s="110" t="s">
        <v>52</v>
      </c>
      <c r="E29" s="110" t="s">
        <v>48</v>
      </c>
      <c r="F29" s="109" t="s">
        <v>254</v>
      </c>
    </row>
    <row r="30" spans="1:6" s="110" customFormat="1" x14ac:dyDescent="0.3">
      <c r="A30" s="111" t="s">
        <v>250</v>
      </c>
      <c r="B30" s="112" t="s">
        <v>251</v>
      </c>
      <c r="C30" s="113">
        <v>2500</v>
      </c>
      <c r="D30" s="110" t="s">
        <v>16</v>
      </c>
      <c r="E30" s="110" t="s">
        <v>48</v>
      </c>
      <c r="F30" s="109" t="s">
        <v>252</v>
      </c>
    </row>
    <row r="31" spans="1:6" x14ac:dyDescent="0.3">
      <c r="A31" s="62" t="s">
        <v>155</v>
      </c>
      <c r="B31" s="49" t="s">
        <v>156</v>
      </c>
      <c r="C31" s="63">
        <v>2400</v>
      </c>
      <c r="D31" s="49" t="s">
        <v>54</v>
      </c>
      <c r="E31" s="49" t="s">
        <v>48</v>
      </c>
      <c r="F31" s="64" t="s">
        <v>150</v>
      </c>
    </row>
    <row r="32" spans="1:6" x14ac:dyDescent="0.3">
      <c r="A32" s="62" t="s">
        <v>157</v>
      </c>
      <c r="B32" s="49" t="s">
        <v>156</v>
      </c>
      <c r="C32" s="63">
        <v>1270</v>
      </c>
      <c r="D32" s="49" t="s">
        <v>47</v>
      </c>
      <c r="E32" s="49" t="s">
        <v>48</v>
      </c>
      <c r="F32" s="64"/>
    </row>
    <row r="33" spans="1:6" ht="28.2" customHeight="1" x14ac:dyDescent="0.3">
      <c r="A33" s="65" t="s">
        <v>174</v>
      </c>
      <c r="B33" s="66" t="s">
        <v>158</v>
      </c>
      <c r="C33" s="67">
        <v>41256</v>
      </c>
      <c r="D33" s="66" t="s">
        <v>54</v>
      </c>
      <c r="E33" s="66" t="s">
        <v>48</v>
      </c>
      <c r="F33" s="74" t="s">
        <v>175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21195-8F59-4D68-B0C3-531E374A1DED}">
  <dimension ref="A1:C31"/>
  <sheetViews>
    <sheetView workbookViewId="0">
      <selection sqref="A1:XFD1048576"/>
    </sheetView>
  </sheetViews>
  <sheetFormatPr defaultRowHeight="13.2" x14ac:dyDescent="0.25"/>
  <cols>
    <col min="1" max="1" width="31.88671875" style="35" customWidth="1"/>
    <col min="2" max="2" width="9.109375" style="35"/>
    <col min="3" max="3" width="36" style="35" customWidth="1"/>
  </cols>
  <sheetData>
    <row r="1" spans="1:3" ht="16.5" customHeight="1" x14ac:dyDescent="0.25">
      <c r="A1" s="233" t="s">
        <v>241</v>
      </c>
      <c r="B1" s="233"/>
      <c r="C1" s="233"/>
    </row>
    <row r="3" spans="1:3" ht="14.4" x14ac:dyDescent="0.25">
      <c r="A3" s="81" t="s">
        <v>88</v>
      </c>
      <c r="B3" s="82">
        <v>1</v>
      </c>
      <c r="C3" s="83" t="s">
        <v>94</v>
      </c>
    </row>
    <row r="4" spans="1:3" ht="14.4" x14ac:dyDescent="0.25">
      <c r="A4" s="81" t="s">
        <v>90</v>
      </c>
      <c r="B4" s="84">
        <v>1</v>
      </c>
      <c r="C4" s="85" t="s">
        <v>94</v>
      </c>
    </row>
    <row r="5" spans="1:3" ht="14.4" x14ac:dyDescent="0.25">
      <c r="A5" s="81" t="s">
        <v>202</v>
      </c>
      <c r="B5" s="84">
        <v>1</v>
      </c>
      <c r="C5" s="85" t="s">
        <v>94</v>
      </c>
    </row>
    <row r="6" spans="1:3" ht="16.5" customHeight="1" x14ac:dyDescent="0.25">
      <c r="A6" s="81" t="s">
        <v>89</v>
      </c>
      <c r="B6" s="84">
        <v>1</v>
      </c>
      <c r="C6" s="85" t="s">
        <v>94</v>
      </c>
    </row>
    <row r="7" spans="1:3" ht="14.4" x14ac:dyDescent="0.25">
      <c r="A7" s="81" t="s">
        <v>91</v>
      </c>
      <c r="B7" s="84">
        <v>1</v>
      </c>
      <c r="C7" s="85" t="s">
        <v>94</v>
      </c>
    </row>
    <row r="8" spans="1:3" ht="14.4" x14ac:dyDescent="0.25">
      <c r="A8" s="231" t="s">
        <v>102</v>
      </c>
      <c r="B8" s="232"/>
      <c r="C8" s="232"/>
    </row>
    <row r="9" spans="1:3" ht="14.4" x14ac:dyDescent="0.25">
      <c r="A9" s="81" t="s">
        <v>95</v>
      </c>
      <c r="B9" s="82">
        <v>2</v>
      </c>
      <c r="C9" s="83" t="s">
        <v>94</v>
      </c>
    </row>
    <row r="10" spans="1:3" ht="15" customHeight="1" x14ac:dyDescent="0.25">
      <c r="A10" s="81" t="s">
        <v>96</v>
      </c>
      <c r="B10" s="84">
        <v>1</v>
      </c>
      <c r="C10" s="83" t="s">
        <v>94</v>
      </c>
    </row>
    <row r="11" spans="1:3" ht="15" customHeight="1" x14ac:dyDescent="0.25">
      <c r="A11" s="91" t="s">
        <v>97</v>
      </c>
      <c r="B11" s="92">
        <v>1</v>
      </c>
      <c r="C11" s="96" t="s">
        <v>203</v>
      </c>
    </row>
    <row r="12" spans="1:3" ht="15" customHeight="1" x14ac:dyDescent="0.25">
      <c r="A12" s="91" t="s">
        <v>220</v>
      </c>
      <c r="B12" s="92">
        <v>1</v>
      </c>
      <c r="C12" s="96" t="s">
        <v>103</v>
      </c>
    </row>
    <row r="13" spans="1:3" ht="15.75" customHeight="1" x14ac:dyDescent="0.25">
      <c r="A13" s="81" t="s">
        <v>204</v>
      </c>
      <c r="B13" s="84">
        <v>1</v>
      </c>
      <c r="C13" s="89" t="s">
        <v>94</v>
      </c>
    </row>
    <row r="14" spans="1:3" ht="15.75" customHeight="1" x14ac:dyDescent="0.25">
      <c r="A14" s="97" t="s">
        <v>221</v>
      </c>
      <c r="B14" s="98">
        <v>1</v>
      </c>
      <c r="C14" s="99" t="s">
        <v>222</v>
      </c>
    </row>
    <row r="15" spans="1:3" ht="15.75" customHeight="1" x14ac:dyDescent="0.25">
      <c r="A15" s="91" t="s">
        <v>207</v>
      </c>
      <c r="B15" s="92">
        <v>1</v>
      </c>
      <c r="C15" s="95" t="s">
        <v>103</v>
      </c>
    </row>
    <row r="16" spans="1:3" ht="14.4" x14ac:dyDescent="0.25">
      <c r="A16" s="231" t="s">
        <v>98</v>
      </c>
      <c r="B16" s="232"/>
      <c r="C16" s="232"/>
    </row>
    <row r="17" spans="1:3" ht="14.4" x14ac:dyDescent="0.25">
      <c r="A17" s="81" t="s">
        <v>208</v>
      </c>
      <c r="B17" s="82">
        <v>2</v>
      </c>
      <c r="C17" s="83" t="s">
        <v>94</v>
      </c>
    </row>
    <row r="18" spans="1:3" ht="14.4" x14ac:dyDescent="0.25">
      <c r="A18" s="81" t="s">
        <v>209</v>
      </c>
      <c r="B18" s="82"/>
      <c r="C18" s="83" t="s">
        <v>103</v>
      </c>
    </row>
    <row r="19" spans="1:3" ht="14.4" x14ac:dyDescent="0.25">
      <c r="A19" s="81" t="s">
        <v>99</v>
      </c>
      <c r="B19" s="84">
        <v>1</v>
      </c>
      <c r="C19" s="85" t="s">
        <v>94</v>
      </c>
    </row>
    <row r="20" spans="1:3" ht="14.4" x14ac:dyDescent="0.25">
      <c r="A20" s="81" t="s">
        <v>100</v>
      </c>
      <c r="B20" s="84">
        <v>1</v>
      </c>
      <c r="C20" s="85" t="s">
        <v>94</v>
      </c>
    </row>
    <row r="21" spans="1:3" ht="14.4" x14ac:dyDescent="0.25">
      <c r="A21" s="91" t="s">
        <v>210</v>
      </c>
      <c r="B21" s="92">
        <v>1</v>
      </c>
      <c r="C21" s="94" t="s">
        <v>103</v>
      </c>
    </row>
    <row r="22" spans="1:3" ht="14.4" x14ac:dyDescent="0.25">
      <c r="A22" s="81" t="s">
        <v>211</v>
      </c>
      <c r="B22" s="84">
        <v>1</v>
      </c>
      <c r="C22" s="85" t="s">
        <v>94</v>
      </c>
    </row>
    <row r="23" spans="1:3" ht="14.4" x14ac:dyDescent="0.25">
      <c r="A23" s="91" t="s">
        <v>212</v>
      </c>
      <c r="B23" s="92">
        <v>1</v>
      </c>
      <c r="C23" s="94" t="s">
        <v>103</v>
      </c>
    </row>
    <row r="24" spans="1:3" ht="14.4" x14ac:dyDescent="0.25">
      <c r="A24" s="231" t="s">
        <v>206</v>
      </c>
      <c r="B24" s="232"/>
      <c r="C24" s="232"/>
    </row>
    <row r="25" spans="1:3" ht="31.5" customHeight="1" x14ac:dyDescent="0.25">
      <c r="A25" s="81" t="s">
        <v>92</v>
      </c>
      <c r="B25" s="84">
        <v>1</v>
      </c>
      <c r="C25" s="87" t="s">
        <v>94</v>
      </c>
    </row>
    <row r="26" spans="1:3" ht="31.5" customHeight="1" x14ac:dyDescent="0.25">
      <c r="A26" s="81" t="s">
        <v>215</v>
      </c>
      <c r="B26" s="84">
        <v>1</v>
      </c>
      <c r="C26" s="90" t="s">
        <v>216</v>
      </c>
    </row>
    <row r="27" spans="1:3" ht="31.5" customHeight="1" x14ac:dyDescent="0.25">
      <c r="A27" s="91" t="s">
        <v>214</v>
      </c>
      <c r="B27" s="92">
        <v>0.5</v>
      </c>
      <c r="C27" s="93" t="s">
        <v>103</v>
      </c>
    </row>
    <row r="28" spans="1:3" ht="14.4" x14ac:dyDescent="0.25">
      <c r="A28" s="81" t="s">
        <v>93</v>
      </c>
      <c r="B28" s="86" t="s">
        <v>213</v>
      </c>
      <c r="C28" s="85" t="s">
        <v>94</v>
      </c>
    </row>
    <row r="29" spans="1:3" ht="14.4" x14ac:dyDescent="0.25">
      <c r="A29" s="81" t="s">
        <v>188</v>
      </c>
      <c r="B29" s="84">
        <v>0.5</v>
      </c>
      <c r="C29" s="85" t="s">
        <v>205</v>
      </c>
    </row>
    <row r="30" spans="1:3" ht="14.4" x14ac:dyDescent="0.25">
      <c r="A30" s="81" t="s">
        <v>217</v>
      </c>
      <c r="B30" s="88">
        <v>1</v>
      </c>
      <c r="C30" s="85" t="s">
        <v>94</v>
      </c>
    </row>
    <row r="31" spans="1:3" ht="14.4" x14ac:dyDescent="0.25">
      <c r="A31" s="81" t="s">
        <v>218</v>
      </c>
      <c r="B31" s="88" t="s">
        <v>219</v>
      </c>
      <c r="C31" s="85" t="s">
        <v>219</v>
      </c>
    </row>
  </sheetData>
  <mergeCells count="4">
    <mergeCell ref="A24:C24"/>
    <mergeCell ref="A8:C8"/>
    <mergeCell ref="A16:C16"/>
    <mergeCell ref="A1:C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School Profile</vt:lpstr>
      <vt:lpstr>Sources</vt:lpstr>
      <vt:lpstr>23-24 Enrol Targets</vt:lpstr>
      <vt:lpstr>23-24 Enrol</vt:lpstr>
      <vt:lpstr>Exited Student Summary</vt:lpstr>
      <vt:lpstr>Compliance</vt:lpstr>
      <vt:lpstr>Financial</vt:lpstr>
      <vt:lpstr>Contracts</vt:lpstr>
      <vt:lpstr>Staff Hirng</vt:lpstr>
      <vt:lpstr>Academic</vt:lpstr>
      <vt:lpstr>Conditional-Emerg Cert</vt:lpstr>
      <vt:lpstr>SEL</vt:lpstr>
      <vt:lpstr>School Specific Goals</vt:lpstr>
      <vt:lpstr>Logic Model</vt:lpstr>
      <vt:lpstr>Academic!Print_Area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</dc:creator>
  <cp:lastModifiedBy>Laylah Bewick</cp:lastModifiedBy>
  <cp:lastPrinted>2023-03-13T22:12:03Z</cp:lastPrinted>
  <dcterms:created xsi:type="dcterms:W3CDTF">2021-12-29T00:14:30Z</dcterms:created>
  <dcterms:modified xsi:type="dcterms:W3CDTF">2023-11-30T01:03:22Z</dcterms:modified>
</cp:coreProperties>
</file>