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2021a\Downloads\"/>
    </mc:Choice>
  </mc:AlternateContent>
  <xr:revisionPtr revIDLastSave="0" documentId="13_ncr:1_{DD198451-3E0F-42E0-AC9E-5DD094544F3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ummary" sheetId="15" r:id="rId1"/>
    <sheet name="2022-23 MASTER Annual Calendar" sheetId="13" r:id="rId2"/>
    <sheet name="Daily Schedule (K)" sheetId="9" r:id="rId3"/>
    <sheet name="Daily Schedule (YE)" sheetId="4" r:id="rId4"/>
    <sheet name="Daily Schedule (OE)" sheetId="14" r:id="rId5"/>
  </sheets>
  <externalReferences>
    <externalReference r:id="rId6"/>
  </externalReferences>
  <definedNames>
    <definedName name="monthNames">[1]Formulas!$B$32:$B$57</definedName>
    <definedName name="_xlnm.Print_Area" localSheetId="1">'2022-23 MASTER Annual Calendar'!$A$1:$Z$41</definedName>
    <definedName name="startDates">[1]Formulas!$C$32:$C$57</definedName>
    <definedName name="WeekDay">{1,2,3,4,5,6,7}</definedName>
    <definedName name="WeekNo">{1;2;3;4;5;6}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5" l="1"/>
  <c r="F26" i="9"/>
  <c r="F25" i="9"/>
  <c r="J16" i="14"/>
  <c r="I16" i="14"/>
  <c r="H16" i="14"/>
  <c r="G16" i="14"/>
  <c r="F15" i="14"/>
  <c r="F14" i="14"/>
  <c r="F13" i="14"/>
  <c r="F12" i="14"/>
  <c r="F11" i="14"/>
  <c r="F10" i="14"/>
  <c r="F9" i="14"/>
  <c r="F8" i="14"/>
  <c r="F7" i="14"/>
  <c r="F6" i="14"/>
  <c r="F5" i="14"/>
  <c r="F16" i="14" s="1"/>
  <c r="F29" i="14" s="1"/>
  <c r="J16" i="4"/>
  <c r="I16" i="4"/>
  <c r="H16" i="4"/>
  <c r="G16" i="4"/>
  <c r="F15" i="4"/>
  <c r="F14" i="4"/>
  <c r="F13" i="4"/>
  <c r="F12" i="4"/>
  <c r="F11" i="4"/>
  <c r="F10" i="4"/>
  <c r="F9" i="4"/>
  <c r="F8" i="4"/>
  <c r="F7" i="4"/>
  <c r="F6" i="4"/>
  <c r="F5" i="4"/>
  <c r="F16" i="4" s="1"/>
  <c r="F29" i="4" s="1"/>
  <c r="F5" i="9"/>
  <c r="F6" i="9"/>
  <c r="F7" i="9"/>
  <c r="F8" i="9"/>
  <c r="F9" i="9"/>
  <c r="F10" i="9"/>
  <c r="F11" i="9"/>
  <c r="F12" i="9"/>
  <c r="F13" i="9"/>
  <c r="F14" i="9"/>
  <c r="F15" i="9"/>
  <c r="AC3" i="13"/>
  <c r="G4" i="15"/>
  <c r="F25" i="14"/>
  <c r="I27" i="14" s="1"/>
  <c r="I26" i="14"/>
  <c r="H26" i="14" s="1"/>
  <c r="I25" i="14"/>
  <c r="H25" i="14"/>
  <c r="F26" i="14"/>
  <c r="F25" i="4"/>
  <c r="F26" i="4"/>
  <c r="H25" i="4"/>
  <c r="H26" i="4"/>
  <c r="I26" i="4"/>
  <c r="I25" i="4"/>
  <c r="H25" i="9"/>
  <c r="H26" i="9"/>
  <c r="C41" i="9"/>
  <c r="AC4" i="13"/>
  <c r="F16" i="9" l="1"/>
  <c r="F29" i="9" s="1"/>
  <c r="H27" i="14"/>
  <c r="I27" i="4"/>
  <c r="H27" i="4"/>
  <c r="C19" i="4" l="1"/>
  <c r="C42" i="4"/>
  <c r="C43" i="4" s="1"/>
  <c r="C42" i="14"/>
  <c r="C43" i="14" s="1"/>
  <c r="C19" i="14"/>
  <c r="C20" i="14" s="1"/>
  <c r="J16" i="9"/>
  <c r="I16" i="9"/>
  <c r="H16" i="9"/>
  <c r="G16" i="9"/>
  <c r="C22" i="9"/>
  <c r="C23" i="9" s="1"/>
  <c r="I25" i="9" s="1"/>
  <c r="C42" i="9"/>
  <c r="I26" i="9" s="1"/>
  <c r="AI14" i="13"/>
  <c r="AG14" i="13"/>
  <c r="AE14" i="13"/>
  <c r="AC13" i="13"/>
  <c r="AC12" i="13"/>
  <c r="AC11" i="13"/>
  <c r="AC10" i="13"/>
  <c r="AC9" i="13"/>
  <c r="AC8" i="13"/>
  <c r="AC7" i="13"/>
  <c r="AC6" i="13"/>
  <c r="AC5" i="13"/>
  <c r="H27" i="9" l="1"/>
  <c r="AC14" i="13"/>
  <c r="C20" i="4"/>
  <c r="I2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tc={5609CA93-3EE5-475E-B061-E3A32F52E174}</author>
  </authors>
  <commentList>
    <comment ref="U25" authorId="0" shapeId="0" xr:uid="{5609CA93-3EE5-475E-B061-E3A32F52E174}">
      <text>
        <t>[Threaded comment]
Your version of Excel allows you to read this threaded comment; however, any edits to it will get removed if the file is opened in a newer version of Excel. Learn more: https://go.microsoft.com/fwlink/?linkid=870924
Comment:
    PHS conferences</t>
      </text>
    </comment>
  </commentList>
</comments>
</file>

<file path=xl/sharedStrings.xml><?xml version="1.0" encoding="utf-8"?>
<sst xmlns="http://schemas.openxmlformats.org/spreadsheetml/2006/main" count="587" uniqueCount="219">
  <si>
    <t>S</t>
  </si>
  <si>
    <t>M</t>
  </si>
  <si>
    <t>T</t>
  </si>
  <si>
    <t>W</t>
  </si>
  <si>
    <t>Th</t>
  </si>
  <si>
    <t>F</t>
  </si>
  <si>
    <t>Sa</t>
  </si>
  <si>
    <t>Instructional Days per Month</t>
  </si>
  <si>
    <t>September</t>
  </si>
  <si>
    <t>November</t>
  </si>
  <si>
    <t>January</t>
  </si>
  <si>
    <t>March</t>
  </si>
  <si>
    <t>May</t>
  </si>
  <si>
    <t>ELPA 21 Eligible Testing (Grade K-12 ELL) -- online February 3-March 27 (if qualified for paper same time interval)</t>
  </si>
  <si>
    <t>WaKIDS Inventory (Grade K) -- Observation from entry to October 31</t>
  </si>
  <si>
    <t>Time</t>
  </si>
  <si>
    <t>Learning Experiences</t>
  </si>
  <si>
    <t>11:55-12:00</t>
  </si>
  <si>
    <t>Transition to classroom</t>
  </si>
  <si>
    <t>Lunch in classroom (30 min)</t>
  </si>
  <si>
    <t>min</t>
  </si>
  <si>
    <t>hrs</t>
  </si>
  <si>
    <t>Instructional days/month</t>
  </si>
  <si>
    <t>Totals</t>
  </si>
  <si>
    <t>August</t>
  </si>
  <si>
    <t>October</t>
  </si>
  <si>
    <t>December</t>
  </si>
  <si>
    <t>February</t>
  </si>
  <si>
    <t>April</t>
  </si>
  <si>
    <t>June</t>
  </si>
  <si>
    <t>Instructional minutes/day</t>
  </si>
  <si>
    <t>Instructional hours/day</t>
  </si>
  <si>
    <t>Academic year total</t>
  </si>
  <si>
    <t>Totals academic year instructional time:</t>
  </si>
  <si>
    <t>*DER's K-6 Classroom Environment Evaluation -- October 15,  January 31, March 31,  May 27</t>
  </si>
  <si>
    <t>WCAS Testing (Grades 5 &amp; 8) -- online April 13-June 5 (if qualified for paper April 13-May 22)</t>
  </si>
  <si>
    <t/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</si>
  <si>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</si>
  <si>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</si>
  <si>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</si>
  <si>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</si>
  <si>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</si>
  <si>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</si>
  <si>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</si>
  <si>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</si>
  <si>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</si>
  <si>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</si>
  <si>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</si>
  <si>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</si>
  <si>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*NWEA MAP testing will be conducted thrice annually (fall, winter, spring) to monitor progress against national benchmarks and practice test taking strategies.</t>
  </si>
  <si>
    <t>*MEF's K-9 Assessment -- conducted thrice annually (first 2 weeks of school, early-February, early-June)</t>
  </si>
  <si>
    <t xml:space="preserve">     ELPA 21 Eligible Testing (off grade level ELL) -- online March 2-June 5 (if qualified for paper April 13-May 22)</t>
  </si>
  <si>
    <t xml:space="preserve">     WIDA Qualified Alternate (Grade K-12 ELL) -- paper pencil only February 3-March 27</t>
  </si>
  <si>
    <t xml:space="preserve">     WA-AIM Qualified Alternate (ELA &amp; Math Grades 3-8, Science Grades 5 &amp; 8) -- online only October 14-April 3</t>
  </si>
  <si>
    <r>
      <t xml:space="preserve">Arrival and Breakfast -- Y run </t>
    </r>
    <r>
      <rPr>
        <i/>
        <sz val="11"/>
        <color rgb="FF000000"/>
        <rFont val="Calibri"/>
        <family val="2"/>
        <scheme val="minor"/>
      </rPr>
      <t>Morning Community Kickstart Program</t>
    </r>
  </si>
  <si>
    <r>
      <t xml:space="preserve">Afternoon extended care program -- Y run </t>
    </r>
    <r>
      <rPr>
        <i/>
        <sz val="11"/>
        <color rgb="FF000000"/>
        <rFont val="Calibri"/>
        <family val="2"/>
        <scheme val="minor"/>
      </rPr>
      <t>Afternoon Finale Program</t>
    </r>
  </si>
  <si>
    <t>Transition to extended care</t>
  </si>
  <si>
    <t>Transition to afternoon work block</t>
  </si>
  <si>
    <t>12:00-12:30</t>
  </si>
  <si>
    <t>Read Aloud Circle Time</t>
  </si>
  <si>
    <t>Clean up and transition to Read Aloud Circle Time</t>
  </si>
  <si>
    <t>PCM Instructional time calculations -- K</t>
  </si>
  <si>
    <t>12:30-12:35</t>
  </si>
  <si>
    <t>September 21: International Feast (International Peace Day)</t>
  </si>
  <si>
    <t>PCM Kindergarten 4 days/week (Monday, Tuesday, Thursday, Friday) Schedule</t>
  </si>
  <si>
    <t>PCM Kindergarten Wednesday Schedule</t>
  </si>
  <si>
    <t>November 11:  Veteran's Day (no school)</t>
  </si>
  <si>
    <t># of holiday or NS</t>
  </si>
  <si>
    <t>MAP testing window</t>
  </si>
  <si>
    <t>SBAC Testing Window</t>
  </si>
  <si>
    <t>February 14: Day of Service</t>
  </si>
  <si>
    <t>SBA-ELA &amp; SBA-Math Testing (Grade 3-8) -- online March 2-June 5 (if qualified for paper April 13-May 22, 2022)</t>
  </si>
  <si>
    <t xml:space="preserve">  </t>
  </si>
  <si>
    <t>August
September</t>
  </si>
  <si>
    <r>
      <rPr>
        <b/>
        <sz val="10"/>
        <rFont val="Calibri"/>
        <family val="2"/>
        <scheme val="minor"/>
      </rPr>
      <t>October
November</t>
    </r>
  </si>
  <si>
    <r>
      <rPr>
        <b/>
        <sz val="10"/>
        <rFont val="Calibri"/>
        <family val="2"/>
        <scheme val="minor"/>
      </rPr>
      <t>December
January</t>
    </r>
  </si>
  <si>
    <r>
      <rPr>
        <b/>
        <sz val="10"/>
        <rFont val="Calibri"/>
        <family val="2"/>
        <scheme val="minor"/>
      </rPr>
      <t>February
March</t>
    </r>
  </si>
  <si>
    <r>
      <rPr>
        <b/>
        <sz val="10"/>
        <rFont val="Calibri"/>
        <family val="2"/>
        <scheme val="minor"/>
      </rPr>
      <t>April
May</t>
    </r>
  </si>
  <si>
    <r>
      <rPr>
        <b/>
        <sz val="10"/>
        <rFont val="Calibri"/>
        <family val="2"/>
        <scheme val="minor"/>
      </rPr>
      <t>June
Total</t>
    </r>
  </si>
  <si>
    <t>Total week days</t>
  </si>
  <si>
    <t>Holiday or NS/month</t>
  </si>
  <si>
    <t>Weekdays/month</t>
  </si>
  <si>
    <t>Instructional Days/Year</t>
  </si>
  <si>
    <t>1/2 days where serve lunch count as instructional day</t>
  </si>
  <si>
    <t>Uninterrupted morning work block (including morning snack in class)</t>
  </si>
  <si>
    <t>Breakfast in the classroom</t>
  </si>
  <si>
    <t>Closing circle &amp; transition for pickup</t>
  </si>
  <si>
    <t>Full contact days/month</t>
  </si>
  <si>
    <t>Early release contact days/month (day equ)</t>
  </si>
  <si>
    <t>3:10-3:20</t>
  </si>
  <si>
    <t>12:00-12:25</t>
  </si>
  <si>
    <t>12:25-12:35</t>
  </si>
  <si>
    <t>Instructional Hours = 6.42 (or 385 minutes)</t>
  </si>
  <si>
    <t>Full instructional days (4x/wk)</t>
  </si>
  <si>
    <t>Early release insructional days (1x/wk)</t>
  </si>
  <si>
    <t>8:25-8:40</t>
  </si>
  <si>
    <r>
      <t xml:space="preserve">Arrival -- Y run </t>
    </r>
    <r>
      <rPr>
        <i/>
        <sz val="11"/>
        <color rgb="FF000000"/>
        <rFont val="Calibri"/>
        <family val="2"/>
        <scheme val="minor"/>
      </rPr>
      <t>Morning Community Kickstart Program</t>
    </r>
  </si>
  <si>
    <t>7:30-8:20</t>
  </si>
  <si>
    <t>8:20-8:25</t>
  </si>
  <si>
    <t>Cleanup &amp; transition to work</t>
  </si>
  <si>
    <t>8:40-8:50</t>
  </si>
  <si>
    <t xml:space="preserve">Mornign Circle </t>
  </si>
  <si>
    <t>8:50-10:55</t>
  </si>
  <si>
    <t>10:55-11:10</t>
  </si>
  <si>
    <t>Transition to lunch</t>
  </si>
  <si>
    <t>11:45-11:50</t>
  </si>
  <si>
    <t>Large motor time</t>
  </si>
  <si>
    <t>11:50-12:25</t>
  </si>
  <si>
    <t>12:35-12:55</t>
  </si>
  <si>
    <t>12:55-1:00</t>
  </si>
  <si>
    <t>1:00-2:05</t>
  </si>
  <si>
    <t>2:05-2:10</t>
  </si>
  <si>
    <t>2:45-3:15</t>
  </si>
  <si>
    <t>3:15-3:20</t>
  </si>
  <si>
    <t>Transition to gym for departure</t>
  </si>
  <si>
    <t>Uninterrupted 2 hr afternoon work block (including optional afternoon snack in class)</t>
  </si>
  <si>
    <t>2:10-2:40</t>
  </si>
  <si>
    <t>2:40-2:45</t>
  </si>
  <si>
    <t>YMCA enrichment blocks</t>
  </si>
  <si>
    <t xml:space="preserve">Instructional Hours = 3.08 (or 185 minutes) </t>
  </si>
  <si>
    <t>8:40-8:45</t>
  </si>
  <si>
    <t>Cleanup &amp; transition to Circle/Character &amp; Leadership (SEL)</t>
  </si>
  <si>
    <t>Circle/Character &amp; Leadership (SEL)</t>
  </si>
  <si>
    <t>8:45-9:00</t>
  </si>
  <si>
    <t>Transition to work</t>
  </si>
  <si>
    <t>9:00-9:05</t>
  </si>
  <si>
    <t>9:05-10:55</t>
  </si>
  <si>
    <t>10:55-11:00</t>
  </si>
  <si>
    <t>11:00-11:25</t>
  </si>
  <si>
    <t>11:25-11:30</t>
  </si>
  <si>
    <t>11:30-11:55</t>
  </si>
  <si>
    <t>PE for Life</t>
  </si>
  <si>
    <t>12:35-3:10</t>
  </si>
  <si>
    <t xml:space="preserve">Uninterrupted afternoon work block </t>
  </si>
  <si>
    <t>Transition to PE for Life</t>
  </si>
  <si>
    <t>Clean up and transition to work</t>
  </si>
  <si>
    <t>12:00-3:20</t>
  </si>
  <si>
    <t>9:05-11:20</t>
  </si>
  <si>
    <t>11:20-11:25</t>
  </si>
  <si>
    <t>11:25-11:55</t>
  </si>
  <si>
    <t>12:25-12:30</t>
  </si>
  <si>
    <t>12:30-12:55</t>
  </si>
  <si>
    <t>1:00-3:10</t>
  </si>
  <si>
    <t>Instructional Hours = 6.50 (or 390 minutes)</t>
  </si>
  <si>
    <t>9:05-11:25</t>
  </si>
  <si>
    <t>Transition to large motor time</t>
  </si>
  <si>
    <t>3:20-3:25</t>
  </si>
  <si>
    <t>3:25-6:00</t>
  </si>
  <si>
    <t xml:space="preserve">Instructional Hours = 3.67 (or 220 minutes) </t>
  </si>
  <si>
    <t>School Start Delay w/ Shortened Daily Schedule</t>
  </si>
  <si>
    <t>PCM Instructional Hours</t>
  </si>
  <si>
    <t>K</t>
  </si>
  <si>
    <t>Elementary</t>
  </si>
  <si>
    <t>PCM School Days</t>
  </si>
  <si>
    <t>Instructional Hour and School Day Summaries</t>
  </si>
  <si>
    <t>School Start Delay w/ Original Daily Schedule</t>
  </si>
  <si>
    <t>Amount reduced or increased</t>
  </si>
  <si>
    <t>*there was a type on the table in the application.  When revising also found that start time for Y needed to be corrected.</t>
  </si>
  <si>
    <t>Calendar Scenario</t>
  </si>
  <si>
    <t>11:10-11:15</t>
  </si>
  <si>
    <t>11:15-11:45</t>
  </si>
  <si>
    <t>Transition to PE/Art/Enrich</t>
  </si>
  <si>
    <t>Transition to afternoon PE/Art/Enrich M &amp; TH (keep in workblock Tu &amp; F)</t>
  </si>
  <si>
    <t>PE/Art Rotation M &amp; Th (G2) &lt;&gt; Enrich Tu &amp; F</t>
  </si>
  <si>
    <t>PE/Art Rotation M &amp; Th (G1) &lt;&gt; Extension of work block Tu &amp; F</t>
  </si>
  <si>
    <t xml:space="preserve">Transition to Large Motor Time and transition to Y </t>
  </si>
  <si>
    <t>11:45-11:55</t>
  </si>
  <si>
    <t>Transition to work block</t>
  </si>
  <si>
    <t>Closing &amp; transition for pickup</t>
  </si>
  <si>
    <t>PCM YE 4 days/week (Monday, Tuesday, Thursday, Friday) Schedule</t>
  </si>
  <si>
    <t>PCM YE Wednesday Schedule</t>
  </si>
  <si>
    <t>PCM OE 4 days/week (Monday, Tuesday, Thursday, Friday) Schedule</t>
  </si>
  <si>
    <t>PCM OE Wednesday Schedule</t>
  </si>
  <si>
    <t xml:space="preserve">September 5:  Labor Day (no school)
</t>
  </si>
  <si>
    <t>October 10:  Indigenous People's Day (no school)</t>
  </si>
  <si>
    <t>October 31: Mystery History Celebration</t>
  </si>
  <si>
    <t xml:space="preserve">November 21-25:  Fall Break
</t>
  </si>
  <si>
    <t>December 8:  Family University</t>
  </si>
  <si>
    <t>January 16:  Dr. Martin Luther King, Jr. Day (no school)</t>
  </si>
  <si>
    <t xml:space="preserve">February 20:  President's Day (no school)
</t>
  </si>
  <si>
    <t>February 1: Cultural Fair</t>
  </si>
  <si>
    <t># of 1/2 days equiv to 1</t>
  </si>
  <si>
    <t>March 1:  No School, (data dive &amp; forward planning - staff PD day)</t>
  </si>
  <si>
    <t xml:space="preserve">March 8:  Student-led Family Classroom Visits
</t>
  </si>
  <si>
    <t>March 13:  END of Trimester 2</t>
  </si>
  <si>
    <t xml:space="preserve">April 3-7:  Spring Break
</t>
  </si>
  <si>
    <t>April 18:  Family University</t>
  </si>
  <si>
    <t>May 29:  Memorial Day (no school)</t>
  </si>
  <si>
    <t xml:space="preserve">November 9:  Student-led Family Classroom Visits
</t>
  </si>
  <si>
    <t>November 14:  END of Trimester 1</t>
  </si>
  <si>
    <t>November 2:  No School, (data dive &amp; forward planning - staff PD day)</t>
  </si>
  <si>
    <t>* Week-long Outdoor Science School (OSS) will take place in spring for Upper Elementary.</t>
  </si>
  <si>
    <t>* 1st-3rd will participate in an Elementary Science Fair in the month of April where parents will be invited to observe student-hosted presentation booths.</t>
  </si>
  <si>
    <t>October 6:  Family University</t>
  </si>
  <si>
    <t>January 17:  Family University</t>
  </si>
  <si>
    <t>Pullman Community Montessori 2022-23 School Calendar</t>
  </si>
  <si>
    <t xml:space="preserve">December 26-January 6:  Winter Break
</t>
  </si>
  <si>
    <t>June 16:  Last Day of School - END of Trimester 3 (Clean it up - Pack it up school BBQ)</t>
  </si>
  <si>
    <t>June 19: Juneteenth</t>
  </si>
  <si>
    <t>Full inst days/month</t>
  </si>
  <si>
    <t>August 31-September 2:  Kindergarten Oriendation (individual day/time TBA)</t>
  </si>
  <si>
    <t>August 25-26:  1st-6th Strong Start Program (8:25-11:30 AM)</t>
  </si>
  <si>
    <t>September 6: First day of Kindergarten (1/2 day)</t>
  </si>
  <si>
    <t>June 20 and 21: Make up weather days, if needed</t>
  </si>
  <si>
    <t>August 31: FIRST DAY OF SCHOOL 1st-6th &amp; Dr. Montessori's Birthday - Curriculum Night</t>
  </si>
  <si>
    <t>Auguts 22:  Returning Staff Start (new staff start August 17)</t>
  </si>
  <si>
    <t xml:space="preserve">June 7:  Student-led Family Classroom Visits
</t>
  </si>
  <si>
    <t>2022-23 SY: PSD start, current schedule (8:25-3:30), PSD end, same major breaks.</t>
  </si>
  <si>
    <t>*Original Start w/ Original Schedule</t>
  </si>
  <si>
    <t>NOTES</t>
  </si>
  <si>
    <t>This schedule matches PSD, allows us to fit in our strong start in a window that works for staff, and corresponds with the calendar well.  Staff helped co-create this calendar.</t>
  </si>
  <si>
    <t>Not sustainable for majority of staff, families, or kids. (Staff not involved in calendar creation)</t>
  </si>
  <si>
    <t>Sustainable but staff start time needed adjustment to recruit and retain high-quality staff. (Staff not involved in calendar creation)</t>
  </si>
  <si>
    <t>Full day family - teacher conference days do NOT count in instructional day calc</t>
  </si>
  <si>
    <t>1/2 day family - teacher conference days count in instructional day calc</t>
  </si>
  <si>
    <t>November 16-18: 1/2 days - Family &amp; Teacher Conferences (sub for leads)</t>
  </si>
  <si>
    <t>March 15-15: 1/2 days - Family &amp; Teacher Conferences (sub for leads)</t>
  </si>
  <si>
    <r>
      <t>**1st-6th experience 2, 1/2 days (8:25 AM-11:30 PM) duri</t>
    </r>
    <r>
      <rPr>
        <sz val="11"/>
        <rFont val="Calibri"/>
        <family val="2"/>
        <scheme val="minor"/>
      </rPr>
      <t>ng the Str</t>
    </r>
    <r>
      <rPr>
        <i/>
        <sz val="11"/>
        <rFont val="Calibri"/>
        <family val="2"/>
        <scheme val="minor"/>
      </rPr>
      <t>ong Start Program before school officially begins.  This equates to extra instructional time that is not included in the calculations above.</t>
    </r>
  </si>
  <si>
    <t>(excludes full-day Deep Data Dive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</si>
</sst>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CC00CC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2F6F0F"/>
      <name val="Calibri"/>
      <family val="2"/>
      <scheme val="minor"/>
    </font>
    <font>
      <sz val="10"/>
      <color rgb="FF336600"/>
      <name val="Calibri"/>
      <family val="2"/>
      <scheme val="minor"/>
    </font>
    <font>
      <sz val="10"/>
      <color theme="0"/>
      <name val="Nirmala UI"/>
      <family val="2"/>
    </font>
    <font>
      <sz val="10"/>
      <color rgb="FF000000"/>
      <name val="Nirmala UI"/>
      <family val="2"/>
    </font>
    <font>
      <sz val="10"/>
      <name val="Nirmala UI"/>
      <family val="2"/>
    </font>
    <font>
      <b/>
      <sz val="10"/>
      <color theme="1"/>
      <name val="Nirmala UI"/>
      <family val="2"/>
    </font>
    <font>
      <sz val="10"/>
      <color theme="1"/>
      <name val="Nirmala UI"/>
      <family val="2"/>
    </font>
    <font>
      <sz val="11"/>
      <color theme="5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rgb="FF000000"/>
      <name val="Nirmala UI"/>
      <family val="2"/>
    </font>
    <font>
      <b/>
      <sz val="10"/>
      <color rgb="FF000000"/>
      <name val="Nirmala UI"/>
      <family val="2"/>
    </font>
    <font>
      <b/>
      <i/>
      <sz val="10"/>
      <color theme="1" tint="0.499984740745262"/>
      <name val="Nirmala UI"/>
      <family val="2"/>
    </font>
    <font>
      <sz val="8"/>
      <color rgb="FF000000"/>
      <name val="Nirmala UI"/>
      <family val="2"/>
    </font>
    <font>
      <b/>
      <sz val="16"/>
      <color rgb="FF000000"/>
      <name val="Nirmala UI"/>
      <family val="2"/>
    </font>
    <font>
      <b/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FFFFFF"/>
      <name val="Calibri"/>
      <family val="2"/>
    </font>
    <font>
      <sz val="10"/>
      <color rgb="FF002060"/>
      <name val="Calibri"/>
      <family val="2"/>
      <scheme val="minor"/>
    </font>
    <font>
      <i/>
      <sz val="10"/>
      <color rgb="FFFF19FF"/>
      <name val="Nirmala UI"/>
      <family val="2"/>
    </font>
    <font>
      <sz val="10"/>
      <color rgb="FFFB2534"/>
      <name val="Calibri"/>
      <family val="2"/>
      <scheme val="minor"/>
    </font>
    <font>
      <sz val="10"/>
      <color rgb="FFFB2534"/>
      <name val="Nirmala UI"/>
      <family val="2"/>
    </font>
    <font>
      <b/>
      <sz val="10"/>
      <color rgb="FFFF99FF"/>
      <name val="Nirmala UI"/>
      <family val="2"/>
    </font>
    <font>
      <sz val="11"/>
      <color theme="3"/>
      <name val="Calibri"/>
      <family val="2"/>
      <scheme val="minor"/>
    </font>
    <font>
      <sz val="10"/>
      <color rgb="FF336600"/>
      <name val="Nirmala UI"/>
      <family val="2"/>
    </font>
    <font>
      <b/>
      <sz val="10"/>
      <color theme="3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0080C6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BA046"/>
        <bgColor indexed="64"/>
      </patternFill>
    </fill>
    <fill>
      <patternFill patternType="solid">
        <fgColor rgb="FF533932"/>
        <bgColor indexed="64"/>
      </patternFill>
    </fill>
    <fill>
      <patternFill patternType="solid">
        <fgColor rgb="FFFFE68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69A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4E59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80C6"/>
        <bgColor rgb="FF000000"/>
      </patternFill>
    </fill>
    <fill>
      <patternFill patternType="solid">
        <fgColor rgb="FFFB253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Dashed">
        <color theme="1"/>
      </left>
      <right style="mediumDashed">
        <color theme="1"/>
      </right>
      <top style="mediumDashed">
        <color theme="1"/>
      </top>
      <bottom style="mediumDashed">
        <color theme="1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rgb="FF533932"/>
      </bottom>
      <diagonal/>
    </border>
    <border>
      <left/>
      <right/>
      <top style="thin">
        <color rgb="FF533932"/>
      </top>
      <bottom/>
      <diagonal/>
    </border>
    <border>
      <left style="thick">
        <color rgb="FF3F9114"/>
      </left>
      <right/>
      <top/>
      <bottom/>
      <diagonal/>
    </border>
    <border>
      <left/>
      <right style="thick">
        <color rgb="FF3F9114"/>
      </right>
      <top/>
      <bottom/>
      <diagonal/>
    </border>
    <border>
      <left style="thick">
        <color rgb="FF3F9114"/>
      </left>
      <right/>
      <top/>
      <bottom style="thick">
        <color rgb="FF3F9114"/>
      </bottom>
      <diagonal/>
    </border>
    <border>
      <left/>
      <right style="thick">
        <color rgb="FF3F9114"/>
      </right>
      <top/>
      <bottom style="thick">
        <color rgb="FF3F9114"/>
      </bottom>
      <diagonal/>
    </border>
    <border>
      <left style="thick">
        <color rgb="FF3F9114"/>
      </left>
      <right/>
      <top style="thick">
        <color rgb="FF3F9114"/>
      </top>
      <bottom/>
      <diagonal/>
    </border>
    <border>
      <left/>
      <right style="thick">
        <color rgb="FF3F9114"/>
      </right>
      <top style="thick">
        <color rgb="FF3F9114"/>
      </top>
      <bottom/>
      <diagonal/>
    </border>
    <border>
      <left style="thick">
        <color rgb="FF3F9114"/>
      </left>
      <right/>
      <top/>
      <bottom style="thin">
        <color indexed="64"/>
      </bottom>
      <diagonal/>
    </border>
    <border>
      <left style="thick">
        <color rgb="FFCC00CC"/>
      </left>
      <right style="thin">
        <color indexed="55"/>
      </right>
      <top style="thick">
        <color rgb="FFCC00CC"/>
      </top>
      <bottom style="thick">
        <color rgb="FFCC00CC"/>
      </bottom>
      <diagonal/>
    </border>
    <border>
      <left style="thin">
        <color indexed="55"/>
      </left>
      <right style="thin">
        <color indexed="55"/>
      </right>
      <top style="thick">
        <color rgb="FFCC00CC"/>
      </top>
      <bottom style="thick">
        <color rgb="FFCC00CC"/>
      </bottom>
      <diagonal/>
    </border>
    <border>
      <left style="thin">
        <color indexed="55"/>
      </left>
      <right style="thick">
        <color rgb="FFCC00CC"/>
      </right>
      <top style="thick">
        <color rgb="FFCC00CC"/>
      </top>
      <bottom style="thick">
        <color rgb="FFCC00CC"/>
      </bottom>
      <diagonal/>
    </border>
    <border>
      <left/>
      <right style="thick">
        <color rgb="FFCC00CC"/>
      </right>
      <top style="thick">
        <color rgb="FFCC00CC"/>
      </top>
      <bottom style="thick">
        <color rgb="FFCC00CC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ck">
        <color rgb="FFCC00CC"/>
      </left>
      <right/>
      <top style="thick">
        <color rgb="FFCC00CC"/>
      </top>
      <bottom style="thick">
        <color rgb="FFCC00CC"/>
      </bottom>
      <diagonal/>
    </border>
    <border>
      <left/>
      <right/>
      <top style="thick">
        <color rgb="FFCC00CC"/>
      </top>
      <bottom style="thick">
        <color rgb="FFCC00CC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ck">
        <color rgb="FFCC00CC"/>
      </left>
      <right style="thick">
        <color rgb="FFCC00CC"/>
      </right>
      <top style="thick">
        <color rgb="FFCC00CC"/>
      </top>
      <bottom style="thick">
        <color rgb="FFCC00CC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theme="0" tint="-0.34998626667073579"/>
      </bottom>
      <diagonal/>
    </border>
    <border>
      <left style="thin">
        <color indexed="55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indexed="55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55"/>
      </left>
      <right style="thin">
        <color indexed="55"/>
      </right>
      <top style="thin">
        <color theme="0" tint="-0.34998626667073579"/>
      </top>
      <bottom/>
      <diagonal/>
    </border>
    <border>
      <left style="thin">
        <color indexed="55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55"/>
      </left>
      <right/>
      <top/>
      <bottom style="thin">
        <color theme="1" tint="0.499984740745262"/>
      </bottom>
      <diagonal/>
    </border>
    <border>
      <left style="thin">
        <color indexed="55"/>
      </left>
      <right style="thin">
        <color indexed="55"/>
      </right>
      <top/>
      <bottom style="thin">
        <color theme="1" tint="0.499984740745262"/>
      </bottom>
      <diagonal/>
    </border>
    <border>
      <left/>
      <right style="thin">
        <color indexed="55"/>
      </right>
      <top/>
      <bottom style="thin">
        <color theme="1" tint="0.499984740745262"/>
      </bottom>
      <diagonal/>
    </border>
    <border>
      <left style="thin">
        <color indexed="55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55"/>
      </left>
      <right style="thin">
        <color indexed="55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55"/>
      </top>
      <bottom style="thin">
        <color indexed="55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indexed="55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indexed="55"/>
      </right>
      <top/>
      <bottom/>
      <diagonal/>
    </border>
    <border>
      <left style="thick">
        <color rgb="FF7030A0"/>
      </left>
      <right style="thin">
        <color indexed="55"/>
      </right>
      <top style="thick">
        <color rgb="FF7030A0"/>
      </top>
      <bottom style="thick">
        <color rgb="FF7030A0"/>
      </bottom>
      <diagonal/>
    </border>
    <border>
      <left style="thin">
        <color indexed="55"/>
      </left>
      <right/>
      <top style="thick">
        <color rgb="FF7030A0"/>
      </top>
      <bottom style="thick">
        <color rgb="FF7030A0"/>
      </bottom>
      <diagonal/>
    </border>
    <border>
      <left style="thin">
        <color indexed="55"/>
      </left>
      <right style="thin">
        <color indexed="55"/>
      </right>
      <top style="thick">
        <color rgb="FF7030A0"/>
      </top>
      <bottom style="thick">
        <color rgb="FF7030A0"/>
      </bottom>
      <diagonal/>
    </border>
    <border>
      <left/>
      <right style="thin">
        <color indexed="55"/>
      </right>
      <top style="thick">
        <color rgb="FF7030A0"/>
      </top>
      <bottom style="thick">
        <color rgb="FF7030A0"/>
      </bottom>
      <diagonal/>
    </border>
    <border>
      <left style="thin">
        <color indexed="55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1" tint="0.499984740745262"/>
      </left>
      <right style="thin">
        <color indexed="55"/>
      </right>
      <top style="thin">
        <color theme="1" tint="0.499984740745262"/>
      </top>
      <bottom/>
      <diagonal/>
    </border>
    <border>
      <left style="thin">
        <color indexed="55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55"/>
      </left>
      <right/>
      <top style="thick">
        <color rgb="FFCC00CC"/>
      </top>
      <bottom style="thick">
        <color rgb="FFCC00CC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55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rgb="FFFFFF0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theme="0" tint="-0.34998626667073579"/>
      </top>
      <bottom/>
      <diagonal/>
    </border>
    <border>
      <left/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55"/>
      </right>
      <top/>
      <bottom style="thick">
        <color rgb="FF7030A0"/>
      </bottom>
      <diagonal/>
    </border>
    <border>
      <left style="thin">
        <color indexed="55"/>
      </left>
      <right style="thin">
        <color indexed="55"/>
      </right>
      <top/>
      <bottom style="thick">
        <color rgb="FF7030A0"/>
      </bottom>
      <diagonal/>
    </border>
    <border>
      <left style="thin">
        <color indexed="55"/>
      </left>
      <right style="thin">
        <color theme="1" tint="0.499984740745262"/>
      </right>
      <top/>
      <bottom style="thick">
        <color rgb="FF7030A0"/>
      </bottom>
      <diagonal/>
    </border>
  </borders>
  <cellStyleXfs count="1">
    <xf numFmtId="0" fontId="0" fillId="0" borderId="0"/>
  </cellStyleXfs>
  <cellXfs count="36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2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top"/>
    </xf>
    <xf numFmtId="0" fontId="11" fillId="7" borderId="0" xfId="0" applyFont="1" applyFill="1" applyBorder="1" applyAlignment="1">
      <alignment horizontal="left" vertical="top"/>
    </xf>
    <xf numFmtId="0" fontId="12" fillId="7" borderId="0" xfId="0" applyFont="1" applyFill="1" applyBorder="1" applyAlignment="1">
      <alignment horizontal="left" vertical="top"/>
    </xf>
    <xf numFmtId="0" fontId="11" fillId="7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right" vertical="top"/>
    </xf>
    <xf numFmtId="0" fontId="12" fillId="2" borderId="11" xfId="0" applyFont="1" applyFill="1" applyBorder="1" applyAlignment="1">
      <alignment horizontal="left" vertical="top"/>
    </xf>
    <xf numFmtId="0" fontId="12" fillId="2" borderId="10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11" fillId="7" borderId="0" xfId="0" applyFont="1" applyFill="1" applyAlignment="1">
      <alignment horizontal="left" vertical="top"/>
    </xf>
    <xf numFmtId="0" fontId="12" fillId="7" borderId="0" xfId="0" applyFont="1" applyFill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8" borderId="12" xfId="0" applyFont="1" applyFill="1" applyBorder="1" applyAlignment="1">
      <alignment horizontal="left" vertical="top"/>
    </xf>
    <xf numFmtId="0" fontId="10" fillId="8" borderId="13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8" borderId="16" xfId="0" applyFont="1" applyFill="1" applyBorder="1" applyAlignment="1">
      <alignment horizontal="left" vertical="top"/>
    </xf>
    <xf numFmtId="0" fontId="10" fillId="8" borderId="17" xfId="0" applyFont="1" applyFill="1" applyBorder="1" applyAlignment="1">
      <alignment horizontal="left" vertical="top"/>
    </xf>
    <xf numFmtId="0" fontId="10" fillId="4" borderId="11" xfId="0" applyFont="1" applyFill="1" applyBorder="1" applyAlignment="1">
      <alignment horizontal="left" vertical="top"/>
    </xf>
    <xf numFmtId="0" fontId="10" fillId="4" borderId="11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/>
    </xf>
    <xf numFmtId="0" fontId="10" fillId="4" borderId="10" xfId="0" applyFont="1" applyFill="1" applyBorder="1" applyAlignment="1">
      <alignment horizontal="left" vertical="top"/>
    </xf>
    <xf numFmtId="0" fontId="10" fillId="8" borderId="14" xfId="0" applyFont="1" applyFill="1" applyBorder="1" applyAlignment="1">
      <alignment horizontal="left" vertical="top"/>
    </xf>
    <xf numFmtId="0" fontId="10" fillId="8" borderId="15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9" fillId="8" borderId="0" xfId="0" applyFont="1" applyFill="1" applyBorder="1" applyAlignment="1">
      <alignment horizontal="right" vertical="top"/>
    </xf>
    <xf numFmtId="0" fontId="10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top"/>
    </xf>
    <xf numFmtId="0" fontId="9" fillId="8" borderId="1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35" xfId="0" applyFont="1" applyFill="1" applyBorder="1" applyAlignment="1">
      <alignment vertical="top" wrapText="1"/>
    </xf>
    <xf numFmtId="0" fontId="2" fillId="0" borderId="3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/>
    </xf>
    <xf numFmtId="2" fontId="21" fillId="0" borderId="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3" fillId="14" borderId="2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1" fontId="10" fillId="8" borderId="2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26" fillId="11" borderId="0" xfId="0" applyFont="1" applyFill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5" fillId="11" borderId="23" xfId="0" applyFont="1" applyFill="1" applyBorder="1" applyAlignment="1">
      <alignment horizontal="center" vertical="center"/>
    </xf>
    <xf numFmtId="2" fontId="10" fillId="8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10" fillId="15" borderId="12" xfId="0" applyFont="1" applyFill="1" applyBorder="1" applyAlignment="1">
      <alignment horizontal="left" vertical="top"/>
    </xf>
    <xf numFmtId="0" fontId="10" fillId="15" borderId="13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10" fillId="16" borderId="12" xfId="0" applyFont="1" applyFill="1" applyBorder="1" applyAlignment="1">
      <alignment horizontal="left" vertical="top"/>
    </xf>
    <xf numFmtId="0" fontId="10" fillId="16" borderId="13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left" vertical="top"/>
    </xf>
    <xf numFmtId="0" fontId="10" fillId="0" borderId="15" xfId="0" applyFont="1" applyFill="1" applyBorder="1" applyAlignment="1">
      <alignment horizontal="left" vertical="top"/>
    </xf>
    <xf numFmtId="0" fontId="10" fillId="8" borderId="13" xfId="0" applyFont="1" applyFill="1" applyBorder="1" applyAlignment="1">
      <alignment horizontal="left" vertical="top" wrapText="1"/>
    </xf>
    <xf numFmtId="0" fontId="6" fillId="17" borderId="0" xfId="0" applyFont="1" applyFill="1" applyAlignment="1">
      <alignment horizontal="center" vertical="top" wrapText="1"/>
    </xf>
    <xf numFmtId="0" fontId="2" fillId="17" borderId="0" xfId="0" applyFont="1" applyFill="1"/>
    <xf numFmtId="0" fontId="4" fillId="6" borderId="0" xfId="0" applyFont="1" applyFill="1" applyAlignment="1">
      <alignment horizontal="center"/>
    </xf>
    <xf numFmtId="0" fontId="4" fillId="1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17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11" borderId="0" xfId="0" applyFont="1" applyFill="1" applyAlignment="1">
      <alignment vertical="center" wrapText="1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center"/>
    </xf>
    <xf numFmtId="0" fontId="2" fillId="13" borderId="0" xfId="0" applyFont="1" applyFill="1" applyAlignment="1">
      <alignment vertical="center" wrapText="1"/>
    </xf>
    <xf numFmtId="0" fontId="5" fillId="3" borderId="4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0" fontId="2" fillId="10" borderId="0" xfId="0" applyFont="1" applyFill="1" applyAlignment="1">
      <alignment horizontal="center" vertical="top"/>
    </xf>
    <xf numFmtId="0" fontId="5" fillId="0" borderId="7" xfId="0" applyFont="1" applyBorder="1" applyAlignment="1">
      <alignment horizontal="center"/>
    </xf>
    <xf numFmtId="0" fontId="2" fillId="13" borderId="0" xfId="0" applyFont="1" applyFill="1" applyAlignment="1">
      <alignment horizontal="center" vertical="top"/>
    </xf>
    <xf numFmtId="0" fontId="14" fillId="11" borderId="4" xfId="0" applyFont="1" applyFill="1" applyBorder="1" applyAlignment="1">
      <alignment horizontal="center"/>
    </xf>
    <xf numFmtId="0" fontId="2" fillId="3" borderId="0" xfId="0" applyFont="1" applyFill="1" applyAlignment="1">
      <alignment vertical="top" wrapText="1"/>
    </xf>
    <xf numFmtId="0" fontId="14" fillId="12" borderId="1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4" fillId="11" borderId="5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4" borderId="0" xfId="0" applyFont="1" applyFill="1" applyAlignment="1">
      <alignment vertical="top" wrapText="1"/>
    </xf>
    <xf numFmtId="0" fontId="5" fillId="0" borderId="20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11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26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wrapText="1"/>
    </xf>
    <xf numFmtId="0" fontId="34" fillId="0" borderId="2" xfId="0" applyFont="1" applyFill="1" applyBorder="1" applyAlignment="1">
      <alignment horizontal="center" wrapText="1"/>
    </xf>
    <xf numFmtId="20" fontId="10" fillId="8" borderId="12" xfId="0" applyNumberFormat="1" applyFont="1" applyFill="1" applyBorder="1" applyAlignment="1">
      <alignment horizontal="left" vertical="top"/>
    </xf>
    <xf numFmtId="20" fontId="10" fillId="0" borderId="12" xfId="0" applyNumberFormat="1" applyFont="1" applyFill="1" applyBorder="1" applyAlignment="1">
      <alignment horizontal="left" vertical="top"/>
    </xf>
    <xf numFmtId="0" fontId="10" fillId="0" borderId="13" xfId="0" applyFont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9" fontId="10" fillId="0" borderId="0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top"/>
    </xf>
    <xf numFmtId="0" fontId="2" fillId="18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2" fillId="13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5" fillId="0" borderId="53" xfId="0" applyFont="1" applyBorder="1" applyAlignment="1">
      <alignment horizontal="center"/>
    </xf>
    <xf numFmtId="0" fontId="19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5" fillId="0" borderId="54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5" fillId="13" borderId="4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14" fillId="11" borderId="54" xfId="0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2" fillId="21" borderId="0" xfId="0" applyFont="1" applyFill="1" applyAlignment="1">
      <alignment horizontal="center" vertical="top"/>
    </xf>
    <xf numFmtId="0" fontId="14" fillId="12" borderId="0" xfId="0" applyFont="1" applyFill="1" applyAlignment="1">
      <alignment vertical="center" wrapText="1"/>
    </xf>
    <xf numFmtId="0" fontId="27" fillId="0" borderId="64" xfId="0" applyFont="1" applyBorder="1" applyAlignment="1">
      <alignment horizontal="center" vertical="center"/>
    </xf>
    <xf numFmtId="0" fontId="40" fillId="0" borderId="0" xfId="0" applyFont="1" applyFill="1" applyAlignment="1">
      <alignment vertical="top"/>
    </xf>
    <xf numFmtId="0" fontId="25" fillId="12" borderId="2" xfId="0" applyFont="1" applyFill="1" applyBorder="1" applyAlignment="1">
      <alignment horizontal="left" vertical="center" wrapText="1"/>
    </xf>
    <xf numFmtId="0" fontId="25" fillId="12" borderId="63" xfId="0" applyFont="1" applyFill="1" applyBorder="1" applyAlignment="1">
      <alignment horizontal="center" vertical="center" wrapText="1"/>
    </xf>
    <xf numFmtId="16" fontId="2" fillId="0" borderId="0" xfId="0" applyNumberFormat="1" applyFont="1" applyFill="1" applyBorder="1" applyAlignment="1">
      <alignment vertical="top" wrapText="1"/>
    </xf>
    <xf numFmtId="0" fontId="5" fillId="16" borderId="4" xfId="0" applyFont="1" applyFill="1" applyBorder="1" applyAlignment="1">
      <alignment horizontal="center"/>
    </xf>
    <xf numFmtId="0" fontId="7" fillId="16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0" fontId="27" fillId="22" borderId="1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19" borderId="39" xfId="0" applyFont="1" applyFill="1" applyBorder="1" applyAlignment="1">
      <alignment horizontal="center"/>
    </xf>
    <xf numFmtId="0" fontId="26" fillId="23" borderId="62" xfId="0" applyFont="1" applyFill="1" applyBorder="1" applyAlignment="1">
      <alignment vertical="center" wrapText="1"/>
    </xf>
    <xf numFmtId="0" fontId="7" fillId="13" borderId="56" xfId="0" applyFont="1" applyFill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7" fillId="13" borderId="52" xfId="0" applyFont="1" applyFill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42" fillId="0" borderId="70" xfId="0" applyFont="1" applyFill="1" applyBorder="1" applyAlignment="1">
      <alignment horizontal="center"/>
    </xf>
    <xf numFmtId="0" fontId="43" fillId="0" borderId="3" xfId="0" applyFont="1" applyBorder="1" applyAlignment="1">
      <alignment horizontal="center" vertical="center"/>
    </xf>
    <xf numFmtId="0" fontId="29" fillId="0" borderId="77" xfId="0" applyFont="1" applyFill="1" applyBorder="1" applyAlignment="1">
      <alignment horizontal="center" vertical="center"/>
    </xf>
    <xf numFmtId="0" fontId="44" fillId="12" borderId="62" xfId="0" applyFont="1" applyFill="1" applyBorder="1" applyAlignment="1">
      <alignment horizontal="center" vertical="center"/>
    </xf>
    <xf numFmtId="0" fontId="27" fillId="22" borderId="4" xfId="0" applyFont="1" applyFill="1" applyBorder="1" applyAlignment="1">
      <alignment horizontal="center" vertical="center"/>
    </xf>
    <xf numFmtId="0" fontId="27" fillId="22" borderId="3" xfId="0" applyFont="1" applyFill="1" applyBorder="1" applyAlignment="1">
      <alignment horizontal="center" vertical="center"/>
    </xf>
    <xf numFmtId="0" fontId="27" fillId="19" borderId="78" xfId="0" applyFont="1" applyFill="1" applyBorder="1" applyAlignment="1">
      <alignment horizontal="center" vertical="center"/>
    </xf>
    <xf numFmtId="0" fontId="27" fillId="19" borderId="39" xfId="0" applyFont="1" applyFill="1" applyBorder="1" applyAlignment="1">
      <alignment horizontal="center" vertical="center"/>
    </xf>
    <xf numFmtId="0" fontId="5" fillId="18" borderId="71" xfId="0" applyFont="1" applyFill="1" applyBorder="1" applyAlignment="1">
      <alignment horizontal="center"/>
    </xf>
    <xf numFmtId="0" fontId="27" fillId="18" borderId="79" xfId="0" applyFont="1" applyFill="1" applyBorder="1" applyAlignment="1">
      <alignment horizontal="center" vertical="center"/>
    </xf>
    <xf numFmtId="0" fontId="28" fillId="23" borderId="62" xfId="0" applyFont="1" applyFill="1" applyBorder="1" applyAlignment="1">
      <alignment horizontal="center" vertical="center"/>
    </xf>
    <xf numFmtId="0" fontId="27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/>
    </xf>
    <xf numFmtId="0" fontId="7" fillId="25" borderId="1" xfId="0" applyFont="1" applyFill="1" applyBorder="1" applyAlignment="1">
      <alignment horizontal="center"/>
    </xf>
    <xf numFmtId="0" fontId="7" fillId="25" borderId="4" xfId="0" applyFont="1" applyFill="1" applyBorder="1" applyAlignment="1">
      <alignment horizontal="center"/>
    </xf>
    <xf numFmtId="0" fontId="7" fillId="25" borderId="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9" fillId="22" borderId="2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top"/>
    </xf>
    <xf numFmtId="1" fontId="45" fillId="0" borderId="0" xfId="0" applyNumberFormat="1" applyFont="1" applyFill="1" applyBorder="1" applyAlignment="1">
      <alignment horizontal="center" vertical="top"/>
    </xf>
    <xf numFmtId="0" fontId="45" fillId="8" borderId="0" xfId="0" applyFont="1" applyFill="1" applyBorder="1" applyAlignment="1">
      <alignment horizontal="center" vertical="top"/>
    </xf>
    <xf numFmtId="1" fontId="45" fillId="8" borderId="0" xfId="0" applyNumberFormat="1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/>
    </xf>
    <xf numFmtId="1" fontId="45" fillId="0" borderId="10" xfId="0" applyNumberFormat="1" applyFont="1" applyFill="1" applyBorder="1" applyAlignment="1">
      <alignment horizontal="center" vertical="top"/>
    </xf>
    <xf numFmtId="0" fontId="46" fillId="4" borderId="0" xfId="0" applyFont="1" applyFill="1" applyAlignment="1">
      <alignment horizontal="center" vertical="center"/>
    </xf>
    <xf numFmtId="0" fontId="47" fillId="26" borderId="5" xfId="0" applyFont="1" applyFill="1" applyBorder="1" applyAlignment="1">
      <alignment horizontal="center"/>
    </xf>
    <xf numFmtId="0" fontId="2" fillId="26" borderId="0" xfId="0" applyFont="1" applyFill="1" applyAlignment="1">
      <alignment horizontal="center" vertical="top"/>
    </xf>
    <xf numFmtId="0" fontId="5" fillId="0" borderId="4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" fillId="27" borderId="0" xfId="0" applyFont="1" applyFill="1" applyAlignment="1">
      <alignment horizontal="center" vertical="top"/>
    </xf>
    <xf numFmtId="0" fontId="2" fillId="22" borderId="0" xfId="0" applyFont="1" applyFill="1" applyAlignment="1">
      <alignment horizontal="center" vertical="top"/>
    </xf>
    <xf numFmtId="0" fontId="25" fillId="12" borderId="0" xfId="0" applyFont="1" applyFill="1" applyAlignment="1">
      <alignment vertical="top"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center" wrapText="1"/>
    </xf>
    <xf numFmtId="0" fontId="29" fillId="5" borderId="0" xfId="0" applyFont="1" applyFill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center"/>
    </xf>
    <xf numFmtId="0" fontId="6" fillId="7" borderId="0" xfId="0" applyFont="1" applyFill="1" applyAlignment="1">
      <alignment horizontal="center" vertical="top" wrapText="1"/>
    </xf>
    <xf numFmtId="49" fontId="3" fillId="6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9" fillId="2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9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9" fillId="0" borderId="3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38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40" fillId="0" borderId="0" xfId="0" applyFont="1" applyFill="1" applyAlignment="1">
      <alignment horizontal="left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top" wrapText="1"/>
    </xf>
    <xf numFmtId="0" fontId="31" fillId="2" borderId="1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left" vertical="center" wrapText="1"/>
    </xf>
    <xf numFmtId="0" fontId="10" fillId="5" borderId="15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left" vertical="center"/>
    </xf>
    <xf numFmtId="0" fontId="10" fillId="5" borderId="14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right" wrapText="1"/>
    </xf>
    <xf numFmtId="0" fontId="11" fillId="2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center" vertical="top"/>
    </xf>
    <xf numFmtId="0" fontId="1" fillId="8" borderId="1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33" fillId="0" borderId="41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3" fontId="35" fillId="0" borderId="0" xfId="0" applyNumberFormat="1" applyFont="1" applyFill="1" applyBorder="1" applyAlignment="1">
      <alignment horizontal="left" vertical="center" wrapText="1" shrinkToFit="1"/>
    </xf>
    <xf numFmtId="0" fontId="33" fillId="0" borderId="0" xfId="0" applyFont="1" applyFill="1" applyBorder="1" applyAlignment="1">
      <alignment horizontal="center" wrapText="1"/>
    </xf>
    <xf numFmtId="0" fontId="33" fillId="0" borderId="2" xfId="0" applyFont="1" applyFill="1" applyBorder="1" applyAlignment="1">
      <alignment horizontal="center" wrapText="1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37" xfId="0" applyNumberFormat="1" applyFont="1" applyFill="1" applyBorder="1" applyAlignment="1">
      <alignment horizontal="center" vertical="center"/>
    </xf>
    <xf numFmtId="3" fontId="26" fillId="17" borderId="0" xfId="0" applyNumberFormat="1" applyFont="1" applyFill="1" applyBorder="1" applyAlignment="1">
      <alignment horizontal="center" vertical="center"/>
    </xf>
    <xf numFmtId="3" fontId="41" fillId="0" borderId="37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2" xfId="0" applyNumberFormat="1" applyFont="1" applyFill="1" applyBorder="1" applyAlignment="1">
      <alignment horizontal="center" vertical="center"/>
    </xf>
    <xf numFmtId="0" fontId="26" fillId="17" borderId="40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17" borderId="0" xfId="0" applyFont="1" applyFill="1" applyBorder="1" applyAlignment="1">
      <alignment horizontal="center" vertical="center"/>
    </xf>
    <xf numFmtId="0" fontId="26" fillId="17" borderId="0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left" vertical="center" wrapText="1"/>
    </xf>
    <xf numFmtId="0" fontId="26" fillId="0" borderId="4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wrapText="1"/>
    </xf>
    <xf numFmtId="0" fontId="36" fillId="28" borderId="0" xfId="0" applyFont="1" applyFill="1" applyBorder="1" applyAlignment="1">
      <alignment horizontal="center" vertical="center"/>
    </xf>
    <xf numFmtId="0" fontId="26" fillId="28" borderId="40" xfId="0" applyFont="1" applyFill="1" applyBorder="1" applyAlignment="1">
      <alignment horizontal="left" vertical="center" wrapText="1"/>
    </xf>
    <xf numFmtId="0" fontId="26" fillId="28" borderId="0" xfId="0" applyFont="1" applyFill="1" applyBorder="1" applyAlignment="1">
      <alignment horizontal="center" vertical="center"/>
    </xf>
    <xf numFmtId="3" fontId="26" fillId="28" borderId="0" xfId="0" applyNumberFormat="1" applyFont="1" applyFill="1" applyBorder="1" applyAlignment="1">
      <alignment horizontal="center" vertical="center"/>
    </xf>
    <xf numFmtId="0" fontId="36" fillId="28" borderId="2" xfId="0" applyFont="1" applyFill="1" applyBorder="1" applyAlignment="1">
      <alignment horizontal="center" vertical="center"/>
    </xf>
    <xf numFmtId="0" fontId="26" fillId="28" borderId="41" xfId="0" applyFont="1" applyFill="1" applyBorder="1" applyAlignment="1">
      <alignment horizontal="left" vertical="center" wrapText="1"/>
    </xf>
    <xf numFmtId="0" fontId="26" fillId="28" borderId="2" xfId="0" applyFont="1" applyFill="1" applyBorder="1" applyAlignment="1">
      <alignment horizontal="center" vertical="center"/>
    </xf>
    <xf numFmtId="3" fontId="26" fillId="28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top" wrapText="1"/>
    </xf>
    <xf numFmtId="0" fontId="5" fillId="0" borderId="81" xfId="0" applyFont="1" applyBorder="1" applyAlignment="1">
      <alignment horizontal="center"/>
    </xf>
    <xf numFmtId="0" fontId="42" fillId="0" borderId="81" xfId="0" applyFont="1" applyFill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1">
    <cellStyle name="Normal" xfId="0" builtinId="0"/>
  </cellStyles>
  <dxfs count="2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00CC"/>
      <color rgb="FF336600"/>
      <color rgb="FFFF66CC"/>
      <color rgb="FFFB2534"/>
      <color rgb="FFFF19FF"/>
      <color rgb="FFFF99FF"/>
      <color rgb="FFFFFF00"/>
      <color rgb="FFC4E59F"/>
      <color rgb="FFFFE689"/>
      <color rgb="FF2F6F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9526</xdr:colOff>
      <xdr:row>38</xdr:row>
      <xdr:rowOff>5444</xdr:rowOff>
    </xdr:from>
    <xdr:to>
      <xdr:col>25</xdr:col>
      <xdr:colOff>1396910</xdr:colOff>
      <xdr:row>40</xdr:row>
      <xdr:rowOff>184697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38334A-2414-49C5-93C7-8C2679042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6783" y="6286501"/>
          <a:ext cx="1605098" cy="5384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kha%20Bhatt/Downloads/yearly_calend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lyCalendar"/>
      <sheetName val="Formulas"/>
    </sheetNames>
    <sheetDataSet>
      <sheetData sheetId="0" refreshError="1"/>
      <sheetData sheetId="1" refreshError="1">
        <row r="32">
          <cell r="B32" t="str">
            <v>January</v>
          </cell>
          <cell r="C32">
            <v>39448</v>
          </cell>
        </row>
        <row r="33">
          <cell r="B33" t="str">
            <v>February</v>
          </cell>
          <cell r="C33">
            <v>39479</v>
          </cell>
        </row>
        <row r="34">
          <cell r="B34" t="str">
            <v>March</v>
          </cell>
          <cell r="C34">
            <v>39508</v>
          </cell>
        </row>
        <row r="35">
          <cell r="B35" t="str">
            <v>April</v>
          </cell>
          <cell r="C35">
            <v>39539</v>
          </cell>
        </row>
        <row r="36">
          <cell r="B36" t="str">
            <v>May</v>
          </cell>
          <cell r="C36">
            <v>39569</v>
          </cell>
        </row>
        <row r="37">
          <cell r="B37" t="str">
            <v>June</v>
          </cell>
          <cell r="C37">
            <v>39600</v>
          </cell>
        </row>
        <row r="38">
          <cell r="B38" t="str">
            <v>July</v>
          </cell>
          <cell r="C38">
            <v>39630</v>
          </cell>
        </row>
        <row r="39">
          <cell r="B39" t="str">
            <v>August</v>
          </cell>
          <cell r="C39">
            <v>39661</v>
          </cell>
        </row>
        <row r="40">
          <cell r="B40" t="str">
            <v>September</v>
          </cell>
          <cell r="C40">
            <v>39692</v>
          </cell>
        </row>
        <row r="41">
          <cell r="B41" t="str">
            <v>October</v>
          </cell>
          <cell r="C41">
            <v>39722</v>
          </cell>
        </row>
        <row r="42">
          <cell r="B42" t="str">
            <v>November</v>
          </cell>
          <cell r="C42">
            <v>39753</v>
          </cell>
        </row>
        <row r="43">
          <cell r="B43" t="str">
            <v>December</v>
          </cell>
          <cell r="C43">
            <v>39783</v>
          </cell>
        </row>
        <row r="44">
          <cell r="B44" t="str">
            <v>January</v>
          </cell>
          <cell r="C44">
            <v>39814</v>
          </cell>
        </row>
        <row r="45">
          <cell r="B45" t="str">
            <v>February</v>
          </cell>
          <cell r="C45">
            <v>39845</v>
          </cell>
        </row>
        <row r="46">
          <cell r="B46" t="str">
            <v>March</v>
          </cell>
          <cell r="C46">
            <v>39873</v>
          </cell>
        </row>
        <row r="47">
          <cell r="B47" t="str">
            <v>April</v>
          </cell>
          <cell r="C47">
            <v>39904</v>
          </cell>
        </row>
        <row r="48">
          <cell r="B48" t="str">
            <v>May</v>
          </cell>
          <cell r="C48">
            <v>39934</v>
          </cell>
        </row>
        <row r="49">
          <cell r="B49" t="str">
            <v>June</v>
          </cell>
          <cell r="C49">
            <v>39965</v>
          </cell>
        </row>
        <row r="50">
          <cell r="B50" t="str">
            <v>July</v>
          </cell>
          <cell r="C50">
            <v>39995</v>
          </cell>
        </row>
        <row r="51">
          <cell r="B51" t="str">
            <v>August</v>
          </cell>
          <cell r="C51">
            <v>40026</v>
          </cell>
        </row>
        <row r="52">
          <cell r="B52" t="str">
            <v>September</v>
          </cell>
          <cell r="C52">
            <v>40057</v>
          </cell>
        </row>
        <row r="53">
          <cell r="B53" t="str">
            <v>October</v>
          </cell>
          <cell r="C53">
            <v>40087</v>
          </cell>
        </row>
        <row r="54">
          <cell r="B54" t="str">
            <v>November</v>
          </cell>
          <cell r="C54">
            <v>40118</v>
          </cell>
        </row>
        <row r="55">
          <cell r="B55" t="str">
            <v>December</v>
          </cell>
          <cell r="C55">
            <v>40148</v>
          </cell>
        </row>
        <row r="56">
          <cell r="B56" t="str">
            <v>January</v>
          </cell>
          <cell r="C56">
            <v>40179</v>
          </cell>
        </row>
        <row r="57">
          <cell r="B57" t="str">
            <v>February</v>
          </cell>
          <cell r="C57">
            <v>40210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aylah Sullivan" id="{9C1026A4-C8B5-410C-88C9-978C64EC2D65}" userId="e77d121b2a58bfe5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25" dT="2019-10-14T23:15:10.48" personId="{9C1026A4-C8B5-410C-88C9-978C64EC2D65}" id="{5609CA93-3EE5-475E-B061-E3A32F52E174}">
    <text>PHS conferences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67C12-0556-40F9-968F-6AA0F4930F55}">
  <dimension ref="A1:M15"/>
  <sheetViews>
    <sheetView tabSelected="1" workbookViewId="0">
      <selection activeCell="E12" sqref="E12"/>
    </sheetView>
  </sheetViews>
  <sheetFormatPr defaultColWidth="9.33203125" defaultRowHeight="15" x14ac:dyDescent="0.25"/>
  <cols>
    <col min="1" max="1" width="9.33203125" style="152"/>
    <col min="2" max="2" width="30.44140625" style="155" customWidth="1"/>
    <col min="3" max="3" width="12.33203125" style="152" customWidth="1"/>
    <col min="4" max="7" width="15.77734375" style="152" customWidth="1"/>
    <col min="8" max="16384" width="9.33203125" style="152"/>
  </cols>
  <sheetData>
    <row r="1" spans="1:13" ht="25.5" customHeight="1" x14ac:dyDescent="0.25">
      <c r="A1" s="320" t="s">
        <v>154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3" ht="17.25" customHeight="1" x14ac:dyDescent="0.25">
      <c r="A2" s="321" t="s">
        <v>158</v>
      </c>
      <c r="B2" s="322"/>
      <c r="C2" s="327" t="s">
        <v>153</v>
      </c>
      <c r="D2" s="325" t="s">
        <v>150</v>
      </c>
      <c r="E2" s="325"/>
      <c r="F2" s="325"/>
      <c r="G2" s="325"/>
      <c r="H2" s="153"/>
      <c r="I2" s="153"/>
      <c r="J2" s="153"/>
    </row>
    <row r="3" spans="1:13" ht="47.25" customHeight="1" x14ac:dyDescent="0.35">
      <c r="A3" s="323"/>
      <c r="B3" s="324"/>
      <c r="C3" s="328"/>
      <c r="D3" s="156" t="s">
        <v>151</v>
      </c>
      <c r="E3" s="157" t="s">
        <v>156</v>
      </c>
      <c r="F3" s="156" t="s">
        <v>152</v>
      </c>
      <c r="G3" s="157" t="s">
        <v>156</v>
      </c>
      <c r="H3" s="345" t="s">
        <v>209</v>
      </c>
      <c r="I3" s="345"/>
      <c r="J3" s="345"/>
      <c r="K3" s="345"/>
    </row>
    <row r="4" spans="1:13" ht="14.25" customHeight="1" x14ac:dyDescent="0.25">
      <c r="A4" s="338">
        <v>1</v>
      </c>
      <c r="B4" s="342" t="s">
        <v>208</v>
      </c>
      <c r="C4" s="336">
        <v>186</v>
      </c>
      <c r="D4" s="330">
        <v>1131</v>
      </c>
      <c r="E4" s="332">
        <f>D10-D4</f>
        <v>-120</v>
      </c>
      <c r="F4" s="330">
        <v>1145</v>
      </c>
      <c r="G4" s="332">
        <f>F10-F4</f>
        <v>-115</v>
      </c>
      <c r="H4" s="326" t="s">
        <v>211</v>
      </c>
      <c r="I4" s="326"/>
      <c r="J4" s="326"/>
      <c r="K4" s="326"/>
      <c r="L4" s="154"/>
    </row>
    <row r="5" spans="1:13" x14ac:dyDescent="0.25">
      <c r="A5" s="339"/>
      <c r="B5" s="343"/>
      <c r="C5" s="337"/>
      <c r="D5" s="329"/>
      <c r="E5" s="333"/>
      <c r="F5" s="329"/>
      <c r="G5" s="333"/>
      <c r="H5" s="326"/>
      <c r="I5" s="326"/>
      <c r="J5" s="326"/>
      <c r="K5" s="326"/>
      <c r="L5" s="154"/>
    </row>
    <row r="6" spans="1:13" ht="14.25" customHeight="1" x14ac:dyDescent="0.25">
      <c r="A6" s="340">
        <v>2</v>
      </c>
      <c r="B6" s="335" t="s">
        <v>155</v>
      </c>
      <c r="C6" s="341">
        <v>182</v>
      </c>
      <c r="D6" s="331">
        <v>1094</v>
      </c>
      <c r="E6" s="333"/>
      <c r="F6" s="331">
        <v>1108</v>
      </c>
      <c r="G6" s="333"/>
      <c r="H6" s="326"/>
      <c r="I6" s="326"/>
      <c r="J6" s="326"/>
      <c r="K6" s="326"/>
      <c r="L6" s="154"/>
      <c r="M6" s="154"/>
    </row>
    <row r="7" spans="1:13" x14ac:dyDescent="0.25">
      <c r="A7" s="340"/>
      <c r="B7" s="335"/>
      <c r="C7" s="341"/>
      <c r="D7" s="331"/>
      <c r="E7" s="333"/>
      <c r="F7" s="331"/>
      <c r="G7" s="333"/>
      <c r="H7" s="326"/>
      <c r="I7" s="326"/>
      <c r="J7" s="326"/>
      <c r="K7" s="326"/>
      <c r="L7" s="154"/>
      <c r="M7" s="154"/>
    </row>
    <row r="8" spans="1:13" ht="18.600000000000001" customHeight="1" x14ac:dyDescent="0.25">
      <c r="A8" s="339">
        <v>3</v>
      </c>
      <c r="B8" s="343" t="s">
        <v>149</v>
      </c>
      <c r="C8" s="337">
        <v>181</v>
      </c>
      <c r="D8" s="329">
        <v>1013</v>
      </c>
      <c r="E8" s="333"/>
      <c r="F8" s="329">
        <v>1023</v>
      </c>
      <c r="G8" s="333"/>
      <c r="H8" s="319" t="s">
        <v>212</v>
      </c>
      <c r="I8" s="319"/>
      <c r="J8" s="319"/>
      <c r="K8" s="319"/>
      <c r="L8" s="154"/>
      <c r="M8" s="154"/>
    </row>
    <row r="9" spans="1:13" ht="18.600000000000001" customHeight="1" x14ac:dyDescent="0.25">
      <c r="A9" s="339"/>
      <c r="B9" s="343"/>
      <c r="C9" s="337"/>
      <c r="D9" s="329"/>
      <c r="E9" s="333"/>
      <c r="F9" s="329"/>
      <c r="G9" s="333"/>
      <c r="H9" s="319"/>
      <c r="I9" s="319"/>
      <c r="J9" s="319"/>
      <c r="K9" s="319"/>
      <c r="L9" s="154"/>
      <c r="M9" s="154"/>
    </row>
    <row r="10" spans="1:13" ht="26.4" customHeight="1" x14ac:dyDescent="0.25">
      <c r="A10" s="346">
        <v>4</v>
      </c>
      <c r="B10" s="347" t="s">
        <v>207</v>
      </c>
      <c r="C10" s="348">
        <v>180</v>
      </c>
      <c r="D10" s="349">
        <v>1011</v>
      </c>
      <c r="E10" s="333"/>
      <c r="F10" s="349">
        <v>1030</v>
      </c>
      <c r="G10" s="333"/>
      <c r="H10" s="319" t="s">
        <v>210</v>
      </c>
      <c r="I10" s="319"/>
      <c r="J10" s="319"/>
      <c r="K10" s="319"/>
      <c r="L10" s="154"/>
      <c r="M10" s="154"/>
    </row>
    <row r="11" spans="1:13" ht="26.4" customHeight="1" x14ac:dyDescent="0.25">
      <c r="A11" s="350"/>
      <c r="B11" s="351"/>
      <c r="C11" s="352"/>
      <c r="D11" s="353"/>
      <c r="E11" s="334"/>
      <c r="F11" s="353"/>
      <c r="G11" s="334"/>
      <c r="H11" s="319"/>
      <c r="I11" s="319"/>
      <c r="J11" s="319"/>
      <c r="K11" s="319"/>
      <c r="L11" s="154"/>
    </row>
    <row r="12" spans="1:13" x14ac:dyDescent="0.25">
      <c r="A12" s="152" t="s">
        <v>157</v>
      </c>
      <c r="H12" s="344"/>
      <c r="I12" s="344"/>
      <c r="J12" s="344"/>
    </row>
    <row r="13" spans="1:13" x14ac:dyDescent="0.25">
      <c r="H13" s="344"/>
      <c r="I13" s="344"/>
      <c r="J13" s="344"/>
    </row>
    <row r="14" spans="1:13" x14ac:dyDescent="0.25">
      <c r="H14" s="344"/>
      <c r="I14" s="344"/>
      <c r="J14" s="344"/>
    </row>
    <row r="15" spans="1:13" x14ac:dyDescent="0.25">
      <c r="H15" s="344"/>
      <c r="I15" s="344"/>
      <c r="J15" s="344"/>
    </row>
  </sheetData>
  <mergeCells count="30">
    <mergeCell ref="H8:K9"/>
    <mergeCell ref="H10:K11"/>
    <mergeCell ref="H3:K3"/>
    <mergeCell ref="H4:K7"/>
    <mergeCell ref="A4:A5"/>
    <mergeCell ref="A6:A7"/>
    <mergeCell ref="A8:A9"/>
    <mergeCell ref="A10:A11"/>
    <mergeCell ref="F10:F11"/>
    <mergeCell ref="D10:D11"/>
    <mergeCell ref="C6:C7"/>
    <mergeCell ref="C8:C9"/>
    <mergeCell ref="C10:C11"/>
    <mergeCell ref="B4:B5"/>
    <mergeCell ref="B6:B7"/>
    <mergeCell ref="B8:B9"/>
    <mergeCell ref="A1:J1"/>
    <mergeCell ref="A2:B3"/>
    <mergeCell ref="D2:G2"/>
    <mergeCell ref="C2:C3"/>
    <mergeCell ref="D8:D9"/>
    <mergeCell ref="F4:F5"/>
    <mergeCell ref="F6:F7"/>
    <mergeCell ref="F8:F9"/>
    <mergeCell ref="E4:E11"/>
    <mergeCell ref="G4:G11"/>
    <mergeCell ref="B10:B11"/>
    <mergeCell ref="C4:C5"/>
    <mergeCell ref="D4:D5"/>
    <mergeCell ref="D6:D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46048-092C-4BF2-B068-E33C153D027F}">
  <sheetPr>
    <pageSetUpPr fitToPage="1"/>
  </sheetPr>
  <dimension ref="A1:AK53"/>
  <sheetViews>
    <sheetView showGridLines="0" view="pageBreakPreview" zoomScale="70" zoomScaleNormal="85" zoomScaleSheetLayoutView="145" workbookViewId="0">
      <selection activeCell="I30" sqref="I30:O37"/>
    </sheetView>
  </sheetViews>
  <sheetFormatPr defaultColWidth="8.77734375" defaultRowHeight="15" x14ac:dyDescent="0.25"/>
  <cols>
    <col min="1" max="23" width="4" style="11" customWidth="1"/>
    <col min="24" max="24" width="1.44140625" style="11" customWidth="1"/>
    <col min="25" max="25" width="3.109375" style="11" customWidth="1"/>
    <col min="26" max="26" width="76.44140625" style="267" customWidth="1"/>
    <col min="27" max="27" width="3.77734375" style="1" customWidth="1"/>
    <col min="28" max="30" width="9.33203125" style="1" customWidth="1"/>
    <col min="31" max="34" width="8.77734375" style="1"/>
    <col min="35" max="35" width="10.77734375" style="1" customWidth="1"/>
    <col min="36" max="16384" width="8.77734375" style="1"/>
  </cols>
  <sheetData>
    <row r="1" spans="1:37" ht="19.5" customHeight="1" x14ac:dyDescent="0.25">
      <c r="A1" s="275" t="s">
        <v>195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111"/>
      <c r="AA1" s="3"/>
      <c r="AB1" s="296" t="s">
        <v>7</v>
      </c>
      <c r="AC1" s="296"/>
      <c r="AD1" s="6"/>
      <c r="AE1" s="294" t="s">
        <v>79</v>
      </c>
      <c r="AI1" s="295" t="s">
        <v>181</v>
      </c>
    </row>
    <row r="2" spans="1:37" ht="13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12"/>
      <c r="Y2" s="265"/>
      <c r="Z2" s="268" t="s">
        <v>205</v>
      </c>
      <c r="AA2" s="3"/>
      <c r="AB2" s="297"/>
      <c r="AC2" s="297"/>
      <c r="AD2" s="6"/>
      <c r="AE2" s="294"/>
      <c r="AF2" s="91"/>
      <c r="AG2" s="74" t="s">
        <v>67</v>
      </c>
      <c r="AH2" s="91"/>
      <c r="AI2" s="295"/>
      <c r="AK2" s="3"/>
    </row>
    <row r="3" spans="1:37" ht="13.5" customHeight="1" thickBot="1" x14ac:dyDescent="0.35">
      <c r="A3" s="276" t="s">
        <v>37</v>
      </c>
      <c r="B3" s="276"/>
      <c r="C3" s="276"/>
      <c r="D3" s="276"/>
      <c r="E3" s="276"/>
      <c r="F3" s="276"/>
      <c r="G3" s="113">
        <v>1</v>
      </c>
      <c r="H3" s="2"/>
      <c r="I3" s="276" t="s">
        <v>38</v>
      </c>
      <c r="J3" s="276"/>
      <c r="K3" s="276"/>
      <c r="L3" s="276"/>
      <c r="M3" s="276"/>
      <c r="N3" s="276"/>
      <c r="O3" s="113">
        <v>2</v>
      </c>
      <c r="P3" s="2"/>
      <c r="Q3" s="276" t="s">
        <v>39</v>
      </c>
      <c r="R3" s="276"/>
      <c r="S3" s="276"/>
      <c r="T3" s="276"/>
      <c r="U3" s="276"/>
      <c r="V3" s="276"/>
      <c r="W3" s="113">
        <v>3</v>
      </c>
      <c r="X3" s="114"/>
      <c r="Y3" s="255"/>
      <c r="Z3" s="269" t="s">
        <v>201</v>
      </c>
      <c r="AA3" s="3"/>
      <c r="AB3" s="181" t="s">
        <v>73</v>
      </c>
      <c r="AC3" s="67">
        <f>AE3-AG3</f>
        <v>1</v>
      </c>
      <c r="AD3" s="181"/>
      <c r="AE3" s="181">
        <v>1</v>
      </c>
      <c r="AF3" s="63"/>
      <c r="AG3" s="46">
        <v>0</v>
      </c>
      <c r="AH3" s="95"/>
      <c r="AI3" s="182">
        <v>0</v>
      </c>
      <c r="AJ3" s="66"/>
      <c r="AK3" s="3"/>
    </row>
    <row r="4" spans="1:37" ht="13.5" customHeight="1" thickTop="1" thickBot="1" x14ac:dyDescent="0.35">
      <c r="A4" s="115" t="s">
        <v>0</v>
      </c>
      <c r="B4" s="115" t="s">
        <v>1</v>
      </c>
      <c r="C4" s="115" t="s">
        <v>2</v>
      </c>
      <c r="D4" s="115" t="s">
        <v>3</v>
      </c>
      <c r="E4" s="115" t="s">
        <v>4</v>
      </c>
      <c r="F4" s="115" t="s">
        <v>5</v>
      </c>
      <c r="G4" s="115" t="s">
        <v>6</v>
      </c>
      <c r="H4" s="2"/>
      <c r="I4" s="115" t="s">
        <v>0</v>
      </c>
      <c r="J4" s="115" t="s">
        <v>1</v>
      </c>
      <c r="K4" s="115" t="s">
        <v>2</v>
      </c>
      <c r="L4" s="115" t="s">
        <v>3</v>
      </c>
      <c r="M4" s="115" t="s">
        <v>4</v>
      </c>
      <c r="N4" s="115" t="s">
        <v>5</v>
      </c>
      <c r="O4" s="115" t="s">
        <v>6</v>
      </c>
      <c r="P4" s="2"/>
      <c r="Q4" s="115" t="s">
        <v>0</v>
      </c>
      <c r="R4" s="115" t="s">
        <v>1</v>
      </c>
      <c r="S4" s="115" t="s">
        <v>2</v>
      </c>
      <c r="T4" s="115" t="s">
        <v>3</v>
      </c>
      <c r="U4" s="115" t="s">
        <v>4</v>
      </c>
      <c r="V4" s="115" t="s">
        <v>5</v>
      </c>
      <c r="W4" s="115" t="s">
        <v>6</v>
      </c>
      <c r="X4" s="116"/>
      <c r="Y4" s="217"/>
      <c r="Z4" s="269" t="s">
        <v>204</v>
      </c>
      <c r="AA4" s="4"/>
      <c r="AB4" s="69" t="s">
        <v>8</v>
      </c>
      <c r="AC4" s="67">
        <f>AE4-AG4</f>
        <v>21</v>
      </c>
      <c r="AD4" s="52"/>
      <c r="AE4" s="52">
        <v>22</v>
      </c>
      <c r="AG4" s="46">
        <v>1</v>
      </c>
      <c r="AI4" s="65">
        <v>2</v>
      </c>
      <c r="AJ4" s="64"/>
      <c r="AK4" s="3"/>
    </row>
    <row r="5" spans="1:37" ht="13.5" customHeight="1" thickTop="1" x14ac:dyDescent="0.3">
      <c r="A5" s="117" t="s">
        <v>36</v>
      </c>
      <c r="B5" s="117" t="s">
        <v>36</v>
      </c>
      <c r="C5" s="117" t="s">
        <v>36</v>
      </c>
      <c r="D5" s="117" t="s">
        <v>36</v>
      </c>
      <c r="E5" s="117"/>
      <c r="F5" s="117">
        <v>1</v>
      </c>
      <c r="G5" s="117">
        <v>2</v>
      </c>
      <c r="H5" s="2"/>
      <c r="I5" s="117"/>
      <c r="J5" s="210">
        <v>1</v>
      </c>
      <c r="K5" s="210">
        <v>2</v>
      </c>
      <c r="L5" s="210">
        <v>3</v>
      </c>
      <c r="M5" s="210">
        <v>4</v>
      </c>
      <c r="N5" s="210">
        <v>5</v>
      </c>
      <c r="O5" s="118">
        <v>6</v>
      </c>
      <c r="P5" s="2"/>
      <c r="Q5" s="117" t="s">
        <v>36</v>
      </c>
      <c r="R5" s="117" t="s">
        <v>36</v>
      </c>
      <c r="S5" s="117" t="s">
        <v>36</v>
      </c>
      <c r="T5" s="119"/>
      <c r="U5" s="169">
        <v>1</v>
      </c>
      <c r="V5" s="117">
        <v>2</v>
      </c>
      <c r="W5" s="120">
        <v>3</v>
      </c>
      <c r="X5" s="116"/>
      <c r="Y5" s="264"/>
      <c r="Z5" s="269" t="s">
        <v>200</v>
      </c>
      <c r="AA5" s="4"/>
      <c r="AB5" s="70" t="s">
        <v>74</v>
      </c>
      <c r="AC5" s="67">
        <f t="shared" ref="AC5:AC13" si="0">AE5-AG5</f>
        <v>20</v>
      </c>
      <c r="AD5" s="5"/>
      <c r="AE5" s="5">
        <v>21</v>
      </c>
      <c r="AG5" s="46">
        <v>1</v>
      </c>
      <c r="AI5" s="65">
        <v>2</v>
      </c>
      <c r="AJ5" s="64"/>
    </row>
    <row r="6" spans="1:37" ht="13.5" customHeight="1" x14ac:dyDescent="0.3">
      <c r="A6" s="117">
        <v>3</v>
      </c>
      <c r="B6" s="169">
        <v>4</v>
      </c>
      <c r="C6" s="169">
        <v>5</v>
      </c>
      <c r="D6" s="169">
        <v>6</v>
      </c>
      <c r="E6" s="169">
        <v>7</v>
      </c>
      <c r="F6" s="169">
        <v>8</v>
      </c>
      <c r="G6" s="117">
        <v>9</v>
      </c>
      <c r="H6" s="2"/>
      <c r="I6" s="120">
        <v>7</v>
      </c>
      <c r="J6" s="214">
        <v>8</v>
      </c>
      <c r="K6" s="214">
        <v>9</v>
      </c>
      <c r="L6" s="214">
        <v>10</v>
      </c>
      <c r="M6" s="214">
        <v>11</v>
      </c>
      <c r="N6" s="214">
        <v>12</v>
      </c>
      <c r="O6" s="215">
        <v>13</v>
      </c>
      <c r="P6" s="2"/>
      <c r="Q6" s="117">
        <v>4</v>
      </c>
      <c r="R6" s="140">
        <v>5</v>
      </c>
      <c r="S6" s="256">
        <v>6</v>
      </c>
      <c r="T6" s="125">
        <v>7</v>
      </c>
      <c r="U6" s="118">
        <v>8</v>
      </c>
      <c r="V6" s="118">
        <v>9</v>
      </c>
      <c r="W6" s="120">
        <v>10</v>
      </c>
      <c r="X6" s="116"/>
      <c r="Y6" s="123"/>
      <c r="Z6" s="270" t="s">
        <v>173</v>
      </c>
      <c r="AA6" s="4"/>
      <c r="AB6" s="69" t="s">
        <v>9</v>
      </c>
      <c r="AC6" s="67">
        <f t="shared" si="0"/>
        <v>15</v>
      </c>
      <c r="AD6" s="52"/>
      <c r="AE6" s="52">
        <v>22</v>
      </c>
      <c r="AG6" s="46">
        <v>7</v>
      </c>
      <c r="AI6" s="65">
        <v>1.5</v>
      </c>
      <c r="AJ6" s="64"/>
    </row>
    <row r="7" spans="1:37" ht="13.5" customHeight="1" x14ac:dyDescent="0.3">
      <c r="A7" s="117">
        <v>10</v>
      </c>
      <c r="B7" s="169">
        <v>11</v>
      </c>
      <c r="C7" s="169">
        <v>12</v>
      </c>
      <c r="D7" s="169">
        <v>13</v>
      </c>
      <c r="E7" s="169">
        <v>14</v>
      </c>
      <c r="F7" s="169">
        <v>15</v>
      </c>
      <c r="G7" s="117">
        <v>16</v>
      </c>
      <c r="H7" s="2"/>
      <c r="I7" s="84">
        <v>14</v>
      </c>
      <c r="J7" s="211">
        <v>15</v>
      </c>
      <c r="K7" s="212">
        <v>16</v>
      </c>
      <c r="L7" s="216">
        <v>17</v>
      </c>
      <c r="M7" s="236">
        <v>18</v>
      </c>
      <c r="N7" s="237">
        <v>19</v>
      </c>
      <c r="O7" s="124">
        <v>20</v>
      </c>
      <c r="P7" s="2"/>
      <c r="Q7" s="120">
        <v>11</v>
      </c>
      <c r="R7" s="226">
        <v>12</v>
      </c>
      <c r="S7" s="227">
        <v>13</v>
      </c>
      <c r="T7" s="228">
        <v>14</v>
      </c>
      <c r="U7" s="227">
        <v>15</v>
      </c>
      <c r="V7" s="229">
        <v>16</v>
      </c>
      <c r="W7" s="127">
        <v>17</v>
      </c>
      <c r="X7" s="116"/>
      <c r="Y7" s="257"/>
      <c r="Z7" s="268" t="s">
        <v>202</v>
      </c>
      <c r="AA7" s="4"/>
      <c r="AB7" s="70" t="s">
        <v>75</v>
      </c>
      <c r="AC7" s="67">
        <f t="shared" si="0"/>
        <v>17</v>
      </c>
      <c r="AD7" s="5"/>
      <c r="AE7" s="5">
        <v>22</v>
      </c>
      <c r="AG7" s="46">
        <v>5</v>
      </c>
      <c r="AI7" s="65">
        <v>1.5</v>
      </c>
      <c r="AJ7" s="64"/>
    </row>
    <row r="8" spans="1:37" ht="13.5" customHeight="1" thickBot="1" x14ac:dyDescent="0.35">
      <c r="A8" s="117">
        <v>17</v>
      </c>
      <c r="B8" s="169">
        <v>18</v>
      </c>
      <c r="C8" s="169">
        <v>19</v>
      </c>
      <c r="D8" s="169">
        <v>20</v>
      </c>
      <c r="E8" s="169">
        <v>21</v>
      </c>
      <c r="F8" s="169">
        <v>22</v>
      </c>
      <c r="G8" s="117">
        <v>23</v>
      </c>
      <c r="H8" s="2"/>
      <c r="I8" s="84">
        <v>21</v>
      </c>
      <c r="J8" s="235">
        <v>22</v>
      </c>
      <c r="K8" s="238">
        <v>23</v>
      </c>
      <c r="L8" s="239">
        <v>24</v>
      </c>
      <c r="M8" s="241">
        <v>25</v>
      </c>
      <c r="N8" s="242">
        <v>26</v>
      </c>
      <c r="O8" s="146">
        <v>27</v>
      </c>
      <c r="P8" s="2"/>
      <c r="Q8" s="120">
        <v>18</v>
      </c>
      <c r="R8" s="195">
        <v>19</v>
      </c>
      <c r="S8" s="195">
        <v>20</v>
      </c>
      <c r="T8" s="218">
        <v>21</v>
      </c>
      <c r="U8" s="219">
        <v>22</v>
      </c>
      <c r="V8" s="219">
        <v>23</v>
      </c>
      <c r="W8" s="127">
        <v>24</v>
      </c>
      <c r="X8" s="116"/>
      <c r="Y8" s="128"/>
      <c r="Z8" s="270" t="s">
        <v>63</v>
      </c>
      <c r="AA8" s="4"/>
      <c r="AB8" s="69" t="s">
        <v>10</v>
      </c>
      <c r="AC8" s="67">
        <f t="shared" si="0"/>
        <v>16</v>
      </c>
      <c r="AD8" s="52"/>
      <c r="AE8" s="52">
        <v>22</v>
      </c>
      <c r="AG8" s="46">
        <v>6</v>
      </c>
      <c r="AI8" s="65">
        <v>15</v>
      </c>
      <c r="AJ8" s="64"/>
    </row>
    <row r="9" spans="1:37" ht="13.5" customHeight="1" thickTop="1" thickBot="1" x14ac:dyDescent="0.35">
      <c r="A9" s="117">
        <v>24</v>
      </c>
      <c r="B9" s="169">
        <v>25</v>
      </c>
      <c r="C9" s="169">
        <v>26</v>
      </c>
      <c r="D9" s="169">
        <v>27</v>
      </c>
      <c r="E9" s="169">
        <v>28</v>
      </c>
      <c r="F9" s="169">
        <v>29</v>
      </c>
      <c r="G9" s="117">
        <v>30</v>
      </c>
      <c r="H9" s="2"/>
      <c r="I9" s="84">
        <v>28</v>
      </c>
      <c r="J9" s="213">
        <v>29</v>
      </c>
      <c r="K9" s="234">
        <v>30</v>
      </c>
      <c r="L9" s="240">
        <v>31</v>
      </c>
      <c r="M9" s="86" t="s">
        <v>36</v>
      </c>
      <c r="N9" s="86" t="s">
        <v>36</v>
      </c>
      <c r="O9" s="117" t="s">
        <v>36</v>
      </c>
      <c r="P9" s="2"/>
      <c r="Q9" s="120">
        <v>25</v>
      </c>
      <c r="R9" s="138">
        <v>26</v>
      </c>
      <c r="S9" s="144">
        <v>27</v>
      </c>
      <c r="T9" s="243">
        <v>28</v>
      </c>
      <c r="U9" s="144">
        <v>29</v>
      </c>
      <c r="V9" s="139">
        <v>30</v>
      </c>
      <c r="W9" s="127" t="s">
        <v>36</v>
      </c>
      <c r="X9" s="116"/>
      <c r="Y9" s="126"/>
      <c r="Z9" s="268" t="s">
        <v>193</v>
      </c>
      <c r="AA9" s="4"/>
      <c r="AB9" s="70" t="s">
        <v>76</v>
      </c>
      <c r="AC9" s="67">
        <f t="shared" si="0"/>
        <v>19</v>
      </c>
      <c r="AD9" s="5"/>
      <c r="AE9" s="5">
        <v>20</v>
      </c>
      <c r="AG9" s="46">
        <v>1</v>
      </c>
      <c r="AI9" s="65">
        <v>2</v>
      </c>
      <c r="AJ9" s="64"/>
    </row>
    <row r="10" spans="1:37" ht="13.5" customHeight="1" thickTop="1" x14ac:dyDescent="0.3">
      <c r="A10" s="117">
        <v>31</v>
      </c>
      <c r="B10" s="117" t="s">
        <v>36</v>
      </c>
      <c r="C10" s="117" t="s">
        <v>36</v>
      </c>
      <c r="D10" s="117" t="s">
        <v>36</v>
      </c>
      <c r="E10" s="117" t="s">
        <v>36</v>
      </c>
      <c r="F10" s="117" t="s">
        <v>36</v>
      </c>
      <c r="G10" s="117" t="s">
        <v>36</v>
      </c>
      <c r="H10" s="2"/>
      <c r="I10" s="117" t="s">
        <v>36</v>
      </c>
      <c r="J10" s="117" t="s">
        <v>36</v>
      </c>
      <c r="K10" s="117" t="s">
        <v>36</v>
      </c>
      <c r="L10" s="117" t="s">
        <v>36</v>
      </c>
      <c r="M10" s="117" t="s">
        <v>36</v>
      </c>
      <c r="N10" s="117" t="s">
        <v>36</v>
      </c>
      <c r="O10" s="130">
        <v>1</v>
      </c>
      <c r="P10" s="2"/>
      <c r="Q10" s="117" t="s">
        <v>36</v>
      </c>
      <c r="R10" s="124" t="s">
        <v>36</v>
      </c>
      <c r="S10" s="124" t="s">
        <v>36</v>
      </c>
      <c r="T10" s="124" t="s">
        <v>36</v>
      </c>
      <c r="U10" s="124" t="s">
        <v>36</v>
      </c>
      <c r="V10" s="124" t="s">
        <v>36</v>
      </c>
      <c r="W10" s="131">
        <v>22</v>
      </c>
      <c r="X10" s="116"/>
      <c r="Y10" s="123"/>
      <c r="Z10" s="270" t="s">
        <v>174</v>
      </c>
      <c r="AA10" s="4"/>
      <c r="AB10" s="69" t="s">
        <v>11</v>
      </c>
      <c r="AC10" s="67">
        <f t="shared" si="0"/>
        <v>22</v>
      </c>
      <c r="AD10" s="52"/>
      <c r="AE10" s="52">
        <v>23</v>
      </c>
      <c r="AG10" s="46">
        <v>1</v>
      </c>
      <c r="AI10" s="65">
        <v>2</v>
      </c>
      <c r="AJ10" s="64"/>
    </row>
    <row r="11" spans="1:37" ht="13.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12"/>
      <c r="Y11" s="134"/>
      <c r="Z11" s="268" t="s">
        <v>175</v>
      </c>
      <c r="AA11" s="4"/>
      <c r="AB11" s="70" t="s">
        <v>77</v>
      </c>
      <c r="AC11" s="67">
        <f t="shared" si="0"/>
        <v>15</v>
      </c>
      <c r="AD11" s="5"/>
      <c r="AE11" s="5">
        <v>20</v>
      </c>
      <c r="AG11" s="46">
        <v>5</v>
      </c>
      <c r="AI11" s="65">
        <v>1.5</v>
      </c>
      <c r="AJ11" s="64"/>
    </row>
    <row r="12" spans="1:37" ht="13.5" customHeight="1" x14ac:dyDescent="0.3">
      <c r="A12" s="276" t="s">
        <v>40</v>
      </c>
      <c r="B12" s="276"/>
      <c r="C12" s="276"/>
      <c r="D12" s="276"/>
      <c r="E12" s="276"/>
      <c r="F12" s="276"/>
      <c r="G12" s="113">
        <v>4</v>
      </c>
      <c r="H12" s="2"/>
      <c r="I12" s="276" t="s">
        <v>41</v>
      </c>
      <c r="J12" s="276"/>
      <c r="K12" s="276"/>
      <c r="L12" s="276"/>
      <c r="M12" s="276"/>
      <c r="N12" s="276"/>
      <c r="O12" s="113">
        <v>5</v>
      </c>
      <c r="P12" s="2"/>
      <c r="Q12" s="276" t="s">
        <v>42</v>
      </c>
      <c r="R12" s="276"/>
      <c r="S12" s="276"/>
      <c r="T12" s="276"/>
      <c r="U12" s="276"/>
      <c r="V12" s="276"/>
      <c r="W12" s="113">
        <v>6</v>
      </c>
      <c r="X12" s="114"/>
      <c r="Y12" s="136"/>
      <c r="Z12" s="270" t="s">
        <v>190</v>
      </c>
      <c r="AA12" s="3"/>
      <c r="AB12" s="69" t="s">
        <v>12</v>
      </c>
      <c r="AC12" s="67">
        <f t="shared" si="0"/>
        <v>22</v>
      </c>
      <c r="AD12" s="52"/>
      <c r="AE12" s="52">
        <v>23</v>
      </c>
      <c r="AG12" s="46">
        <v>1</v>
      </c>
      <c r="AI12" s="65">
        <v>2.5</v>
      </c>
      <c r="AJ12" s="64"/>
    </row>
    <row r="13" spans="1:37" ht="13.5" customHeight="1" x14ac:dyDescent="0.3">
      <c r="A13" s="115" t="s">
        <v>0</v>
      </c>
      <c r="B13" s="115" t="s">
        <v>1</v>
      </c>
      <c r="C13" s="115" t="s">
        <v>2</v>
      </c>
      <c r="D13" s="115" t="s">
        <v>3</v>
      </c>
      <c r="E13" s="115" t="s">
        <v>4</v>
      </c>
      <c r="F13" s="115" t="s">
        <v>5</v>
      </c>
      <c r="G13" s="115" t="s">
        <v>6</v>
      </c>
      <c r="H13" s="2"/>
      <c r="I13" s="115" t="s">
        <v>0</v>
      </c>
      <c r="J13" s="115" t="s">
        <v>1</v>
      </c>
      <c r="K13" s="115" t="s">
        <v>2</v>
      </c>
      <c r="L13" s="115" t="s">
        <v>3</v>
      </c>
      <c r="M13" s="115" t="s">
        <v>4</v>
      </c>
      <c r="N13" s="115" t="s">
        <v>5</v>
      </c>
      <c r="O13" s="115" t="s">
        <v>6</v>
      </c>
      <c r="P13" s="2"/>
      <c r="Q13" s="115" t="s">
        <v>0</v>
      </c>
      <c r="R13" s="115" t="s">
        <v>1</v>
      </c>
      <c r="S13" s="115" t="s">
        <v>2</v>
      </c>
      <c r="T13" s="115" t="s">
        <v>3</v>
      </c>
      <c r="U13" s="115" t="s">
        <v>4</v>
      </c>
      <c r="V13" s="115" t="s">
        <v>5</v>
      </c>
      <c r="W13" s="115" t="s">
        <v>6</v>
      </c>
      <c r="X13" s="116"/>
      <c r="Y13" s="143"/>
      <c r="Z13" s="270" t="s">
        <v>188</v>
      </c>
      <c r="AA13" s="3"/>
      <c r="AB13" s="71" t="s">
        <v>78</v>
      </c>
      <c r="AC13" s="68">
        <f t="shared" si="0"/>
        <v>12</v>
      </c>
      <c r="AD13" s="5"/>
      <c r="AE13" s="53">
        <v>22</v>
      </c>
      <c r="AG13" s="75">
        <v>10</v>
      </c>
      <c r="AI13" s="78">
        <v>1</v>
      </c>
      <c r="AJ13" s="64"/>
    </row>
    <row r="14" spans="1:37" ht="13.5" customHeight="1" thickBot="1" x14ac:dyDescent="0.35">
      <c r="A14" s="117" t="s">
        <v>36</v>
      </c>
      <c r="B14" s="118" t="s">
        <v>36</v>
      </c>
      <c r="C14" s="118" t="s">
        <v>36</v>
      </c>
      <c r="D14" s="118" t="s">
        <v>36</v>
      </c>
      <c r="E14" s="118" t="s">
        <v>36</v>
      </c>
      <c r="F14" s="118"/>
      <c r="G14" s="117">
        <v>1</v>
      </c>
      <c r="H14" s="2"/>
      <c r="I14" s="120" t="s">
        <v>36</v>
      </c>
      <c r="J14" s="120" t="s">
        <v>36</v>
      </c>
      <c r="K14" s="169">
        <v>1</v>
      </c>
      <c r="L14" s="129">
        <v>2</v>
      </c>
      <c r="M14" s="117">
        <v>3</v>
      </c>
      <c r="N14" s="117">
        <v>4</v>
      </c>
      <c r="O14" s="133">
        <v>5</v>
      </c>
      <c r="P14" s="2"/>
      <c r="Q14" s="117"/>
      <c r="R14" s="117"/>
      <c r="S14" s="117"/>
      <c r="T14" s="122"/>
      <c r="U14" s="117">
        <v>1</v>
      </c>
      <c r="V14" s="117">
        <v>2</v>
      </c>
      <c r="W14" s="120">
        <v>3</v>
      </c>
      <c r="X14" s="116"/>
      <c r="Y14" s="123"/>
      <c r="Z14" s="270" t="s">
        <v>66</v>
      </c>
      <c r="AA14" s="3"/>
      <c r="AB14" s="72"/>
      <c r="AC14" s="73">
        <f>SUM(AC3:AC13)</f>
        <v>180</v>
      </c>
      <c r="AD14" s="3"/>
      <c r="AE14" s="3">
        <f>SUM(AE3:AE13)</f>
        <v>218</v>
      </c>
      <c r="AG14" s="76">
        <f>SUM(AG3:AG13)</f>
        <v>38</v>
      </c>
      <c r="AI14" s="77">
        <f>SUM(AI3:AI13)</f>
        <v>31</v>
      </c>
    </row>
    <row r="15" spans="1:37" ht="13.5" customHeight="1" thickBot="1" x14ac:dyDescent="0.35">
      <c r="A15" s="120">
        <v>2</v>
      </c>
      <c r="B15" s="193">
        <v>3</v>
      </c>
      <c r="C15" s="189">
        <v>11</v>
      </c>
      <c r="D15" s="173">
        <v>5</v>
      </c>
      <c r="E15" s="142">
        <v>6</v>
      </c>
      <c r="F15" s="174">
        <v>7</v>
      </c>
      <c r="G15" s="133">
        <v>8</v>
      </c>
      <c r="H15" s="2"/>
      <c r="I15" s="117">
        <v>6</v>
      </c>
      <c r="J15" s="124">
        <v>7</v>
      </c>
      <c r="K15" s="124">
        <v>8</v>
      </c>
      <c r="L15" s="145">
        <v>9</v>
      </c>
      <c r="M15" s="124">
        <v>10</v>
      </c>
      <c r="N15" s="135">
        <v>11</v>
      </c>
      <c r="O15" s="117">
        <v>12</v>
      </c>
      <c r="P15" s="2"/>
      <c r="Q15" s="117">
        <v>4</v>
      </c>
      <c r="R15" s="118">
        <v>5</v>
      </c>
      <c r="S15" s="118">
        <v>6</v>
      </c>
      <c r="T15" s="125">
        <v>7</v>
      </c>
      <c r="U15" s="142">
        <v>8</v>
      </c>
      <c r="V15" s="118">
        <v>9</v>
      </c>
      <c r="W15" s="120">
        <v>10</v>
      </c>
      <c r="X15" s="116"/>
      <c r="Y15" s="202"/>
      <c r="Z15" s="266" t="s">
        <v>189</v>
      </c>
      <c r="AA15" s="4"/>
    </row>
    <row r="16" spans="1:37" ht="13.5" customHeight="1" x14ac:dyDescent="0.3">
      <c r="A16" s="120">
        <v>9</v>
      </c>
      <c r="B16" s="194">
        <v>10</v>
      </c>
      <c r="C16" s="189">
        <v>11</v>
      </c>
      <c r="D16" s="190">
        <v>12</v>
      </c>
      <c r="E16" s="189">
        <v>13</v>
      </c>
      <c r="F16" s="189">
        <v>14</v>
      </c>
      <c r="G16" s="133">
        <v>15</v>
      </c>
      <c r="H16" s="2"/>
      <c r="I16" s="117">
        <v>13</v>
      </c>
      <c r="J16" s="137">
        <v>14</v>
      </c>
      <c r="K16" s="117">
        <v>15</v>
      </c>
      <c r="L16" s="244">
        <v>16</v>
      </c>
      <c r="M16" s="245">
        <v>17</v>
      </c>
      <c r="N16" s="245">
        <v>18</v>
      </c>
      <c r="O16" s="117">
        <v>19</v>
      </c>
      <c r="P16" s="2"/>
      <c r="Q16" s="120">
        <v>11</v>
      </c>
      <c r="R16" s="226">
        <v>12</v>
      </c>
      <c r="S16" s="227">
        <v>13</v>
      </c>
      <c r="T16" s="228">
        <v>14</v>
      </c>
      <c r="U16" s="170">
        <v>15</v>
      </c>
      <c r="V16" s="229">
        <v>16</v>
      </c>
      <c r="W16" s="127">
        <v>17</v>
      </c>
      <c r="X16" s="116"/>
      <c r="Y16" s="132"/>
      <c r="Z16" s="268" t="s">
        <v>215</v>
      </c>
      <c r="AA16" s="4"/>
    </row>
    <row r="17" spans="1:36" ht="13.5" customHeight="1" thickBot="1" x14ac:dyDescent="0.35">
      <c r="A17" s="120">
        <v>16</v>
      </c>
      <c r="B17" s="172">
        <v>17</v>
      </c>
      <c r="C17" s="175">
        <v>18</v>
      </c>
      <c r="D17" s="176">
        <v>19</v>
      </c>
      <c r="E17" s="177">
        <v>20</v>
      </c>
      <c r="F17" s="178">
        <v>21</v>
      </c>
      <c r="G17" s="133">
        <v>22</v>
      </c>
      <c r="H17" s="2"/>
      <c r="I17" s="117">
        <v>20</v>
      </c>
      <c r="J17" s="121">
        <v>21</v>
      </c>
      <c r="K17" s="140">
        <v>22</v>
      </c>
      <c r="L17" s="121">
        <v>23</v>
      </c>
      <c r="M17" s="121">
        <v>24</v>
      </c>
      <c r="N17" s="121">
        <v>25</v>
      </c>
      <c r="O17" s="117">
        <v>26</v>
      </c>
      <c r="P17" s="2"/>
      <c r="Q17" s="117">
        <v>18</v>
      </c>
      <c r="R17" s="208">
        <v>19</v>
      </c>
      <c r="S17" s="208">
        <v>20</v>
      </c>
      <c r="T17" s="209">
        <v>21</v>
      </c>
      <c r="U17" s="208">
        <v>22</v>
      </c>
      <c r="V17" s="208">
        <v>23</v>
      </c>
      <c r="W17" s="120">
        <v>24</v>
      </c>
      <c r="X17" s="116"/>
      <c r="Y17" s="123"/>
      <c r="Z17" s="270" t="s">
        <v>176</v>
      </c>
      <c r="AA17" s="4"/>
    </row>
    <row r="18" spans="1:36" ht="13.5" customHeight="1" thickTop="1" thickBot="1" x14ac:dyDescent="0.35">
      <c r="A18" s="117">
        <v>23</v>
      </c>
      <c r="B18" s="124">
        <v>24</v>
      </c>
      <c r="C18" s="124">
        <v>25</v>
      </c>
      <c r="D18" s="176">
        <v>26</v>
      </c>
      <c r="E18" s="170">
        <v>27</v>
      </c>
      <c r="F18" s="171">
        <v>28</v>
      </c>
      <c r="G18" s="117">
        <v>29</v>
      </c>
      <c r="H18" s="2"/>
      <c r="I18" s="117">
        <v>27</v>
      </c>
      <c r="J18" s="120">
        <v>28</v>
      </c>
      <c r="K18" s="120">
        <v>29</v>
      </c>
      <c r="L18" s="122">
        <v>30</v>
      </c>
      <c r="M18" s="117" t="s">
        <v>36</v>
      </c>
      <c r="N18" s="117" t="s">
        <v>36</v>
      </c>
      <c r="O18" s="117" t="s">
        <v>36</v>
      </c>
      <c r="P18" s="2"/>
      <c r="Q18" s="117">
        <v>25</v>
      </c>
      <c r="R18" s="121">
        <v>26</v>
      </c>
      <c r="S18" s="121">
        <v>27</v>
      </c>
      <c r="T18" s="121">
        <v>28</v>
      </c>
      <c r="U18" s="121">
        <v>29</v>
      </c>
      <c r="V18" s="121">
        <v>30</v>
      </c>
      <c r="W18" s="120">
        <v>31</v>
      </c>
      <c r="X18" s="116"/>
      <c r="Y18" s="126"/>
      <c r="Z18" s="268" t="s">
        <v>177</v>
      </c>
      <c r="AA18" s="4"/>
      <c r="AB18" s="49"/>
      <c r="AC18" s="91" t="s">
        <v>68</v>
      </c>
      <c r="AD18" s="3"/>
    </row>
    <row r="19" spans="1:36" ht="13.5" customHeight="1" thickBot="1" x14ac:dyDescent="0.35">
      <c r="A19" s="117">
        <v>30</v>
      </c>
      <c r="B19" s="148">
        <v>31</v>
      </c>
      <c r="C19" s="117" t="s">
        <v>36</v>
      </c>
      <c r="D19" s="117" t="s">
        <v>36</v>
      </c>
      <c r="E19" s="117" t="s">
        <v>36</v>
      </c>
      <c r="F19" s="117" t="s">
        <v>36</v>
      </c>
      <c r="G19" s="130">
        <v>21</v>
      </c>
      <c r="H19" s="2"/>
      <c r="I19" s="117" t="s">
        <v>36</v>
      </c>
      <c r="J19" s="117" t="s">
        <v>36</v>
      </c>
      <c r="K19" s="124" t="s">
        <v>36</v>
      </c>
      <c r="L19" s="117" t="s">
        <v>36</v>
      </c>
      <c r="M19" s="117" t="s">
        <v>36</v>
      </c>
      <c r="N19" s="117" t="s">
        <v>36</v>
      </c>
      <c r="O19" s="130">
        <v>22</v>
      </c>
      <c r="P19" s="2"/>
      <c r="Q19" s="117" t="s">
        <v>36</v>
      </c>
      <c r="R19" s="117" t="s">
        <v>36</v>
      </c>
      <c r="S19" s="117" t="s">
        <v>36</v>
      </c>
      <c r="T19" s="117" t="s">
        <v>36</v>
      </c>
      <c r="U19" s="117" t="s">
        <v>36</v>
      </c>
      <c r="V19" s="117" t="s">
        <v>36</v>
      </c>
      <c r="W19" s="131">
        <v>22</v>
      </c>
      <c r="X19" s="116"/>
      <c r="Y19" s="123"/>
      <c r="Z19" s="270" t="s">
        <v>196</v>
      </c>
      <c r="AA19" s="4"/>
      <c r="AB19" s="4"/>
      <c r="AC19" s="4"/>
      <c r="AD19" s="4"/>
      <c r="AF19" s="188"/>
      <c r="AG19" s="188"/>
      <c r="AH19" s="188"/>
      <c r="AI19" s="188"/>
    </row>
    <row r="20" spans="1:36" ht="13.5" customHeight="1" thickTop="1" thickBo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12"/>
      <c r="Y20" s="123"/>
      <c r="Z20" s="268" t="s">
        <v>178</v>
      </c>
      <c r="AA20" s="4"/>
      <c r="AB20" s="50"/>
      <c r="AC20" s="51" t="s">
        <v>69</v>
      </c>
      <c r="AD20" s="4"/>
      <c r="AF20" s="4"/>
      <c r="AG20" s="4"/>
      <c r="AH20" s="4"/>
      <c r="AI20" s="162"/>
      <c r="AJ20" s="90"/>
    </row>
    <row r="21" spans="1:36" ht="13.5" customHeight="1" thickTop="1" thickBot="1" x14ac:dyDescent="0.35">
      <c r="A21" s="276" t="s">
        <v>43</v>
      </c>
      <c r="B21" s="276"/>
      <c r="C21" s="276"/>
      <c r="D21" s="276"/>
      <c r="E21" s="276"/>
      <c r="F21" s="276"/>
      <c r="G21" s="113">
        <v>7</v>
      </c>
      <c r="H21" s="2"/>
      <c r="I21" s="276" t="s">
        <v>44</v>
      </c>
      <c r="J21" s="276"/>
      <c r="K21" s="276"/>
      <c r="L21" s="276"/>
      <c r="M21" s="276"/>
      <c r="N21" s="276"/>
      <c r="O21" s="113">
        <v>8</v>
      </c>
      <c r="P21" s="2"/>
      <c r="Q21" s="276" t="s">
        <v>45</v>
      </c>
      <c r="R21" s="276"/>
      <c r="S21" s="276"/>
      <c r="T21" s="276"/>
      <c r="U21" s="276"/>
      <c r="V21" s="276"/>
      <c r="W21" s="113">
        <v>9</v>
      </c>
      <c r="X21" s="114"/>
      <c r="Y21" s="126"/>
      <c r="Z21" s="268" t="s">
        <v>194</v>
      </c>
      <c r="AA21" s="4"/>
      <c r="AB21" s="4"/>
    </row>
    <row r="22" spans="1:36" ht="13.5" customHeight="1" x14ac:dyDescent="0.3">
      <c r="A22" s="115" t="s">
        <v>0</v>
      </c>
      <c r="B22" s="115" t="s">
        <v>1</v>
      </c>
      <c r="C22" s="115" t="s">
        <v>2</v>
      </c>
      <c r="D22" s="115" t="s">
        <v>3</v>
      </c>
      <c r="E22" s="115" t="s">
        <v>4</v>
      </c>
      <c r="F22" s="115" t="s">
        <v>5</v>
      </c>
      <c r="G22" s="115" t="s">
        <v>6</v>
      </c>
      <c r="H22" s="2"/>
      <c r="I22" s="115" t="s">
        <v>0</v>
      </c>
      <c r="J22" s="115" t="s">
        <v>1</v>
      </c>
      <c r="K22" s="115" t="s">
        <v>2</v>
      </c>
      <c r="L22" s="115" t="s">
        <v>3</v>
      </c>
      <c r="M22" s="115" t="s">
        <v>4</v>
      </c>
      <c r="N22" s="115" t="s">
        <v>5</v>
      </c>
      <c r="O22" s="115" t="s">
        <v>6</v>
      </c>
      <c r="P22" s="2"/>
      <c r="Q22" s="115" t="s">
        <v>0</v>
      </c>
      <c r="R22" s="115" t="s">
        <v>1</v>
      </c>
      <c r="S22" s="115" t="s">
        <v>2</v>
      </c>
      <c r="T22" s="115" t="s">
        <v>3</v>
      </c>
      <c r="U22" s="115" t="s">
        <v>4</v>
      </c>
      <c r="V22" s="115" t="s">
        <v>5</v>
      </c>
      <c r="W22" s="115" t="s">
        <v>6</v>
      </c>
      <c r="X22" s="116"/>
      <c r="Y22" s="180"/>
      <c r="Z22" s="268" t="s">
        <v>180</v>
      </c>
      <c r="AA22" s="4"/>
      <c r="AB22" s="4"/>
      <c r="AC22" s="4"/>
      <c r="AD22" s="4"/>
    </row>
    <row r="23" spans="1:36" ht="13.5" customHeight="1" thickBot="1" x14ac:dyDescent="0.35">
      <c r="A23" s="117">
        <v>1</v>
      </c>
      <c r="B23" s="121">
        <v>2</v>
      </c>
      <c r="C23" s="121">
        <v>3</v>
      </c>
      <c r="D23" s="121">
        <v>4</v>
      </c>
      <c r="E23" s="140">
        <v>5</v>
      </c>
      <c r="F23" s="121">
        <v>6</v>
      </c>
      <c r="G23" s="117">
        <v>7</v>
      </c>
      <c r="H23" s="2"/>
      <c r="I23" s="120" t="s">
        <v>36</v>
      </c>
      <c r="J23" s="220" t="s">
        <v>36</v>
      </c>
      <c r="K23" s="179"/>
      <c r="L23" s="221">
        <v>1</v>
      </c>
      <c r="M23" s="179">
        <v>2</v>
      </c>
      <c r="N23" s="222">
        <v>3</v>
      </c>
      <c r="O23" s="133">
        <v>4</v>
      </c>
      <c r="P23" s="2"/>
      <c r="Q23" s="117" t="s">
        <v>36</v>
      </c>
      <c r="R23" s="117"/>
      <c r="S23" s="117"/>
      <c r="T23" s="147">
        <v>1</v>
      </c>
      <c r="U23" s="117">
        <v>2</v>
      </c>
      <c r="V23" s="117">
        <v>3</v>
      </c>
      <c r="W23" s="120">
        <v>4</v>
      </c>
      <c r="X23" s="116"/>
      <c r="Y23" s="201"/>
      <c r="Z23" s="268" t="s">
        <v>70</v>
      </c>
      <c r="AA23" s="3"/>
      <c r="AB23" s="354" t="s">
        <v>214</v>
      </c>
      <c r="AC23" s="354"/>
      <c r="AD23" s="354"/>
      <c r="AE23" s="354"/>
      <c r="AF23" s="354"/>
      <c r="AG23" s="354"/>
      <c r="AH23" s="354"/>
      <c r="AI23" s="354"/>
      <c r="AJ23" s="354"/>
    </row>
    <row r="24" spans="1:36" ht="13.5" customHeight="1" thickTop="1" thickBot="1" x14ac:dyDescent="0.35">
      <c r="A24" s="117">
        <v>8</v>
      </c>
      <c r="B24" s="247">
        <v>9</v>
      </c>
      <c r="C24" s="117">
        <v>10</v>
      </c>
      <c r="D24" s="122">
        <v>11</v>
      </c>
      <c r="E24" s="133">
        <v>12</v>
      </c>
      <c r="F24" s="133">
        <v>13</v>
      </c>
      <c r="G24" s="117">
        <v>14</v>
      </c>
      <c r="H24" s="2"/>
      <c r="I24" s="120">
        <v>5</v>
      </c>
      <c r="J24" s="138">
        <v>6</v>
      </c>
      <c r="K24" s="144">
        <v>7</v>
      </c>
      <c r="L24" s="230">
        <v>8</v>
      </c>
      <c r="M24" s="144">
        <v>9</v>
      </c>
      <c r="N24" s="223">
        <v>10</v>
      </c>
      <c r="O24" s="133">
        <v>11</v>
      </c>
      <c r="P24" s="2"/>
      <c r="Q24" s="117">
        <v>5</v>
      </c>
      <c r="R24" s="117">
        <v>6</v>
      </c>
      <c r="S24" s="117">
        <v>7</v>
      </c>
      <c r="T24" s="145">
        <v>8</v>
      </c>
      <c r="U24" s="117">
        <v>9</v>
      </c>
      <c r="V24" s="117">
        <v>10</v>
      </c>
      <c r="W24" s="120">
        <v>11</v>
      </c>
      <c r="X24" s="116"/>
      <c r="Y24" s="123"/>
      <c r="Z24" s="270" t="s">
        <v>179</v>
      </c>
      <c r="AA24" s="3"/>
      <c r="AB24" s="354" t="s">
        <v>213</v>
      </c>
      <c r="AC24" s="354"/>
      <c r="AD24" s="354"/>
      <c r="AE24" s="354"/>
      <c r="AF24" s="354"/>
      <c r="AG24" s="354"/>
      <c r="AH24" s="354"/>
      <c r="AI24" s="354"/>
      <c r="AJ24" s="354"/>
    </row>
    <row r="25" spans="1:36" ht="13.5" customHeight="1" thickTop="1" thickBot="1" x14ac:dyDescent="0.35">
      <c r="A25" s="117">
        <v>15</v>
      </c>
      <c r="B25" s="140">
        <v>16</v>
      </c>
      <c r="C25" s="142">
        <v>17</v>
      </c>
      <c r="D25" s="125">
        <v>18</v>
      </c>
      <c r="E25" s="118">
        <v>19</v>
      </c>
      <c r="F25" s="118">
        <v>20</v>
      </c>
      <c r="G25" s="117">
        <v>21</v>
      </c>
      <c r="H25" s="2"/>
      <c r="I25" s="117">
        <v>12</v>
      </c>
      <c r="J25" s="124">
        <v>13</v>
      </c>
      <c r="K25" s="201">
        <v>14</v>
      </c>
      <c r="L25" s="141">
        <v>15</v>
      </c>
      <c r="M25" s="258">
        <v>16</v>
      </c>
      <c r="N25" s="124">
        <v>17</v>
      </c>
      <c r="O25" s="117">
        <v>18</v>
      </c>
      <c r="P25" s="2"/>
      <c r="Q25" s="117">
        <v>12</v>
      </c>
      <c r="R25" s="137">
        <v>13</v>
      </c>
      <c r="S25" s="117">
        <v>14</v>
      </c>
      <c r="T25" s="246">
        <v>15</v>
      </c>
      <c r="U25" s="244">
        <v>16</v>
      </c>
      <c r="V25" s="244">
        <v>17</v>
      </c>
      <c r="W25" s="120">
        <v>18</v>
      </c>
      <c r="X25" s="116"/>
      <c r="Y25" s="149"/>
      <c r="Z25" s="270" t="s">
        <v>182</v>
      </c>
      <c r="AB25" s="354" t="s">
        <v>83</v>
      </c>
      <c r="AC25" s="354"/>
      <c r="AD25" s="354"/>
      <c r="AE25" s="354"/>
      <c r="AF25" s="354"/>
      <c r="AG25" s="354"/>
      <c r="AH25" s="354"/>
      <c r="AI25" s="354"/>
      <c r="AJ25" s="355"/>
    </row>
    <row r="26" spans="1:36" ht="13.5" customHeight="1" x14ac:dyDescent="0.3">
      <c r="A26" s="120">
        <v>22</v>
      </c>
      <c r="B26" s="226">
        <v>23</v>
      </c>
      <c r="C26" s="170">
        <v>24</v>
      </c>
      <c r="D26" s="228">
        <v>25</v>
      </c>
      <c r="E26" s="227">
        <v>26</v>
      </c>
      <c r="F26" s="229">
        <v>27</v>
      </c>
      <c r="G26" s="133">
        <v>28</v>
      </c>
      <c r="H26" s="2"/>
      <c r="I26" s="117">
        <v>19</v>
      </c>
      <c r="J26" s="121">
        <v>20</v>
      </c>
      <c r="K26" s="117">
        <v>21</v>
      </c>
      <c r="L26" s="122">
        <v>22</v>
      </c>
      <c r="M26" s="117">
        <v>23</v>
      </c>
      <c r="N26" s="117">
        <v>24</v>
      </c>
      <c r="O26" s="117">
        <v>25</v>
      </c>
      <c r="P26" s="2"/>
      <c r="Q26" s="117">
        <v>19</v>
      </c>
      <c r="R26" s="117">
        <v>20</v>
      </c>
      <c r="S26" s="117">
        <v>21</v>
      </c>
      <c r="T26" s="122">
        <v>22</v>
      </c>
      <c r="U26" s="117">
        <v>23</v>
      </c>
      <c r="V26" s="117">
        <v>24</v>
      </c>
      <c r="W26" s="120">
        <v>25</v>
      </c>
      <c r="X26" s="116"/>
      <c r="Y26" s="143"/>
      <c r="Z26" s="270" t="s">
        <v>183</v>
      </c>
      <c r="AB26" s="355"/>
      <c r="AC26" s="355"/>
      <c r="AD26" s="355"/>
      <c r="AE26" s="355"/>
      <c r="AF26" s="355"/>
      <c r="AG26" s="355"/>
      <c r="AH26" s="355"/>
      <c r="AI26" s="355"/>
      <c r="AJ26" s="355"/>
    </row>
    <row r="27" spans="1:36" ht="13.5" customHeight="1" x14ac:dyDescent="0.3">
      <c r="A27" s="117">
        <v>29</v>
      </c>
      <c r="B27" s="124">
        <v>30</v>
      </c>
      <c r="C27" s="124">
        <v>31</v>
      </c>
      <c r="D27" s="141"/>
      <c r="E27" s="124"/>
      <c r="F27" s="191"/>
      <c r="G27" s="117"/>
      <c r="H27" s="2"/>
      <c r="I27" s="117">
        <v>26</v>
      </c>
      <c r="J27" s="117">
        <v>27</v>
      </c>
      <c r="K27" s="117">
        <v>28</v>
      </c>
      <c r="L27" s="117"/>
      <c r="M27" s="117"/>
      <c r="N27" s="117"/>
      <c r="O27" s="117"/>
      <c r="P27" s="2"/>
      <c r="Q27" s="117">
        <v>26</v>
      </c>
      <c r="R27" s="117">
        <v>27</v>
      </c>
      <c r="S27" s="120">
        <v>28</v>
      </c>
      <c r="T27" s="122">
        <v>29</v>
      </c>
      <c r="U27" s="133">
        <v>30</v>
      </c>
      <c r="V27" s="117">
        <v>31</v>
      </c>
      <c r="W27" s="120" t="s">
        <v>36</v>
      </c>
      <c r="X27" s="116"/>
      <c r="Y27" s="202"/>
      <c r="Z27" s="266" t="s">
        <v>184</v>
      </c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13.5" customHeight="1" x14ac:dyDescent="0.3">
      <c r="A28" s="117"/>
      <c r="B28" s="148"/>
      <c r="C28" s="117"/>
      <c r="D28" s="117" t="s">
        <v>36</v>
      </c>
      <c r="E28" s="117" t="s">
        <v>36</v>
      </c>
      <c r="F28" s="117" t="s">
        <v>36</v>
      </c>
      <c r="G28" s="130">
        <v>22</v>
      </c>
      <c r="H28" s="2"/>
      <c r="I28" s="117"/>
      <c r="J28" s="117" t="s">
        <v>36</v>
      </c>
      <c r="K28" s="117" t="s">
        <v>36</v>
      </c>
      <c r="L28" s="117" t="s">
        <v>36</v>
      </c>
      <c r="M28" s="117" t="s">
        <v>36</v>
      </c>
      <c r="N28" s="117" t="s">
        <v>36</v>
      </c>
      <c r="O28" s="130">
        <v>20</v>
      </c>
      <c r="P28" s="2"/>
      <c r="Q28" s="117" t="s">
        <v>36</v>
      </c>
      <c r="R28" s="117" t="s">
        <v>36</v>
      </c>
      <c r="S28" s="117" t="s">
        <v>36</v>
      </c>
      <c r="T28" s="124" t="s">
        <v>36</v>
      </c>
      <c r="U28" s="117" t="s">
        <v>36</v>
      </c>
      <c r="V28" s="117" t="s">
        <v>36</v>
      </c>
      <c r="W28" s="131">
        <v>23</v>
      </c>
      <c r="X28" s="116"/>
      <c r="Y28" s="132"/>
      <c r="Z28" s="268" t="s">
        <v>216</v>
      </c>
      <c r="AA28" s="4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13.5" customHeight="1" thickBo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12"/>
      <c r="Y29" s="150"/>
      <c r="Z29" s="270" t="s">
        <v>185</v>
      </c>
      <c r="AA29" s="4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13.5" customHeight="1" thickBot="1" x14ac:dyDescent="0.35">
      <c r="A30" s="276" t="s">
        <v>46</v>
      </c>
      <c r="B30" s="276"/>
      <c r="C30" s="276"/>
      <c r="D30" s="276"/>
      <c r="E30" s="276"/>
      <c r="F30" s="276"/>
      <c r="G30" s="113">
        <v>10</v>
      </c>
      <c r="H30" s="2"/>
      <c r="I30" s="276" t="s">
        <v>47</v>
      </c>
      <c r="J30" s="276"/>
      <c r="K30" s="276"/>
      <c r="L30" s="276"/>
      <c r="M30" s="276"/>
      <c r="N30" s="276"/>
      <c r="O30" s="113">
        <v>11</v>
      </c>
      <c r="P30" s="2"/>
      <c r="Q30" s="276" t="s">
        <v>48</v>
      </c>
      <c r="R30" s="276"/>
      <c r="S30" s="276"/>
      <c r="T30" s="276"/>
      <c r="U30" s="276"/>
      <c r="V30" s="276"/>
      <c r="W30" s="113">
        <v>12</v>
      </c>
      <c r="X30" s="114"/>
      <c r="Y30" s="126"/>
      <c r="Z30" s="268" t="s">
        <v>186</v>
      </c>
      <c r="AA30" s="4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3.5" customHeight="1" x14ac:dyDescent="0.3">
      <c r="A31" s="115" t="s">
        <v>0</v>
      </c>
      <c r="B31" s="115" t="s">
        <v>1</v>
      </c>
      <c r="C31" s="115" t="s">
        <v>2</v>
      </c>
      <c r="D31" s="115" t="s">
        <v>3</v>
      </c>
      <c r="E31" s="115" t="s">
        <v>4</v>
      </c>
      <c r="F31" s="115" t="s">
        <v>5</v>
      </c>
      <c r="G31" s="115" t="s">
        <v>6</v>
      </c>
      <c r="H31" s="2"/>
      <c r="I31" s="115" t="s">
        <v>0</v>
      </c>
      <c r="J31" s="115" t="s">
        <v>1</v>
      </c>
      <c r="K31" s="115" t="s">
        <v>2</v>
      </c>
      <c r="L31" s="115" t="s">
        <v>3</v>
      </c>
      <c r="M31" s="115" t="s">
        <v>4</v>
      </c>
      <c r="N31" s="115" t="s">
        <v>5</v>
      </c>
      <c r="O31" s="115" t="s">
        <v>6</v>
      </c>
      <c r="P31" s="2"/>
      <c r="Q31" s="115" t="s">
        <v>0</v>
      </c>
      <c r="R31" s="115" t="s">
        <v>1</v>
      </c>
      <c r="S31" s="115" t="s">
        <v>2</v>
      </c>
      <c r="T31" s="115" t="s">
        <v>3</v>
      </c>
      <c r="U31" s="115" t="s">
        <v>4</v>
      </c>
      <c r="V31" s="115" t="s">
        <v>5</v>
      </c>
      <c r="W31" s="115" t="s">
        <v>6</v>
      </c>
      <c r="X31" s="116"/>
      <c r="Y31" s="150"/>
      <c r="Z31" s="270" t="s">
        <v>187</v>
      </c>
      <c r="AA31" s="4"/>
      <c r="AB31" s="3"/>
      <c r="AC31" s="207"/>
      <c r="AD31" s="3"/>
      <c r="AE31" s="3"/>
      <c r="AF31" s="3"/>
      <c r="AG31" s="3"/>
      <c r="AH31" s="3"/>
      <c r="AI31" s="3"/>
      <c r="AJ31" s="3"/>
    </row>
    <row r="32" spans="1:36" ht="13.5" customHeight="1" thickBot="1" x14ac:dyDescent="0.35">
      <c r="A32" s="117" t="s">
        <v>36</v>
      </c>
      <c r="B32" s="117" t="s">
        <v>36</v>
      </c>
      <c r="C32" s="117"/>
      <c r="D32" s="117"/>
      <c r="E32" s="117"/>
      <c r="F32" s="117"/>
      <c r="G32" s="117">
        <v>1</v>
      </c>
      <c r="H32" s="2"/>
      <c r="I32" s="120"/>
      <c r="J32" s="356">
        <v>1</v>
      </c>
      <c r="K32" s="356">
        <v>2</v>
      </c>
      <c r="L32" s="357">
        <v>3</v>
      </c>
      <c r="M32" s="356">
        <v>4</v>
      </c>
      <c r="N32" s="356">
        <v>5</v>
      </c>
      <c r="O32" s="133">
        <v>6</v>
      </c>
      <c r="P32" s="2"/>
      <c r="Q32" s="117" t="s">
        <v>36</v>
      </c>
      <c r="R32" s="117"/>
      <c r="S32" s="117"/>
      <c r="T32" s="122"/>
      <c r="U32" s="117">
        <v>1</v>
      </c>
      <c r="V32" s="117">
        <v>2</v>
      </c>
      <c r="W32" s="120">
        <v>3</v>
      </c>
      <c r="X32" s="116"/>
      <c r="Y32" s="143"/>
      <c r="Z32" s="270" t="s">
        <v>206</v>
      </c>
      <c r="AA32" s="4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3.5" customHeight="1" thickTop="1" thickBot="1" x14ac:dyDescent="0.35">
      <c r="A33" s="117">
        <v>2</v>
      </c>
      <c r="B33" s="121">
        <v>3</v>
      </c>
      <c r="C33" s="121">
        <v>4</v>
      </c>
      <c r="D33" s="121">
        <v>5</v>
      </c>
      <c r="E33" s="121">
        <v>6</v>
      </c>
      <c r="F33" s="121">
        <v>7</v>
      </c>
      <c r="G33" s="117">
        <v>8</v>
      </c>
      <c r="H33" s="2"/>
      <c r="I33" s="120">
        <v>7</v>
      </c>
      <c r="J33" s="138">
        <v>8</v>
      </c>
      <c r="K33" s="144">
        <v>9</v>
      </c>
      <c r="L33" s="362">
        <v>10</v>
      </c>
      <c r="M33" s="144">
        <v>11</v>
      </c>
      <c r="N33" s="139">
        <v>12</v>
      </c>
      <c r="O33" s="133">
        <v>13</v>
      </c>
      <c r="P33" s="2"/>
      <c r="Q33" s="117">
        <v>4</v>
      </c>
      <c r="R33" s="117">
        <v>5</v>
      </c>
      <c r="S33" s="117">
        <v>6</v>
      </c>
      <c r="T33" s="274">
        <v>7</v>
      </c>
      <c r="U33" s="118">
        <v>8</v>
      </c>
      <c r="V33" s="210">
        <v>9</v>
      </c>
      <c r="W33" s="120">
        <v>10</v>
      </c>
      <c r="X33" s="116"/>
      <c r="Y33" s="206"/>
      <c r="Z33" s="205" t="s">
        <v>197</v>
      </c>
      <c r="AA33" s="4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3.5" customHeight="1" thickTop="1" thickBot="1" x14ac:dyDescent="0.35">
      <c r="A34" s="117">
        <v>9</v>
      </c>
      <c r="B34" s="118">
        <v>10</v>
      </c>
      <c r="C34" s="118">
        <v>11</v>
      </c>
      <c r="D34" s="125">
        <v>12</v>
      </c>
      <c r="E34" s="118">
        <v>13</v>
      </c>
      <c r="F34" s="118">
        <v>14</v>
      </c>
      <c r="G34" s="117">
        <v>15</v>
      </c>
      <c r="H34" s="2"/>
      <c r="I34" s="120">
        <v>14</v>
      </c>
      <c r="J34" s="358">
        <v>15</v>
      </c>
      <c r="K34" s="359">
        <v>16</v>
      </c>
      <c r="L34" s="360">
        <v>17</v>
      </c>
      <c r="M34" s="359">
        <v>18</v>
      </c>
      <c r="N34" s="361">
        <v>19</v>
      </c>
      <c r="O34" s="133">
        <v>20</v>
      </c>
      <c r="P34" s="2"/>
      <c r="Q34" s="117">
        <v>11</v>
      </c>
      <c r="R34" s="85">
        <v>12</v>
      </c>
      <c r="S34" s="203">
        <v>13</v>
      </c>
      <c r="T34" s="231">
        <v>14</v>
      </c>
      <c r="U34" s="232">
        <v>15</v>
      </c>
      <c r="V34" s="233">
        <v>16</v>
      </c>
      <c r="W34" s="186">
        <v>17</v>
      </c>
      <c r="X34" s="116"/>
      <c r="Y34" s="83"/>
      <c r="Z34" s="271" t="s">
        <v>198</v>
      </c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3.5" customHeight="1" thickTop="1" thickBot="1" x14ac:dyDescent="0.35">
      <c r="A35" s="120">
        <v>16</v>
      </c>
      <c r="B35" s="259">
        <v>17</v>
      </c>
      <c r="C35" s="261">
        <v>18</v>
      </c>
      <c r="D35" s="260">
        <v>19</v>
      </c>
      <c r="E35" s="224">
        <v>20</v>
      </c>
      <c r="F35" s="225">
        <v>21</v>
      </c>
      <c r="G35" s="133">
        <v>22</v>
      </c>
      <c r="H35" s="2"/>
      <c r="I35" s="120">
        <v>21</v>
      </c>
      <c r="J35" s="196">
        <v>22</v>
      </c>
      <c r="K35" s="197">
        <v>23</v>
      </c>
      <c r="L35" s="198">
        <v>24</v>
      </c>
      <c r="M35" s="199">
        <v>25</v>
      </c>
      <c r="N35" s="200">
        <v>26</v>
      </c>
      <c r="O35" s="133">
        <v>27</v>
      </c>
      <c r="P35" s="2"/>
      <c r="Q35" s="120">
        <v>18</v>
      </c>
      <c r="R35" s="88">
        <v>19</v>
      </c>
      <c r="S35" s="248">
        <v>20</v>
      </c>
      <c r="T35" s="234">
        <v>21</v>
      </c>
      <c r="U35" s="87">
        <v>22</v>
      </c>
      <c r="V35" s="86">
        <v>23</v>
      </c>
      <c r="W35" s="120">
        <v>24</v>
      </c>
      <c r="X35" s="116"/>
      <c r="Y35" s="168"/>
      <c r="Z35" s="272" t="s">
        <v>203</v>
      </c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3.5" customHeight="1" x14ac:dyDescent="0.3">
      <c r="A36" s="117">
        <v>23</v>
      </c>
      <c r="B36" s="192">
        <v>24</v>
      </c>
      <c r="C36" s="124">
        <v>25</v>
      </c>
      <c r="D36" s="141">
        <v>26</v>
      </c>
      <c r="E36" s="124">
        <v>27</v>
      </c>
      <c r="F36" s="124">
        <v>28</v>
      </c>
      <c r="G36" s="117">
        <v>29</v>
      </c>
      <c r="H36" s="2"/>
      <c r="I36" s="117">
        <v>28</v>
      </c>
      <c r="J36" s="135">
        <v>29</v>
      </c>
      <c r="K36" s="124">
        <v>30</v>
      </c>
      <c r="L36" s="141">
        <v>31</v>
      </c>
      <c r="M36" s="124"/>
      <c r="N36" s="124"/>
      <c r="O36" s="117"/>
      <c r="P36" s="2"/>
      <c r="Q36" s="117">
        <v>25</v>
      </c>
      <c r="R36" s="124">
        <v>26</v>
      </c>
      <c r="S36" s="124">
        <v>27</v>
      </c>
      <c r="T36" s="117">
        <v>28</v>
      </c>
      <c r="U36" s="117">
        <v>29</v>
      </c>
      <c r="V36" s="117">
        <v>30</v>
      </c>
      <c r="W36" s="120" t="s">
        <v>36</v>
      </c>
      <c r="X36" s="116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3.5" customHeight="1" x14ac:dyDescent="0.3">
      <c r="A37" s="117">
        <v>30</v>
      </c>
      <c r="B37" s="117" t="s">
        <v>36</v>
      </c>
      <c r="C37" s="124" t="s">
        <v>36</v>
      </c>
      <c r="D37" s="117" t="s">
        <v>36</v>
      </c>
      <c r="E37" s="117" t="s">
        <v>36</v>
      </c>
      <c r="F37" s="117" t="s">
        <v>36</v>
      </c>
      <c r="G37" s="130">
        <v>20</v>
      </c>
      <c r="H37" s="2"/>
      <c r="I37" s="117"/>
      <c r="J37" s="117" t="s">
        <v>36</v>
      </c>
      <c r="K37" s="117" t="s">
        <v>36</v>
      </c>
      <c r="L37" s="117" t="s">
        <v>36</v>
      </c>
      <c r="M37" s="117" t="s">
        <v>36</v>
      </c>
      <c r="N37" s="117" t="s">
        <v>36</v>
      </c>
      <c r="O37" s="130">
        <v>23</v>
      </c>
      <c r="P37" s="2"/>
      <c r="Q37" s="117" t="s">
        <v>36</v>
      </c>
      <c r="R37" s="117" t="s">
        <v>36</v>
      </c>
      <c r="S37" s="117" t="s">
        <v>36</v>
      </c>
      <c r="T37" s="117" t="s">
        <v>36</v>
      </c>
      <c r="U37" s="117" t="s">
        <v>36</v>
      </c>
      <c r="V37" s="117" t="s">
        <v>36</v>
      </c>
      <c r="W37" s="130">
        <v>22</v>
      </c>
      <c r="X37" s="116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13.5" customHeight="1" x14ac:dyDescent="0.25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277"/>
      <c r="Z38" s="278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13.5" customHeight="1" x14ac:dyDescent="0.25">
      <c r="A39" s="279" t="s">
        <v>191</v>
      </c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7"/>
      <c r="Z39" s="278"/>
      <c r="AB39" s="3"/>
      <c r="AC39" s="3"/>
      <c r="AD39" s="3"/>
      <c r="AE39" s="3"/>
      <c r="AF39" s="3"/>
      <c r="AG39" s="3"/>
      <c r="AH39" s="3"/>
      <c r="AI39" s="3"/>
      <c r="AJ39" s="3"/>
    </row>
    <row r="40" spans="1:36" x14ac:dyDescent="0.25">
      <c r="A40" s="279" t="s">
        <v>192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62"/>
      <c r="Z40" s="273"/>
      <c r="AB40" s="3"/>
      <c r="AC40" s="3"/>
      <c r="AD40" s="3"/>
      <c r="AE40" s="3"/>
      <c r="AF40" s="3"/>
      <c r="AG40" s="3"/>
      <c r="AH40" s="3"/>
      <c r="AI40" s="3"/>
      <c r="AJ40" s="3"/>
    </row>
    <row r="41" spans="1:36" x14ac:dyDescent="0.25">
      <c r="A41" s="279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63"/>
      <c r="Z41" s="27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13.95" customHeight="1" x14ac:dyDescent="0.25">
      <c r="A42" s="300"/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204"/>
      <c r="Z42" s="281"/>
      <c r="AB42" s="3"/>
      <c r="AC42" s="3"/>
      <c r="AD42" s="3"/>
      <c r="AE42" s="3"/>
      <c r="AF42" s="3"/>
      <c r="AG42" s="3"/>
      <c r="AH42" s="3"/>
      <c r="AI42" s="3"/>
      <c r="AJ42" s="3"/>
    </row>
    <row r="43" spans="1:36" s="48" customFormat="1" ht="13.2" customHeight="1" x14ac:dyDescent="0.25">
      <c r="A43" s="280" t="s">
        <v>14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1"/>
      <c r="AB43" s="3"/>
      <c r="AC43" s="3"/>
      <c r="AD43" s="3"/>
      <c r="AE43" s="3"/>
      <c r="AF43" s="3"/>
      <c r="AG43" s="3"/>
      <c r="AH43" s="3"/>
      <c r="AI43" s="3"/>
      <c r="AJ43" s="3"/>
    </row>
    <row r="44" spans="1:36" s="11" customFormat="1" ht="13.95" customHeight="1" x14ac:dyDescent="0.25">
      <c r="A44" s="282" t="s">
        <v>13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70" t="s">
        <v>72</v>
      </c>
      <c r="AB44" s="3"/>
      <c r="AC44" s="3"/>
      <c r="AD44" s="3"/>
      <c r="AE44" s="3"/>
      <c r="AF44" s="3"/>
      <c r="AG44" s="3"/>
      <c r="AH44" s="3"/>
      <c r="AI44" s="3"/>
      <c r="AJ44" s="3"/>
    </row>
    <row r="45" spans="1:36" s="11" customFormat="1" ht="13.5" customHeight="1" x14ac:dyDescent="0.25">
      <c r="A45" s="280" t="s">
        <v>51</v>
      </c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90"/>
      <c r="AB45" s="3"/>
      <c r="AC45" s="3"/>
      <c r="AD45" s="3"/>
      <c r="AE45" s="3"/>
      <c r="AF45" s="3"/>
      <c r="AG45" s="3"/>
      <c r="AH45" s="3"/>
      <c r="AI45" s="3"/>
      <c r="AJ45" s="3"/>
    </row>
    <row r="46" spans="1:36" s="11" customFormat="1" ht="13.2" customHeight="1" thickBot="1" x14ac:dyDescent="0.3">
      <c r="A46" s="286" t="s">
        <v>52</v>
      </c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90"/>
      <c r="AB46" s="3"/>
      <c r="AC46" s="3"/>
      <c r="AD46" s="3"/>
      <c r="AE46" s="3"/>
      <c r="AF46" s="3"/>
      <c r="AG46" s="3"/>
      <c r="AH46" s="3"/>
      <c r="AI46" s="3"/>
      <c r="AJ46" s="3"/>
    </row>
    <row r="47" spans="1:36" s="11" customFormat="1" ht="14.25" customHeight="1" thickTop="1" x14ac:dyDescent="0.25">
      <c r="A47" s="287" t="s">
        <v>71</v>
      </c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9"/>
      <c r="Z47" s="269"/>
    </row>
    <row r="48" spans="1:36" s="11" customFormat="1" ht="13.2" customHeight="1" x14ac:dyDescent="0.25">
      <c r="A48" s="298" t="s">
        <v>35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99"/>
      <c r="Z48" s="267"/>
    </row>
    <row r="49" spans="1:26" s="11" customFormat="1" ht="15.6" thickBot="1" x14ac:dyDescent="0.3">
      <c r="A49" s="291" t="s">
        <v>53</v>
      </c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3"/>
      <c r="Z49" s="267"/>
    </row>
    <row r="50" spans="1:26" s="11" customFormat="1" ht="15.6" thickTop="1" x14ac:dyDescent="0.25">
      <c r="A50" s="286" t="s">
        <v>34</v>
      </c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67"/>
    </row>
    <row r="51" spans="1:26" s="11" customFormat="1" ht="15.6" thickBot="1" x14ac:dyDescent="0.3">
      <c r="A51" s="280" t="s">
        <v>50</v>
      </c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67"/>
    </row>
    <row r="52" spans="1:26" s="11" customFormat="1" ht="28.2" customHeight="1" thickTop="1" thickBot="1" x14ac:dyDescent="0.3">
      <c r="A52" s="283" t="s">
        <v>49</v>
      </c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5"/>
      <c r="Z52" s="267"/>
    </row>
    <row r="53" spans="1:26" ht="15.6" thickTop="1" x14ac:dyDescent="0.25"/>
  </sheetData>
  <mergeCells count="36">
    <mergeCell ref="AB24:AJ24"/>
    <mergeCell ref="A40:X41"/>
    <mergeCell ref="A39:X39"/>
    <mergeCell ref="A42:X42"/>
    <mergeCell ref="A43:Y43"/>
    <mergeCell ref="Y38:Y39"/>
    <mergeCell ref="Z38:Z39"/>
    <mergeCell ref="Z42:Z43"/>
    <mergeCell ref="A21:F21"/>
    <mergeCell ref="I21:N21"/>
    <mergeCell ref="Q21:V21"/>
    <mergeCell ref="A30:F30"/>
    <mergeCell ref="I30:N30"/>
    <mergeCell ref="Q30:V30"/>
    <mergeCell ref="A52:Y52"/>
    <mergeCell ref="A47:Y47"/>
    <mergeCell ref="A48:Y48"/>
    <mergeCell ref="A49:Y49"/>
    <mergeCell ref="A50:Y50"/>
    <mergeCell ref="A51:Y51"/>
    <mergeCell ref="Z45:Z46"/>
    <mergeCell ref="AE1:AE2"/>
    <mergeCell ref="AI1:AI2"/>
    <mergeCell ref="A44:Y44"/>
    <mergeCell ref="A45:Y45"/>
    <mergeCell ref="A1:W1"/>
    <mergeCell ref="AB1:AC2"/>
    <mergeCell ref="A3:F3"/>
    <mergeCell ref="I3:N3"/>
    <mergeCell ref="Q3:V3"/>
    <mergeCell ref="A12:F12"/>
    <mergeCell ref="I12:N12"/>
    <mergeCell ref="Q12:V12"/>
    <mergeCell ref="AB23:AJ23"/>
    <mergeCell ref="AB25:AI25"/>
    <mergeCell ref="A46:Y46"/>
  </mergeCells>
  <conditionalFormatting sqref="A5:G10 Q5:S5 V5:X5 Q36:X37 I5:O5 I10:O10 Q34:Q35 W34:X35 I6:J6 O6:O9 Q6:X10 I19:O19 I18:J18 L18:O18 Q14:X19 A24:D24 F24:G24 A23:G23 A26 C26:G26 A27:G28 I26:O28 I25:J25 L25:O25 I23:O24 Q23:S25 U23:X25 T23:T24 Q28:X28 Q26:R26 W26:X26 R25:V25 Q27:S27 U27:X27 A32:G37 O14 I15:O17 A19:G19 A18:C18 E18:G18 I14:M14 A25:G25 A14:G17 I34:O37 I33:K33 M33:O33 I32:O32 Q32:X33">
    <cfRule type="cellIs" dxfId="22" priority="31" stopIfTrue="1" operator="equal">
      <formula>""</formula>
    </cfRule>
  </conditionalFormatting>
  <conditionalFormatting sqref="T5:U5">
    <cfRule type="cellIs" dxfId="21" priority="30" stopIfTrue="1" operator="equal">
      <formula>""</formula>
    </cfRule>
  </conditionalFormatting>
  <conditionalFormatting sqref="I7:K7 I9:K9 I8:J8 M9:N9">
    <cfRule type="cellIs" dxfId="20" priority="29" stopIfTrue="1" operator="equal">
      <formula>""</formula>
    </cfRule>
  </conditionalFormatting>
  <conditionalFormatting sqref="S35:V35">
    <cfRule type="cellIs" dxfId="19" priority="27" stopIfTrue="1" operator="equal">
      <formula>""</formula>
    </cfRule>
  </conditionalFormatting>
  <conditionalFormatting sqref="R34:S34">
    <cfRule type="cellIs" dxfId="18" priority="26" stopIfTrue="1" operator="equal">
      <formula>""</formula>
    </cfRule>
  </conditionalFormatting>
  <conditionalFormatting sqref="M7:N7">
    <cfRule type="cellIs" dxfId="17" priority="24" stopIfTrue="1" operator="equal">
      <formula>""</formula>
    </cfRule>
  </conditionalFormatting>
  <conditionalFormatting sqref="K18">
    <cfRule type="cellIs" dxfId="16" priority="22" stopIfTrue="1" operator="equal">
      <formula>""</formula>
    </cfRule>
  </conditionalFormatting>
  <conditionalFormatting sqref="E24">
    <cfRule type="cellIs" dxfId="15" priority="21" stopIfTrue="1" operator="equal">
      <formula>""</formula>
    </cfRule>
  </conditionalFormatting>
  <conditionalFormatting sqref="B26">
    <cfRule type="cellIs" dxfId="14" priority="20" stopIfTrue="1" operator="equal">
      <formula>""</formula>
    </cfRule>
  </conditionalFormatting>
  <conditionalFormatting sqref="U34">
    <cfRule type="cellIs" dxfId="13" priority="18" stopIfTrue="1" operator="equal">
      <formula>""</formula>
    </cfRule>
  </conditionalFormatting>
  <conditionalFormatting sqref="S26:V26">
    <cfRule type="cellIs" dxfId="12" priority="13" stopIfTrue="1" operator="equal">
      <formula>""</formula>
    </cfRule>
  </conditionalFormatting>
  <conditionalFormatting sqref="T27">
    <cfRule type="cellIs" dxfId="11" priority="12" stopIfTrue="1" operator="equal">
      <formula>""</formula>
    </cfRule>
  </conditionalFormatting>
  <conditionalFormatting sqref="N14">
    <cfRule type="cellIs" dxfId="10" priority="11" stopIfTrue="1" operator="equal">
      <formula>""</formula>
    </cfRule>
  </conditionalFormatting>
  <conditionalFormatting sqref="D18">
    <cfRule type="cellIs" dxfId="9" priority="10" stopIfTrue="1" operator="equal">
      <formula>""</formula>
    </cfRule>
  </conditionalFormatting>
  <conditionalFormatting sqref="L33">
    <cfRule type="cellIs" dxfId="8" priority="9" stopIfTrue="1" operator="equal">
      <formula>""</formula>
    </cfRule>
  </conditionalFormatting>
  <conditionalFormatting sqref="K8">
    <cfRule type="cellIs" dxfId="7" priority="8" stopIfTrue="1" operator="equal">
      <formula>""</formula>
    </cfRule>
  </conditionalFormatting>
  <conditionalFormatting sqref="L8:N8">
    <cfRule type="cellIs" dxfId="6" priority="7" stopIfTrue="1" operator="equal">
      <formula>""</formula>
    </cfRule>
  </conditionalFormatting>
  <conditionalFormatting sqref="K6:N6">
    <cfRule type="cellIs" dxfId="5" priority="6" stopIfTrue="1" operator="equal">
      <formula>""</formula>
    </cfRule>
  </conditionalFormatting>
  <conditionalFormatting sqref="L9">
    <cfRule type="cellIs" dxfId="4" priority="5" stopIfTrue="1" operator="equal">
      <formula>""</formula>
    </cfRule>
  </conditionalFormatting>
  <conditionalFormatting sqref="L7">
    <cfRule type="cellIs" dxfId="3" priority="4" stopIfTrue="1" operator="equal">
      <formula>""</formula>
    </cfRule>
  </conditionalFormatting>
  <conditionalFormatting sqref="V34">
    <cfRule type="cellIs" dxfId="2" priority="3" stopIfTrue="1" operator="equal">
      <formula>""</formula>
    </cfRule>
  </conditionalFormatting>
  <conditionalFormatting sqref="T34">
    <cfRule type="cellIs" dxfId="1" priority="2" stopIfTrue="1" operator="equal">
      <formula>""</formula>
    </cfRule>
  </conditionalFormatting>
  <conditionalFormatting sqref="R35">
    <cfRule type="cellIs" dxfId="0" priority="1" stopIfTrue="1" operator="equal">
      <formula>""</formula>
    </cfRule>
  </conditionalFormatting>
  <printOptions verticalCentered="1"/>
  <pageMargins left="0.25" right="0.25" top="0.75" bottom="0.75" header="0.3" footer="0.3"/>
  <pageSetup scale="86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15B1A-4F93-47C3-AA3B-FB523F1F373A}">
  <sheetPr>
    <pageSetUpPr fitToPage="1"/>
  </sheetPr>
  <dimension ref="A1:J43"/>
  <sheetViews>
    <sheetView showGridLines="0" zoomScale="70" zoomScaleNormal="70" workbookViewId="0">
      <selection activeCell="G29" sqref="G29:I30"/>
    </sheetView>
  </sheetViews>
  <sheetFormatPr defaultColWidth="9.109375" defaultRowHeight="14.4" x14ac:dyDescent="0.25"/>
  <cols>
    <col min="1" max="1" width="13.44140625" style="7" customWidth="1"/>
    <col min="2" max="2" width="68.44140625" style="7" customWidth="1"/>
    <col min="3" max="3" width="9.109375" style="7"/>
    <col min="4" max="4" width="9.109375" style="7" customWidth="1"/>
    <col min="5" max="5" width="35.33203125" style="7" customWidth="1"/>
    <col min="6" max="6" width="7.6640625" style="7" customWidth="1"/>
    <col min="7" max="7" width="11.44140625" style="7" customWidth="1"/>
    <col min="8" max="8" width="16.6640625" style="7" customWidth="1"/>
    <col min="9" max="9" width="15.44140625" style="7" customWidth="1"/>
    <col min="10" max="10" width="13.33203125" style="7" customWidth="1"/>
    <col min="11" max="16384" width="9.109375" style="7"/>
  </cols>
  <sheetData>
    <row r="1" spans="1:10" ht="14.25" customHeight="1" x14ac:dyDescent="0.25">
      <c r="A1" s="26" t="s">
        <v>64</v>
      </c>
      <c r="B1" s="27"/>
      <c r="C1" s="54"/>
      <c r="D1" s="54"/>
      <c r="E1" s="13" t="s">
        <v>61</v>
      </c>
      <c r="F1" s="14"/>
      <c r="G1" s="14"/>
      <c r="H1" s="14"/>
      <c r="I1" s="14"/>
      <c r="J1" s="14"/>
    </row>
    <row r="2" spans="1:10" ht="18.75" customHeight="1" x14ac:dyDescent="0.25">
      <c r="A2" s="19" t="s">
        <v>15</v>
      </c>
      <c r="B2" s="19" t="s">
        <v>16</v>
      </c>
      <c r="C2" s="54"/>
      <c r="D2" s="54"/>
      <c r="H2" s="305" t="s">
        <v>88</v>
      </c>
    </row>
    <row r="3" spans="1:10" ht="14.25" customHeight="1" thickBot="1" x14ac:dyDescent="0.3">
      <c r="A3" s="35" t="s">
        <v>97</v>
      </c>
      <c r="B3" s="36" t="s">
        <v>96</v>
      </c>
      <c r="C3" s="20">
        <v>0</v>
      </c>
      <c r="D3" s="54"/>
      <c r="E3" s="313" t="s">
        <v>22</v>
      </c>
      <c r="F3" s="313"/>
      <c r="G3" s="303" t="s">
        <v>81</v>
      </c>
      <c r="H3" s="305"/>
      <c r="I3" s="301" t="s">
        <v>199</v>
      </c>
      <c r="J3" s="301" t="s">
        <v>80</v>
      </c>
    </row>
    <row r="4" spans="1:10" ht="15" thickTop="1" x14ac:dyDescent="0.25">
      <c r="A4" s="33" t="s">
        <v>98</v>
      </c>
      <c r="B4" s="34" t="s">
        <v>18</v>
      </c>
      <c r="C4" s="20">
        <v>5</v>
      </c>
      <c r="D4" s="54"/>
      <c r="E4" s="314"/>
      <c r="F4" s="314"/>
      <c r="G4" s="304"/>
      <c r="H4" s="306"/>
      <c r="I4" s="302"/>
      <c r="J4" s="302"/>
    </row>
    <row r="5" spans="1:10" x14ac:dyDescent="0.25">
      <c r="A5" s="96" t="s">
        <v>95</v>
      </c>
      <c r="B5" s="97" t="s">
        <v>85</v>
      </c>
      <c r="C5" s="20">
        <v>15</v>
      </c>
      <c r="D5" s="54"/>
      <c r="E5" s="23" t="s">
        <v>24</v>
      </c>
      <c r="F5" s="183">
        <f>G5-J5</f>
        <v>1</v>
      </c>
      <c r="G5" s="8">
        <v>1</v>
      </c>
      <c r="H5" s="249">
        <v>0</v>
      </c>
      <c r="I5" s="250">
        <v>1</v>
      </c>
      <c r="J5" s="20">
        <v>0</v>
      </c>
    </row>
    <row r="6" spans="1:10" x14ac:dyDescent="0.25">
      <c r="A6" s="104" t="s">
        <v>100</v>
      </c>
      <c r="B6" s="105" t="s">
        <v>99</v>
      </c>
      <c r="C6" s="20">
        <v>10</v>
      </c>
      <c r="D6" s="54"/>
      <c r="E6" s="42" t="s">
        <v>8</v>
      </c>
      <c r="F6" s="184">
        <f>G6-J6</f>
        <v>21</v>
      </c>
      <c r="G6" s="43">
        <v>22</v>
      </c>
      <c r="H6" s="251">
        <v>2</v>
      </c>
      <c r="I6" s="252">
        <v>17</v>
      </c>
      <c r="J6" s="44">
        <v>1</v>
      </c>
    </row>
    <row r="7" spans="1:10" x14ac:dyDescent="0.25">
      <c r="A7" s="30" t="s">
        <v>102</v>
      </c>
      <c r="B7" s="31" t="s">
        <v>84</v>
      </c>
      <c r="C7" s="20">
        <v>125</v>
      </c>
      <c r="D7" s="54"/>
      <c r="E7" s="23" t="s">
        <v>25</v>
      </c>
      <c r="F7" s="183">
        <f>G7-J7</f>
        <v>20</v>
      </c>
      <c r="G7" s="8">
        <v>21</v>
      </c>
      <c r="H7" s="249">
        <v>2</v>
      </c>
      <c r="I7" s="250">
        <v>16</v>
      </c>
      <c r="J7" s="20">
        <v>1</v>
      </c>
    </row>
    <row r="8" spans="1:10" x14ac:dyDescent="0.25">
      <c r="A8" s="28" t="s">
        <v>103</v>
      </c>
      <c r="B8" s="29" t="s">
        <v>101</v>
      </c>
      <c r="C8" s="20">
        <v>15</v>
      </c>
      <c r="D8" s="54"/>
      <c r="E8" s="42" t="s">
        <v>9</v>
      </c>
      <c r="F8" s="184">
        <f>G8-J8</f>
        <v>15</v>
      </c>
      <c r="G8" s="43">
        <v>22</v>
      </c>
      <c r="H8" s="251">
        <v>1.5</v>
      </c>
      <c r="I8" s="252">
        <v>11</v>
      </c>
      <c r="J8" s="44">
        <v>7</v>
      </c>
    </row>
    <row r="9" spans="1:10" x14ac:dyDescent="0.25">
      <c r="A9" s="30" t="s">
        <v>159</v>
      </c>
      <c r="B9" s="31" t="s">
        <v>104</v>
      </c>
      <c r="C9" s="20">
        <v>5</v>
      </c>
      <c r="D9" s="54"/>
      <c r="E9" s="23" t="s">
        <v>26</v>
      </c>
      <c r="F9" s="183">
        <f>G9-J9</f>
        <v>17</v>
      </c>
      <c r="G9" s="8">
        <v>22</v>
      </c>
      <c r="H9" s="249">
        <v>1.5</v>
      </c>
      <c r="I9" s="250">
        <v>14</v>
      </c>
      <c r="J9" s="20">
        <v>5</v>
      </c>
    </row>
    <row r="10" spans="1:10" x14ac:dyDescent="0.25">
      <c r="A10" s="28" t="s">
        <v>160</v>
      </c>
      <c r="B10" s="29" t="s">
        <v>19</v>
      </c>
      <c r="C10" s="20">
        <v>0</v>
      </c>
      <c r="D10" s="54"/>
      <c r="E10" s="42" t="s">
        <v>10</v>
      </c>
      <c r="F10" s="184">
        <f t="shared" ref="F10:F15" si="0">G10-J10</f>
        <v>16</v>
      </c>
      <c r="G10" s="43">
        <v>22</v>
      </c>
      <c r="H10" s="251">
        <v>15</v>
      </c>
      <c r="I10" s="252">
        <v>13</v>
      </c>
      <c r="J10" s="44">
        <v>6</v>
      </c>
    </row>
    <row r="11" spans="1:10" x14ac:dyDescent="0.25">
      <c r="A11" s="30" t="s">
        <v>105</v>
      </c>
      <c r="B11" s="31" t="s">
        <v>18</v>
      </c>
      <c r="C11" s="20">
        <v>5</v>
      </c>
      <c r="D11" s="54"/>
      <c r="E11" s="23" t="s">
        <v>27</v>
      </c>
      <c r="F11" s="183">
        <f t="shared" si="0"/>
        <v>19</v>
      </c>
      <c r="G11" s="8">
        <v>20</v>
      </c>
      <c r="H11" s="249">
        <v>2</v>
      </c>
      <c r="I11" s="250">
        <v>15</v>
      </c>
      <c r="J11" s="20">
        <v>1</v>
      </c>
    </row>
    <row r="12" spans="1:10" x14ac:dyDescent="0.25">
      <c r="A12" s="28" t="s">
        <v>107</v>
      </c>
      <c r="B12" s="29" t="s">
        <v>106</v>
      </c>
      <c r="C12" s="20">
        <v>35</v>
      </c>
      <c r="D12" s="54"/>
      <c r="E12" s="42" t="s">
        <v>11</v>
      </c>
      <c r="F12" s="184">
        <f t="shared" si="0"/>
        <v>22</v>
      </c>
      <c r="G12" s="43">
        <v>23</v>
      </c>
      <c r="H12" s="251">
        <v>2</v>
      </c>
      <c r="I12" s="252">
        <v>16</v>
      </c>
      <c r="J12" s="44">
        <v>1</v>
      </c>
    </row>
    <row r="13" spans="1:10" x14ac:dyDescent="0.25">
      <c r="A13" s="30" t="s">
        <v>91</v>
      </c>
      <c r="B13" s="31" t="s">
        <v>60</v>
      </c>
      <c r="C13" s="20">
        <v>10</v>
      </c>
      <c r="D13" s="54"/>
      <c r="E13" s="23" t="s">
        <v>28</v>
      </c>
      <c r="F13" s="183">
        <f t="shared" si="0"/>
        <v>15</v>
      </c>
      <c r="G13" s="8">
        <v>20</v>
      </c>
      <c r="H13" s="249">
        <v>1.5</v>
      </c>
      <c r="I13" s="250">
        <v>12</v>
      </c>
      <c r="J13" s="20">
        <v>5</v>
      </c>
    </row>
    <row r="14" spans="1:10" x14ac:dyDescent="0.25">
      <c r="A14" s="28" t="s">
        <v>108</v>
      </c>
      <c r="B14" s="29" t="s">
        <v>59</v>
      </c>
      <c r="C14" s="20">
        <v>20</v>
      </c>
      <c r="D14" s="54"/>
      <c r="E14" s="42" t="s">
        <v>12</v>
      </c>
      <c r="F14" s="184">
        <f t="shared" si="0"/>
        <v>22</v>
      </c>
      <c r="G14" s="43">
        <v>23</v>
      </c>
      <c r="H14" s="251">
        <v>2.5</v>
      </c>
      <c r="I14" s="252">
        <v>17</v>
      </c>
      <c r="J14" s="44">
        <v>1</v>
      </c>
    </row>
    <row r="15" spans="1:10" x14ac:dyDescent="0.25">
      <c r="A15" s="30" t="s">
        <v>109</v>
      </c>
      <c r="B15" s="31" t="s">
        <v>57</v>
      </c>
      <c r="C15" s="20">
        <v>5</v>
      </c>
      <c r="D15" s="54"/>
      <c r="E15" s="16" t="s">
        <v>29</v>
      </c>
      <c r="F15" s="185">
        <f t="shared" si="0"/>
        <v>12</v>
      </c>
      <c r="G15" s="79">
        <v>22</v>
      </c>
      <c r="H15" s="253">
        <v>1</v>
      </c>
      <c r="I15" s="254">
        <v>9</v>
      </c>
      <c r="J15" s="21">
        <v>10</v>
      </c>
    </row>
    <row r="16" spans="1:10" ht="28.8" x14ac:dyDescent="0.25">
      <c r="A16" s="22" t="s">
        <v>110</v>
      </c>
      <c r="B16" s="160" t="s">
        <v>115</v>
      </c>
      <c r="C16" s="106">
        <v>65</v>
      </c>
      <c r="D16" s="54"/>
      <c r="E16" s="101" t="s">
        <v>23</v>
      </c>
      <c r="F16" s="102">
        <f>SUM(F5:F15)</f>
        <v>180</v>
      </c>
      <c r="G16" s="102">
        <f>SUM(G5:G15)</f>
        <v>218</v>
      </c>
      <c r="H16" s="102">
        <f t="shared" ref="H16:I16" si="1">SUM(H5:H15)</f>
        <v>31</v>
      </c>
      <c r="I16" s="102">
        <f t="shared" si="1"/>
        <v>141</v>
      </c>
      <c r="J16" s="102">
        <f>SUM(J5:J15)</f>
        <v>38</v>
      </c>
    </row>
    <row r="17" spans="1:10" x14ac:dyDescent="0.25">
      <c r="A17" s="30" t="s">
        <v>111</v>
      </c>
      <c r="B17" s="31" t="s">
        <v>162</v>
      </c>
      <c r="C17" s="20">
        <v>5</v>
      </c>
      <c r="D17" s="54"/>
      <c r="E17" s="101"/>
      <c r="F17" s="32"/>
      <c r="G17" s="32"/>
      <c r="H17" s="98"/>
      <c r="I17" s="98"/>
      <c r="J17" s="20"/>
    </row>
    <row r="18" spans="1:10" x14ac:dyDescent="0.25">
      <c r="A18" s="22" t="s">
        <v>116</v>
      </c>
      <c r="B18" s="160" t="s">
        <v>164</v>
      </c>
      <c r="C18" s="20">
        <v>30</v>
      </c>
      <c r="D18" s="54"/>
      <c r="E18" s="101"/>
      <c r="F18" s="32"/>
      <c r="G18" s="32"/>
      <c r="H18" s="98"/>
      <c r="I18" s="98"/>
      <c r="J18" s="20"/>
    </row>
    <row r="19" spans="1:10" x14ac:dyDescent="0.25">
      <c r="A19" s="30" t="s">
        <v>117</v>
      </c>
      <c r="B19" s="31" t="s">
        <v>161</v>
      </c>
      <c r="C19" s="20">
        <v>5</v>
      </c>
      <c r="D19" s="54"/>
      <c r="E19" s="101"/>
      <c r="F19" s="32"/>
      <c r="G19" s="32"/>
      <c r="H19" s="98"/>
      <c r="I19" s="98"/>
      <c r="J19" s="20"/>
    </row>
    <row r="20" spans="1:10" x14ac:dyDescent="0.25">
      <c r="A20" s="22" t="s">
        <v>112</v>
      </c>
      <c r="B20" s="160" t="s">
        <v>163</v>
      </c>
      <c r="C20" s="20">
        <v>30</v>
      </c>
      <c r="D20" s="54"/>
      <c r="E20" s="101"/>
      <c r="F20" s="32"/>
      <c r="G20" s="32"/>
      <c r="H20" s="98"/>
      <c r="I20" s="98"/>
      <c r="J20" s="20"/>
    </row>
    <row r="21" spans="1:10" ht="15" thickBot="1" x14ac:dyDescent="0.3">
      <c r="A21" s="39" t="s">
        <v>113</v>
      </c>
      <c r="B21" s="40" t="s">
        <v>114</v>
      </c>
      <c r="C21" s="161">
        <v>5</v>
      </c>
      <c r="D21" s="54"/>
      <c r="E21" s="23"/>
      <c r="F21" s="81"/>
      <c r="G21" s="62"/>
      <c r="H21" s="62"/>
      <c r="I21" s="93"/>
      <c r="J21" s="81"/>
    </row>
    <row r="22" spans="1:10" ht="15" thickTop="1" x14ac:dyDescent="0.25">
      <c r="A22" s="37" t="s">
        <v>146</v>
      </c>
      <c r="B22" s="37" t="s">
        <v>56</v>
      </c>
      <c r="C22" s="55">
        <f>SUM(C3:C21)</f>
        <v>390</v>
      </c>
      <c r="D22" s="54" t="s">
        <v>20</v>
      </c>
      <c r="E22" s="15" t="s">
        <v>61</v>
      </c>
      <c r="F22" s="13"/>
      <c r="G22" s="13"/>
      <c r="H22" s="13"/>
      <c r="I22" s="13"/>
    </row>
    <row r="23" spans="1:10" ht="14.7" customHeight="1" x14ac:dyDescent="0.25">
      <c r="A23" s="38" t="s">
        <v>147</v>
      </c>
      <c r="B23" s="38" t="s">
        <v>55</v>
      </c>
      <c r="C23" s="56">
        <f>C22/60</f>
        <v>6.5</v>
      </c>
      <c r="D23" s="54" t="s">
        <v>21</v>
      </c>
      <c r="E23" s="17"/>
      <c r="F23" s="301" t="s">
        <v>32</v>
      </c>
      <c r="G23" s="301"/>
      <c r="H23" s="301" t="s">
        <v>30</v>
      </c>
      <c r="I23" s="301" t="s">
        <v>31</v>
      </c>
    </row>
    <row r="24" spans="1:10" x14ac:dyDescent="0.25">
      <c r="A24" s="25" t="s">
        <v>92</v>
      </c>
      <c r="C24" s="54"/>
      <c r="D24" s="54"/>
      <c r="E24" s="18"/>
      <c r="F24" s="302"/>
      <c r="G24" s="302"/>
      <c r="H24" s="302"/>
      <c r="I24" s="302"/>
    </row>
    <row r="25" spans="1:10" x14ac:dyDescent="0.25">
      <c r="E25" s="92" t="s">
        <v>93</v>
      </c>
      <c r="F25" s="315">
        <f>(I16)</f>
        <v>141</v>
      </c>
      <c r="G25" s="315"/>
      <c r="H25" s="24">
        <f>I25*60</f>
        <v>390</v>
      </c>
      <c r="I25" s="47">
        <f>C23</f>
        <v>6.5</v>
      </c>
    </row>
    <row r="26" spans="1:10" x14ac:dyDescent="0.25">
      <c r="A26" s="13" t="s">
        <v>65</v>
      </c>
      <c r="B26" s="14"/>
      <c r="C26" s="54"/>
      <c r="D26" s="54"/>
      <c r="E26" s="45" t="s">
        <v>94</v>
      </c>
      <c r="F26" s="316">
        <f>(H16)-0.5</f>
        <v>30.5</v>
      </c>
      <c r="G26" s="316"/>
      <c r="H26" s="80">
        <f>I26*60</f>
        <v>185</v>
      </c>
      <c r="I26" s="89">
        <f>C42</f>
        <v>3.0833333333333335</v>
      </c>
    </row>
    <row r="27" spans="1:10" x14ac:dyDescent="0.25">
      <c r="A27" s="19" t="s">
        <v>15</v>
      </c>
      <c r="B27" s="19" t="s">
        <v>16</v>
      </c>
      <c r="C27" s="54"/>
      <c r="D27" s="54"/>
      <c r="E27" s="41" t="s">
        <v>33</v>
      </c>
      <c r="F27" s="41"/>
      <c r="G27" s="61"/>
      <c r="H27" s="12">
        <f>(F25*H25)+(F26*H26)</f>
        <v>60632.5</v>
      </c>
      <c r="I27" s="12">
        <f>(F25*I25)+(F26*I26)</f>
        <v>1010.5416666666666</v>
      </c>
    </row>
    <row r="28" spans="1:10" ht="14.25" customHeight="1" thickBot="1" x14ac:dyDescent="0.3">
      <c r="A28" s="35" t="s">
        <v>97</v>
      </c>
      <c r="B28" s="36" t="s">
        <v>96</v>
      </c>
      <c r="C28" s="20">
        <v>0</v>
      </c>
      <c r="D28" s="57"/>
    </row>
    <row r="29" spans="1:10" s="10" customFormat="1" ht="14.25" customHeight="1" thickTop="1" x14ac:dyDescent="0.25">
      <c r="A29" s="33" t="s">
        <v>98</v>
      </c>
      <c r="B29" s="34" t="s">
        <v>18</v>
      </c>
      <c r="C29" s="20">
        <v>5</v>
      </c>
      <c r="D29" s="54"/>
      <c r="E29" s="82" t="s">
        <v>82</v>
      </c>
      <c r="F29" s="82">
        <f>F16</f>
        <v>180</v>
      </c>
      <c r="G29" s="318" t="s">
        <v>218</v>
      </c>
      <c r="H29" s="318"/>
      <c r="I29" s="318"/>
    </row>
    <row r="30" spans="1:10" ht="16.5" customHeight="1" x14ac:dyDescent="0.25">
      <c r="A30" s="96" t="s">
        <v>95</v>
      </c>
      <c r="B30" s="97" t="s">
        <v>85</v>
      </c>
      <c r="C30" s="20">
        <v>15</v>
      </c>
      <c r="D30" s="54"/>
      <c r="G30" s="318"/>
      <c r="H30" s="318"/>
      <c r="I30" s="318"/>
    </row>
    <row r="31" spans="1:10" x14ac:dyDescent="0.25">
      <c r="A31" s="104" t="s">
        <v>100</v>
      </c>
      <c r="B31" s="105" t="s">
        <v>99</v>
      </c>
      <c r="C31" s="20">
        <v>10</v>
      </c>
      <c r="D31" s="54"/>
      <c r="E31" s="317"/>
      <c r="F31" s="317"/>
      <c r="G31" s="317"/>
      <c r="H31" s="317"/>
      <c r="I31" s="317"/>
    </row>
    <row r="32" spans="1:10" x14ac:dyDescent="0.25">
      <c r="A32" s="30" t="s">
        <v>102</v>
      </c>
      <c r="B32" s="31" t="s">
        <v>84</v>
      </c>
      <c r="C32" s="20">
        <v>125</v>
      </c>
      <c r="D32" s="54"/>
      <c r="E32" s="317"/>
      <c r="F32" s="317"/>
      <c r="G32" s="317"/>
      <c r="H32" s="317"/>
      <c r="I32" s="317"/>
    </row>
    <row r="33" spans="1:9" ht="14.4" customHeight="1" x14ac:dyDescent="0.25">
      <c r="A33" s="28" t="s">
        <v>103</v>
      </c>
      <c r="B33" s="29" t="s">
        <v>101</v>
      </c>
      <c r="C33" s="20">
        <v>15</v>
      </c>
      <c r="D33" s="54"/>
      <c r="E33" s="317"/>
      <c r="F33" s="317"/>
      <c r="G33" s="317"/>
      <c r="H33" s="317"/>
      <c r="I33" s="317"/>
    </row>
    <row r="34" spans="1:9" x14ac:dyDescent="0.25">
      <c r="A34" s="30" t="s">
        <v>159</v>
      </c>
      <c r="B34" s="31" t="s">
        <v>104</v>
      </c>
      <c r="C34" s="20">
        <v>5</v>
      </c>
      <c r="D34" s="54"/>
      <c r="E34" s="317"/>
      <c r="F34" s="317"/>
      <c r="G34" s="317"/>
      <c r="H34" s="317"/>
      <c r="I34" s="317"/>
    </row>
    <row r="35" spans="1:9" x14ac:dyDescent="0.25">
      <c r="A35" s="28" t="s">
        <v>160</v>
      </c>
      <c r="B35" s="29" t="s">
        <v>19</v>
      </c>
      <c r="C35" s="20">
        <v>0</v>
      </c>
      <c r="D35" s="54"/>
      <c r="E35" s="187"/>
      <c r="F35" s="187"/>
      <c r="G35" s="187"/>
      <c r="H35" s="187"/>
      <c r="I35" s="187"/>
    </row>
    <row r="36" spans="1:9" x14ac:dyDescent="0.25">
      <c r="A36" s="30" t="s">
        <v>166</v>
      </c>
      <c r="B36" s="31" t="s">
        <v>165</v>
      </c>
      <c r="C36" s="20">
        <v>10</v>
      </c>
      <c r="E36" s="41"/>
      <c r="F36" s="41"/>
      <c r="G36" s="41"/>
      <c r="H36" s="12"/>
      <c r="I36" s="12"/>
    </row>
    <row r="37" spans="1:9" x14ac:dyDescent="0.25">
      <c r="A37" s="311" t="s">
        <v>136</v>
      </c>
      <c r="B37" s="309" t="s">
        <v>118</v>
      </c>
      <c r="C37" s="307"/>
      <c r="D37" s="54"/>
    </row>
    <row r="38" spans="1:9" x14ac:dyDescent="0.25">
      <c r="A38" s="311"/>
      <c r="B38" s="309"/>
      <c r="C38" s="307"/>
      <c r="D38" s="54"/>
    </row>
    <row r="39" spans="1:9" x14ac:dyDescent="0.25">
      <c r="A39" s="311"/>
      <c r="B39" s="309"/>
      <c r="C39" s="307"/>
      <c r="D39" s="58"/>
    </row>
    <row r="40" spans="1:9" ht="14.25" customHeight="1" thickBot="1" x14ac:dyDescent="0.3">
      <c r="A40" s="312"/>
      <c r="B40" s="310"/>
      <c r="C40" s="308"/>
      <c r="D40" s="59"/>
    </row>
    <row r="41" spans="1:9" ht="15" thickTop="1" x14ac:dyDescent="0.25">
      <c r="A41" s="37" t="s">
        <v>146</v>
      </c>
      <c r="B41" s="37" t="s">
        <v>56</v>
      </c>
      <c r="C41" s="58">
        <f>SUM(C28:C40)</f>
        <v>185</v>
      </c>
      <c r="D41" s="54" t="s">
        <v>20</v>
      </c>
    </row>
    <row r="42" spans="1:9" x14ac:dyDescent="0.25">
      <c r="A42" s="38" t="s">
        <v>147</v>
      </c>
      <c r="B42" s="38" t="s">
        <v>55</v>
      </c>
      <c r="C42" s="60">
        <f>C41/60</f>
        <v>3.0833333333333335</v>
      </c>
      <c r="D42" s="54" t="s">
        <v>21</v>
      </c>
    </row>
    <row r="43" spans="1:9" x14ac:dyDescent="0.25">
      <c r="A43" s="25" t="s">
        <v>119</v>
      </c>
    </row>
  </sheetData>
  <mergeCells count="15">
    <mergeCell ref="C37:C40"/>
    <mergeCell ref="B37:B40"/>
    <mergeCell ref="A37:A40"/>
    <mergeCell ref="E3:F4"/>
    <mergeCell ref="F25:G25"/>
    <mergeCell ref="F26:G26"/>
    <mergeCell ref="E31:I34"/>
    <mergeCell ref="G29:I30"/>
    <mergeCell ref="J3:J4"/>
    <mergeCell ref="H23:H24"/>
    <mergeCell ref="I23:I24"/>
    <mergeCell ref="G3:G4"/>
    <mergeCell ref="F23:G24"/>
    <mergeCell ref="I3:I4"/>
    <mergeCell ref="H2:H4"/>
  </mergeCells>
  <pageMargins left="0.25" right="0.25" top="0.75" bottom="0.75" header="0.3" footer="0.3"/>
  <pageSetup scale="74" fitToHeight="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3C091-18D4-4049-8F5B-FFE1DAE91421}">
  <sheetPr>
    <pageSetUpPr fitToPage="1"/>
  </sheetPr>
  <dimension ref="A1:K44"/>
  <sheetViews>
    <sheetView showGridLines="0" zoomScale="70" zoomScaleNormal="70" workbookViewId="0">
      <selection activeCell="E32" sqref="E32:I35"/>
    </sheetView>
  </sheetViews>
  <sheetFormatPr defaultColWidth="9.109375" defaultRowHeight="14.4" x14ac:dyDescent="0.25"/>
  <cols>
    <col min="1" max="1" width="13.44140625" style="7" customWidth="1"/>
    <col min="2" max="2" width="70.77734375" style="7" customWidth="1"/>
    <col min="3" max="3" width="9.109375" style="54"/>
    <col min="4" max="4" width="9.109375" style="54" customWidth="1"/>
    <col min="5" max="5" width="35.33203125" style="7" customWidth="1"/>
    <col min="6" max="6" width="7.6640625" style="7" customWidth="1"/>
    <col min="7" max="7" width="11.44140625" style="7" customWidth="1"/>
    <col min="8" max="8" width="16.6640625" style="7" customWidth="1"/>
    <col min="9" max="9" width="15.44140625" style="7" customWidth="1"/>
    <col min="10" max="10" width="13.33203125" style="7" customWidth="1"/>
    <col min="11" max="16384" width="9.109375" style="7"/>
  </cols>
  <sheetData>
    <row r="1" spans="1:10" ht="14.25" customHeight="1" x14ac:dyDescent="0.25">
      <c r="A1" s="13" t="s">
        <v>169</v>
      </c>
      <c r="B1" s="14"/>
      <c r="E1" s="13" t="s">
        <v>61</v>
      </c>
      <c r="F1" s="14"/>
      <c r="G1" s="14"/>
      <c r="H1" s="14"/>
      <c r="I1" s="14"/>
      <c r="J1" s="14"/>
    </row>
    <row r="2" spans="1:10" ht="18.75" customHeight="1" x14ac:dyDescent="0.25">
      <c r="A2" s="19" t="s">
        <v>15</v>
      </c>
      <c r="B2" s="19" t="s">
        <v>16</v>
      </c>
      <c r="H2" s="305" t="s">
        <v>88</v>
      </c>
    </row>
    <row r="3" spans="1:10" ht="14.25" customHeight="1" thickBot="1" x14ac:dyDescent="0.3">
      <c r="A3" s="35" t="s">
        <v>97</v>
      </c>
      <c r="B3" s="36" t="s">
        <v>54</v>
      </c>
      <c r="C3" s="20">
        <v>0</v>
      </c>
      <c r="E3" s="313" t="s">
        <v>22</v>
      </c>
      <c r="F3" s="313"/>
      <c r="G3" s="303" t="s">
        <v>81</v>
      </c>
      <c r="H3" s="305"/>
      <c r="I3" s="301" t="s">
        <v>87</v>
      </c>
      <c r="J3" s="301" t="s">
        <v>80</v>
      </c>
    </row>
    <row r="4" spans="1:10" ht="15" customHeight="1" thickTop="1" x14ac:dyDescent="0.25">
      <c r="A4" s="33" t="s">
        <v>98</v>
      </c>
      <c r="B4" s="34" t="s">
        <v>18</v>
      </c>
      <c r="C4" s="20">
        <v>5</v>
      </c>
      <c r="E4" s="314"/>
      <c r="F4" s="314"/>
      <c r="G4" s="304"/>
      <c r="H4" s="306"/>
      <c r="I4" s="302"/>
      <c r="J4" s="302"/>
    </row>
    <row r="5" spans="1:10" x14ac:dyDescent="0.25">
      <c r="A5" s="96" t="s">
        <v>95</v>
      </c>
      <c r="B5" s="97" t="s">
        <v>85</v>
      </c>
      <c r="C5" s="20">
        <v>15</v>
      </c>
      <c r="E5" s="166" t="s">
        <v>24</v>
      </c>
      <c r="F5" s="183">
        <f>G5-J5</f>
        <v>1</v>
      </c>
      <c r="G5" s="8">
        <v>1</v>
      </c>
      <c r="H5" s="249">
        <v>0</v>
      </c>
      <c r="I5" s="250">
        <v>1</v>
      </c>
      <c r="J5" s="20">
        <v>0</v>
      </c>
    </row>
    <row r="6" spans="1:10" x14ac:dyDescent="0.25">
      <c r="A6" s="22" t="s">
        <v>120</v>
      </c>
      <c r="B6" s="107" t="s">
        <v>121</v>
      </c>
      <c r="C6" s="20">
        <v>5</v>
      </c>
      <c r="E6" s="42" t="s">
        <v>8</v>
      </c>
      <c r="F6" s="184">
        <f>G6-J6</f>
        <v>21</v>
      </c>
      <c r="G6" s="43">
        <v>22</v>
      </c>
      <c r="H6" s="251">
        <v>2</v>
      </c>
      <c r="I6" s="252">
        <v>17</v>
      </c>
      <c r="J6" s="44">
        <v>1</v>
      </c>
    </row>
    <row r="7" spans="1:10" x14ac:dyDescent="0.25">
      <c r="A7" s="30" t="s">
        <v>123</v>
      </c>
      <c r="B7" s="31" t="s">
        <v>122</v>
      </c>
      <c r="C7" s="20">
        <v>15</v>
      </c>
      <c r="E7" s="166" t="s">
        <v>25</v>
      </c>
      <c r="F7" s="183">
        <f>G7-J7</f>
        <v>20</v>
      </c>
      <c r="G7" s="8">
        <v>21</v>
      </c>
      <c r="H7" s="249">
        <v>2</v>
      </c>
      <c r="I7" s="250">
        <v>16</v>
      </c>
      <c r="J7" s="20">
        <v>1</v>
      </c>
    </row>
    <row r="8" spans="1:10" x14ac:dyDescent="0.25">
      <c r="A8" s="22" t="s">
        <v>125</v>
      </c>
      <c r="B8" s="107" t="s">
        <v>167</v>
      </c>
      <c r="C8" s="20">
        <v>5</v>
      </c>
      <c r="E8" s="42" t="s">
        <v>9</v>
      </c>
      <c r="F8" s="184">
        <f>G8-J8</f>
        <v>15</v>
      </c>
      <c r="G8" s="43">
        <v>22</v>
      </c>
      <c r="H8" s="251">
        <v>1.5</v>
      </c>
      <c r="I8" s="252">
        <v>11</v>
      </c>
      <c r="J8" s="44">
        <v>7</v>
      </c>
    </row>
    <row r="9" spans="1:10" x14ac:dyDescent="0.25">
      <c r="A9" s="30" t="s">
        <v>137</v>
      </c>
      <c r="B9" s="31" t="s">
        <v>84</v>
      </c>
      <c r="C9" s="20">
        <v>135</v>
      </c>
      <c r="E9" s="166" t="s">
        <v>26</v>
      </c>
      <c r="F9" s="183">
        <f>G9-J9</f>
        <v>17</v>
      </c>
      <c r="G9" s="8">
        <v>22</v>
      </c>
      <c r="H9" s="249">
        <v>1.5</v>
      </c>
      <c r="I9" s="250">
        <v>14</v>
      </c>
      <c r="J9" s="20">
        <v>5</v>
      </c>
    </row>
    <row r="10" spans="1:10" x14ac:dyDescent="0.25">
      <c r="A10" s="22" t="s">
        <v>138</v>
      </c>
      <c r="B10" s="107" t="s">
        <v>104</v>
      </c>
      <c r="C10" s="20">
        <v>5</v>
      </c>
      <c r="E10" s="42" t="s">
        <v>10</v>
      </c>
      <c r="F10" s="184">
        <f t="shared" ref="F10:F15" si="0">G10-J10</f>
        <v>16</v>
      </c>
      <c r="G10" s="43">
        <v>22</v>
      </c>
      <c r="H10" s="251">
        <v>15</v>
      </c>
      <c r="I10" s="252">
        <v>13</v>
      </c>
      <c r="J10" s="44">
        <v>6</v>
      </c>
    </row>
    <row r="11" spans="1:10" x14ac:dyDescent="0.25">
      <c r="A11" s="30" t="s">
        <v>139</v>
      </c>
      <c r="B11" s="31" t="s">
        <v>19</v>
      </c>
      <c r="C11" s="20"/>
      <c r="E11" s="166" t="s">
        <v>27</v>
      </c>
      <c r="F11" s="183">
        <f t="shared" si="0"/>
        <v>19</v>
      </c>
      <c r="G11" s="8">
        <v>20</v>
      </c>
      <c r="H11" s="249">
        <v>2</v>
      </c>
      <c r="I11" s="250">
        <v>15</v>
      </c>
      <c r="J11" s="20">
        <v>1</v>
      </c>
    </row>
    <row r="12" spans="1:10" x14ac:dyDescent="0.25">
      <c r="A12" s="159" t="s">
        <v>17</v>
      </c>
      <c r="B12" s="107" t="s">
        <v>145</v>
      </c>
      <c r="C12" s="20">
        <v>5</v>
      </c>
      <c r="E12" s="42" t="s">
        <v>11</v>
      </c>
      <c r="F12" s="184">
        <f t="shared" si="0"/>
        <v>22</v>
      </c>
      <c r="G12" s="43">
        <v>23</v>
      </c>
      <c r="H12" s="251">
        <v>2</v>
      </c>
      <c r="I12" s="252">
        <v>16</v>
      </c>
      <c r="J12" s="44">
        <v>1</v>
      </c>
    </row>
    <row r="13" spans="1:10" x14ac:dyDescent="0.25">
      <c r="A13" s="30" t="s">
        <v>90</v>
      </c>
      <c r="B13" s="31" t="s">
        <v>106</v>
      </c>
      <c r="C13" s="20">
        <v>25</v>
      </c>
      <c r="E13" s="166" t="s">
        <v>28</v>
      </c>
      <c r="F13" s="183">
        <f t="shared" si="0"/>
        <v>15</v>
      </c>
      <c r="G13" s="8">
        <v>20</v>
      </c>
      <c r="H13" s="249">
        <v>1.5</v>
      </c>
      <c r="I13" s="250">
        <v>12</v>
      </c>
      <c r="J13" s="20">
        <v>5</v>
      </c>
    </row>
    <row r="14" spans="1:10" x14ac:dyDescent="0.25">
      <c r="A14" s="22" t="s">
        <v>140</v>
      </c>
      <c r="B14" s="107" t="s">
        <v>134</v>
      </c>
      <c r="C14" s="20">
        <v>5</v>
      </c>
      <c r="E14" s="42" t="s">
        <v>12</v>
      </c>
      <c r="F14" s="184">
        <f t="shared" si="0"/>
        <v>22</v>
      </c>
      <c r="G14" s="43">
        <v>23</v>
      </c>
      <c r="H14" s="251">
        <v>2.5</v>
      </c>
      <c r="I14" s="252">
        <v>17</v>
      </c>
      <c r="J14" s="44">
        <v>1</v>
      </c>
    </row>
    <row r="15" spans="1:10" x14ac:dyDescent="0.25">
      <c r="A15" s="30" t="s">
        <v>141</v>
      </c>
      <c r="B15" s="31" t="s">
        <v>131</v>
      </c>
      <c r="C15" s="20">
        <v>25</v>
      </c>
      <c r="E15" s="16" t="s">
        <v>29</v>
      </c>
      <c r="F15" s="185">
        <f t="shared" si="0"/>
        <v>12</v>
      </c>
      <c r="G15" s="79">
        <v>22</v>
      </c>
      <c r="H15" s="253">
        <v>1</v>
      </c>
      <c r="I15" s="254">
        <v>9</v>
      </c>
      <c r="J15" s="21">
        <v>10</v>
      </c>
    </row>
    <row r="16" spans="1:10" x14ac:dyDescent="0.25">
      <c r="A16" s="22" t="s">
        <v>109</v>
      </c>
      <c r="B16" s="107" t="s">
        <v>135</v>
      </c>
      <c r="C16" s="20">
        <v>5</v>
      </c>
      <c r="E16" s="166" t="s">
        <v>23</v>
      </c>
      <c r="F16" s="167">
        <f>SUM(F5:F15)</f>
        <v>180</v>
      </c>
      <c r="G16" s="167">
        <f>SUM(G5:G15)</f>
        <v>218</v>
      </c>
      <c r="H16" s="167">
        <f t="shared" ref="H16:I16" si="1">SUM(H5:H15)</f>
        <v>31</v>
      </c>
      <c r="I16" s="167">
        <f t="shared" si="1"/>
        <v>141</v>
      </c>
      <c r="J16" s="167">
        <f>SUM(J5:J15)</f>
        <v>38</v>
      </c>
    </row>
    <row r="17" spans="1:11" x14ac:dyDescent="0.25">
      <c r="A17" s="30" t="s">
        <v>142</v>
      </c>
      <c r="B17" s="110" t="s">
        <v>133</v>
      </c>
      <c r="C17" s="20">
        <v>130</v>
      </c>
      <c r="E17" s="166"/>
      <c r="F17" s="32"/>
      <c r="G17" s="32"/>
      <c r="H17" s="98"/>
      <c r="I17" s="98"/>
      <c r="J17" s="20"/>
    </row>
    <row r="18" spans="1:11" ht="15" thickBot="1" x14ac:dyDescent="0.3">
      <c r="A18" s="108" t="s">
        <v>89</v>
      </c>
      <c r="B18" s="109" t="s">
        <v>86</v>
      </c>
      <c r="C18" s="20">
        <v>10</v>
      </c>
      <c r="E18" s="166"/>
      <c r="F18" s="32"/>
      <c r="G18" s="32"/>
      <c r="H18" s="98"/>
      <c r="I18" s="98"/>
      <c r="J18" s="20"/>
    </row>
    <row r="19" spans="1:11" ht="15" thickTop="1" x14ac:dyDescent="0.25">
      <c r="A19" s="37" t="s">
        <v>146</v>
      </c>
      <c r="B19" s="37" t="s">
        <v>56</v>
      </c>
      <c r="C19" s="55">
        <f>SUM(C3:C18)</f>
        <v>390</v>
      </c>
      <c r="D19" s="54" t="s">
        <v>20</v>
      </c>
      <c r="E19" s="166"/>
      <c r="F19" s="32"/>
      <c r="G19" s="32"/>
      <c r="H19" s="98"/>
      <c r="I19" s="98"/>
      <c r="J19" s="20"/>
    </row>
    <row r="20" spans="1:11" x14ac:dyDescent="0.25">
      <c r="A20" s="38" t="s">
        <v>147</v>
      </c>
      <c r="B20" s="38" t="s">
        <v>55</v>
      </c>
      <c r="C20" s="56">
        <f>C19/60</f>
        <v>6.5</v>
      </c>
      <c r="D20" s="54" t="s">
        <v>21</v>
      </c>
      <c r="E20" s="166"/>
      <c r="F20" s="32"/>
      <c r="G20" s="32"/>
      <c r="H20" s="98"/>
      <c r="I20" s="98"/>
      <c r="J20" s="20"/>
    </row>
    <row r="21" spans="1:11" x14ac:dyDescent="0.25">
      <c r="A21" s="94" t="s">
        <v>143</v>
      </c>
      <c r="E21" s="166"/>
      <c r="F21" s="167"/>
      <c r="G21" s="167"/>
      <c r="H21" s="167"/>
      <c r="I21" s="167"/>
      <c r="J21" s="167"/>
    </row>
    <row r="22" spans="1:11" x14ac:dyDescent="0.25">
      <c r="C22" s="7"/>
      <c r="D22" s="7"/>
      <c r="E22" s="15" t="s">
        <v>61</v>
      </c>
      <c r="F22" s="13"/>
      <c r="G22" s="13"/>
      <c r="H22" s="13"/>
      <c r="I22" s="13"/>
    </row>
    <row r="23" spans="1:11" x14ac:dyDescent="0.25">
      <c r="C23" s="7"/>
      <c r="D23" s="7"/>
      <c r="E23" s="17"/>
      <c r="F23" s="301" t="s">
        <v>32</v>
      </c>
      <c r="G23" s="301"/>
      <c r="H23" s="301" t="s">
        <v>30</v>
      </c>
      <c r="I23" s="301" t="s">
        <v>31</v>
      </c>
    </row>
    <row r="24" spans="1:11" ht="14.25" customHeight="1" x14ac:dyDescent="0.25">
      <c r="A24" s="99"/>
      <c r="B24" s="99"/>
      <c r="C24" s="99"/>
      <c r="D24" s="99"/>
      <c r="E24" s="18"/>
      <c r="F24" s="302"/>
      <c r="G24" s="302"/>
      <c r="H24" s="302"/>
      <c r="I24" s="302"/>
    </row>
    <row r="25" spans="1:11" ht="14.4" customHeight="1" x14ac:dyDescent="0.25">
      <c r="A25" s="13" t="s">
        <v>170</v>
      </c>
      <c r="B25" s="14"/>
      <c r="E25" s="166" t="s">
        <v>93</v>
      </c>
      <c r="F25" s="315">
        <f>I16</f>
        <v>141</v>
      </c>
      <c r="G25" s="315"/>
      <c r="H25" s="32">
        <f>I25*60</f>
        <v>390</v>
      </c>
      <c r="I25" s="47">
        <f>C20</f>
        <v>6.5</v>
      </c>
    </row>
    <row r="26" spans="1:11" x14ac:dyDescent="0.25">
      <c r="A26" s="19" t="s">
        <v>15</v>
      </c>
      <c r="B26" s="19" t="s">
        <v>16</v>
      </c>
      <c r="E26" s="45" t="s">
        <v>94</v>
      </c>
      <c r="F26" s="316">
        <f>H16</f>
        <v>31</v>
      </c>
      <c r="G26" s="316"/>
      <c r="H26" s="80">
        <f>I26*60</f>
        <v>220</v>
      </c>
      <c r="I26" s="89">
        <f>C43</f>
        <v>3.6666666666666665</v>
      </c>
    </row>
    <row r="27" spans="1:11" ht="15" thickBot="1" x14ac:dyDescent="0.3">
      <c r="A27" s="35" t="s">
        <v>97</v>
      </c>
      <c r="B27" s="36" t="s">
        <v>54</v>
      </c>
      <c r="C27" s="20">
        <v>0</v>
      </c>
      <c r="D27" s="57"/>
      <c r="E27" s="41" t="s">
        <v>33</v>
      </c>
      <c r="F27" s="41"/>
      <c r="G27" s="166"/>
      <c r="H27" s="12">
        <f>(F25*H25)+(F26*H26)</f>
        <v>61810</v>
      </c>
      <c r="I27" s="12">
        <f>(F25*I25)+(F26*I26)</f>
        <v>1030.1666666666667</v>
      </c>
    </row>
    <row r="28" spans="1:11" ht="15" thickTop="1" x14ac:dyDescent="0.25">
      <c r="A28" s="33" t="s">
        <v>98</v>
      </c>
      <c r="B28" s="34" t="s">
        <v>18</v>
      </c>
      <c r="C28" s="20">
        <v>5</v>
      </c>
    </row>
    <row r="29" spans="1:11" ht="14.25" customHeight="1" x14ac:dyDescent="0.25">
      <c r="A29" s="96" t="s">
        <v>95</v>
      </c>
      <c r="B29" s="97" t="s">
        <v>85</v>
      </c>
      <c r="C29" s="20">
        <v>15</v>
      </c>
      <c r="E29" s="82" t="s">
        <v>82</v>
      </c>
      <c r="F29" s="82">
        <f>F16</f>
        <v>180</v>
      </c>
      <c r="G29" s="318" t="s">
        <v>218</v>
      </c>
      <c r="H29" s="318"/>
      <c r="I29" s="318"/>
      <c r="J29" s="165"/>
      <c r="K29" s="165"/>
    </row>
    <row r="30" spans="1:11" s="10" customFormat="1" ht="14.25" customHeight="1" x14ac:dyDescent="0.25">
      <c r="A30" s="22" t="s">
        <v>120</v>
      </c>
      <c r="B30" s="107" t="s">
        <v>121</v>
      </c>
      <c r="C30" s="20">
        <v>5</v>
      </c>
      <c r="D30" s="54"/>
      <c r="E30" s="7"/>
      <c r="F30" s="7"/>
      <c r="G30" s="318"/>
      <c r="H30" s="318"/>
      <c r="I30" s="318"/>
      <c r="J30" s="7"/>
      <c r="K30" s="7"/>
    </row>
    <row r="31" spans="1:11" ht="16.5" customHeight="1" x14ac:dyDescent="0.25">
      <c r="A31" s="30" t="s">
        <v>123</v>
      </c>
      <c r="B31" s="31" t="s">
        <v>122</v>
      </c>
      <c r="C31" s="20">
        <v>15</v>
      </c>
      <c r="E31" s="187"/>
      <c r="F31" s="187"/>
      <c r="G31" s="187"/>
      <c r="H31" s="187"/>
      <c r="I31" s="187"/>
    </row>
    <row r="32" spans="1:11" ht="14.4" customHeight="1" x14ac:dyDescent="0.25">
      <c r="A32" s="22" t="s">
        <v>125</v>
      </c>
      <c r="B32" s="107" t="s">
        <v>124</v>
      </c>
      <c r="C32" s="20">
        <v>5</v>
      </c>
      <c r="E32" s="317" t="s">
        <v>217</v>
      </c>
      <c r="F32" s="317"/>
      <c r="G32" s="317"/>
      <c r="H32" s="317"/>
      <c r="I32" s="317"/>
    </row>
    <row r="33" spans="1:9" ht="14.4" customHeight="1" x14ac:dyDescent="0.25">
      <c r="A33" s="30" t="s">
        <v>144</v>
      </c>
      <c r="B33" s="31" t="s">
        <v>84</v>
      </c>
      <c r="C33" s="20">
        <v>140</v>
      </c>
      <c r="D33" s="7"/>
      <c r="E33" s="317"/>
      <c r="F33" s="317"/>
      <c r="G33" s="317"/>
      <c r="H33" s="317"/>
      <c r="I33" s="317"/>
    </row>
    <row r="34" spans="1:9" ht="14.25" customHeight="1" x14ac:dyDescent="0.25">
      <c r="A34" s="22" t="s">
        <v>129</v>
      </c>
      <c r="B34" s="107" t="s">
        <v>145</v>
      </c>
      <c r="C34" s="20">
        <v>5</v>
      </c>
      <c r="D34" s="7"/>
      <c r="E34" s="317"/>
      <c r="F34" s="317"/>
      <c r="G34" s="317"/>
      <c r="H34" s="317"/>
      <c r="I34" s="317"/>
    </row>
    <row r="35" spans="1:9" x14ac:dyDescent="0.25">
      <c r="A35" s="30" t="s">
        <v>130</v>
      </c>
      <c r="B35" s="31" t="s">
        <v>106</v>
      </c>
      <c r="C35" s="20">
        <v>25</v>
      </c>
      <c r="D35" s="7"/>
      <c r="E35" s="317"/>
      <c r="F35" s="317"/>
      <c r="G35" s="317"/>
      <c r="H35" s="317"/>
      <c r="I35" s="317"/>
    </row>
    <row r="36" spans="1:9" x14ac:dyDescent="0.25">
      <c r="A36" s="22" t="s">
        <v>17</v>
      </c>
      <c r="B36" s="107" t="s">
        <v>104</v>
      </c>
      <c r="C36" s="20">
        <v>5</v>
      </c>
      <c r="D36" s="7"/>
      <c r="E36" s="41"/>
      <c r="F36" s="41"/>
      <c r="G36" s="41"/>
      <c r="H36" s="12"/>
      <c r="I36" s="12"/>
    </row>
    <row r="37" spans="1:9" x14ac:dyDescent="0.25">
      <c r="A37" s="30" t="s">
        <v>58</v>
      </c>
      <c r="B37" s="31" t="s">
        <v>19</v>
      </c>
      <c r="C37" s="20">
        <v>0</v>
      </c>
      <c r="D37" s="7"/>
    </row>
    <row r="38" spans="1:9" x14ac:dyDescent="0.25">
      <c r="A38" s="311" t="s">
        <v>136</v>
      </c>
      <c r="B38" s="309" t="s">
        <v>118</v>
      </c>
      <c r="C38" s="7"/>
      <c r="D38" s="7"/>
    </row>
    <row r="39" spans="1:9" x14ac:dyDescent="0.25">
      <c r="A39" s="311"/>
      <c r="B39" s="309"/>
      <c r="C39" s="7"/>
      <c r="D39" s="7"/>
    </row>
    <row r="40" spans="1:9" x14ac:dyDescent="0.25">
      <c r="A40" s="311"/>
      <c r="B40" s="309"/>
    </row>
    <row r="41" spans="1:9" ht="15" thickBot="1" x14ac:dyDescent="0.3">
      <c r="A41" s="312"/>
      <c r="B41" s="310"/>
      <c r="C41" s="20"/>
    </row>
    <row r="42" spans="1:9" ht="15" thickTop="1" x14ac:dyDescent="0.25">
      <c r="A42" s="37" t="s">
        <v>146</v>
      </c>
      <c r="B42" s="37" t="s">
        <v>56</v>
      </c>
      <c r="C42" s="58">
        <f>SUM(C27:C41)</f>
        <v>220</v>
      </c>
      <c r="D42" s="54" t="s">
        <v>20</v>
      </c>
    </row>
    <row r="43" spans="1:9" x14ac:dyDescent="0.25">
      <c r="A43" s="38" t="s">
        <v>147</v>
      </c>
      <c r="B43" s="38" t="s">
        <v>55</v>
      </c>
      <c r="C43" s="60">
        <f>C42/60</f>
        <v>3.6666666666666665</v>
      </c>
      <c r="D43" s="54" t="s">
        <v>21</v>
      </c>
    </row>
    <row r="44" spans="1:9" x14ac:dyDescent="0.25">
      <c r="A44" s="9" t="s">
        <v>148</v>
      </c>
    </row>
  </sheetData>
  <mergeCells count="14">
    <mergeCell ref="E32:I35"/>
    <mergeCell ref="A38:A41"/>
    <mergeCell ref="B38:B41"/>
    <mergeCell ref="H2:H4"/>
    <mergeCell ref="E3:F4"/>
    <mergeCell ref="G3:G4"/>
    <mergeCell ref="I3:I4"/>
    <mergeCell ref="F26:G26"/>
    <mergeCell ref="G29:I30"/>
    <mergeCell ref="J3:J4"/>
    <mergeCell ref="F23:G24"/>
    <mergeCell ref="H23:H24"/>
    <mergeCell ref="I23:I24"/>
    <mergeCell ref="F25:G25"/>
  </mergeCells>
  <pageMargins left="0.25" right="0.25" top="0.75" bottom="0.75" header="0.3" footer="0.3"/>
  <pageSetup scale="74" fitToHeight="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E70DF-6764-446E-8795-3591DC905E88}">
  <sheetPr>
    <pageSetUpPr fitToPage="1"/>
  </sheetPr>
  <dimension ref="A1:M44"/>
  <sheetViews>
    <sheetView showGridLines="0" topLeftCell="A9" zoomScale="85" zoomScaleNormal="85" workbookViewId="0">
      <selection activeCell="H37" sqref="H37"/>
    </sheetView>
  </sheetViews>
  <sheetFormatPr defaultColWidth="9.109375" defaultRowHeight="14.4" x14ac:dyDescent="0.25"/>
  <cols>
    <col min="1" max="1" width="13.44140625" style="7" customWidth="1"/>
    <col min="2" max="2" width="70.77734375" style="7" customWidth="1"/>
    <col min="3" max="3" width="9.109375" style="54"/>
    <col min="4" max="4" width="9.109375" style="54" customWidth="1"/>
    <col min="5" max="5" width="35.33203125" style="7" customWidth="1"/>
    <col min="6" max="6" width="7.6640625" style="7" customWidth="1"/>
    <col min="7" max="7" width="11.44140625" style="7" customWidth="1"/>
    <col min="8" max="8" width="16.6640625" style="7" customWidth="1"/>
    <col min="9" max="9" width="15.44140625" style="7" customWidth="1"/>
    <col min="10" max="10" width="13.33203125" style="7" customWidth="1"/>
    <col min="11" max="11" width="8.6640625" style="7" customWidth="1"/>
    <col min="12" max="13" width="13.33203125" style="7" customWidth="1"/>
    <col min="14" max="16384" width="9.109375" style="7"/>
  </cols>
  <sheetData>
    <row r="1" spans="1:13" ht="14.25" customHeight="1" x14ac:dyDescent="0.25">
      <c r="A1" s="13" t="s">
        <v>171</v>
      </c>
      <c r="B1" s="14"/>
      <c r="E1" s="13" t="s">
        <v>61</v>
      </c>
      <c r="F1" s="14"/>
      <c r="G1" s="14"/>
      <c r="H1" s="14"/>
      <c r="I1" s="14"/>
      <c r="J1" s="14"/>
    </row>
    <row r="2" spans="1:13" ht="18.75" customHeight="1" x14ac:dyDescent="0.25">
      <c r="A2" s="19" t="s">
        <v>15</v>
      </c>
      <c r="B2" s="19" t="s">
        <v>16</v>
      </c>
      <c r="H2" s="305" t="s">
        <v>88</v>
      </c>
    </row>
    <row r="3" spans="1:13" ht="14.25" customHeight="1" thickBot="1" x14ac:dyDescent="0.3">
      <c r="A3" s="35" t="s">
        <v>97</v>
      </c>
      <c r="B3" s="36" t="s">
        <v>54</v>
      </c>
      <c r="C3" s="20">
        <v>0</v>
      </c>
      <c r="E3" s="313" t="s">
        <v>22</v>
      </c>
      <c r="F3" s="313"/>
      <c r="G3" s="303" t="s">
        <v>81</v>
      </c>
      <c r="H3" s="305"/>
      <c r="I3" s="301" t="s">
        <v>87</v>
      </c>
      <c r="J3" s="301" t="s">
        <v>80</v>
      </c>
    </row>
    <row r="4" spans="1:13" ht="15" customHeight="1" thickTop="1" x14ac:dyDescent="0.25">
      <c r="A4" s="33" t="s">
        <v>98</v>
      </c>
      <c r="B4" s="34" t="s">
        <v>18</v>
      </c>
      <c r="C4" s="20">
        <v>5</v>
      </c>
      <c r="E4" s="314"/>
      <c r="F4" s="314"/>
      <c r="G4" s="304"/>
      <c r="H4" s="306"/>
      <c r="I4" s="302"/>
      <c r="J4" s="302"/>
    </row>
    <row r="5" spans="1:13" x14ac:dyDescent="0.25">
      <c r="A5" s="96" t="s">
        <v>95</v>
      </c>
      <c r="B5" s="97" t="s">
        <v>85</v>
      </c>
      <c r="C5" s="20">
        <v>15</v>
      </c>
      <c r="E5" s="166" t="s">
        <v>24</v>
      </c>
      <c r="F5" s="183">
        <f>G5-J5</f>
        <v>1</v>
      </c>
      <c r="G5" s="8">
        <v>1</v>
      </c>
      <c r="H5" s="249">
        <v>0</v>
      </c>
      <c r="I5" s="250">
        <v>1</v>
      </c>
      <c r="J5" s="20">
        <v>0</v>
      </c>
      <c r="M5" s="163"/>
    </row>
    <row r="6" spans="1:13" ht="14.4" customHeight="1" x14ac:dyDescent="0.25">
      <c r="A6" s="22" t="s">
        <v>120</v>
      </c>
      <c r="B6" s="107" t="s">
        <v>121</v>
      </c>
      <c r="C6" s="20">
        <v>5</v>
      </c>
      <c r="E6" s="42" t="s">
        <v>8</v>
      </c>
      <c r="F6" s="184">
        <f>G6-J6</f>
        <v>21</v>
      </c>
      <c r="G6" s="43">
        <v>22</v>
      </c>
      <c r="H6" s="251">
        <v>2</v>
      </c>
      <c r="I6" s="252">
        <v>17</v>
      </c>
      <c r="J6" s="44">
        <v>1</v>
      </c>
    </row>
    <row r="7" spans="1:13" ht="14.4" customHeight="1" x14ac:dyDescent="0.25">
      <c r="A7" s="30" t="s">
        <v>123</v>
      </c>
      <c r="B7" s="31" t="s">
        <v>122</v>
      </c>
      <c r="C7" s="20">
        <v>15</v>
      </c>
      <c r="E7" s="166" t="s">
        <v>25</v>
      </c>
      <c r="F7" s="183">
        <f>G7-J7</f>
        <v>20</v>
      </c>
      <c r="G7" s="8">
        <v>21</v>
      </c>
      <c r="H7" s="249">
        <v>2</v>
      </c>
      <c r="I7" s="250">
        <v>16</v>
      </c>
      <c r="J7" s="20">
        <v>1</v>
      </c>
      <c r="M7" s="164"/>
    </row>
    <row r="8" spans="1:13" x14ac:dyDescent="0.25">
      <c r="A8" s="22" t="s">
        <v>125</v>
      </c>
      <c r="B8" s="107" t="s">
        <v>167</v>
      </c>
      <c r="C8" s="20">
        <v>5</v>
      </c>
      <c r="E8" s="42" t="s">
        <v>9</v>
      </c>
      <c r="F8" s="184">
        <f>G8-J8</f>
        <v>15</v>
      </c>
      <c r="G8" s="43">
        <v>22</v>
      </c>
      <c r="H8" s="251">
        <v>1.5</v>
      </c>
      <c r="I8" s="252">
        <v>11</v>
      </c>
      <c r="J8" s="44">
        <v>7</v>
      </c>
    </row>
    <row r="9" spans="1:13" x14ac:dyDescent="0.25">
      <c r="A9" s="30" t="s">
        <v>126</v>
      </c>
      <c r="B9" s="31" t="s">
        <v>84</v>
      </c>
      <c r="C9" s="20">
        <v>110</v>
      </c>
      <c r="E9" s="166" t="s">
        <v>26</v>
      </c>
      <c r="F9" s="183">
        <f>G9-J9</f>
        <v>17</v>
      </c>
      <c r="G9" s="8">
        <v>22</v>
      </c>
      <c r="H9" s="249">
        <v>1.5</v>
      </c>
      <c r="I9" s="250">
        <v>14</v>
      </c>
      <c r="J9" s="20">
        <v>5</v>
      </c>
    </row>
    <row r="10" spans="1:13" x14ac:dyDescent="0.25">
      <c r="A10" s="22" t="s">
        <v>127</v>
      </c>
      <c r="B10" s="107" t="s">
        <v>145</v>
      </c>
      <c r="C10" s="20">
        <v>5</v>
      </c>
      <c r="E10" s="42" t="s">
        <v>10</v>
      </c>
      <c r="F10" s="184">
        <f t="shared" ref="F10:F15" si="0">G10-J10</f>
        <v>16</v>
      </c>
      <c r="G10" s="43">
        <v>22</v>
      </c>
      <c r="H10" s="251">
        <v>15</v>
      </c>
      <c r="I10" s="252">
        <v>13</v>
      </c>
      <c r="J10" s="44">
        <v>6</v>
      </c>
    </row>
    <row r="11" spans="1:13" x14ac:dyDescent="0.25">
      <c r="A11" s="158" t="s">
        <v>128</v>
      </c>
      <c r="B11" s="31" t="s">
        <v>106</v>
      </c>
      <c r="C11" s="20">
        <v>25</v>
      </c>
      <c r="E11" s="166" t="s">
        <v>27</v>
      </c>
      <c r="F11" s="183">
        <f t="shared" si="0"/>
        <v>19</v>
      </c>
      <c r="G11" s="8">
        <v>20</v>
      </c>
      <c r="H11" s="249">
        <v>2</v>
      </c>
      <c r="I11" s="250">
        <v>15</v>
      </c>
      <c r="J11" s="20">
        <v>1</v>
      </c>
    </row>
    <row r="12" spans="1:13" x14ac:dyDescent="0.25">
      <c r="A12" s="159" t="s">
        <v>129</v>
      </c>
      <c r="B12" s="107" t="s">
        <v>134</v>
      </c>
      <c r="C12" s="20">
        <v>5</v>
      </c>
      <c r="E12" s="42" t="s">
        <v>11</v>
      </c>
      <c r="F12" s="184">
        <f t="shared" si="0"/>
        <v>22</v>
      </c>
      <c r="G12" s="43">
        <v>23</v>
      </c>
      <c r="H12" s="251">
        <v>2</v>
      </c>
      <c r="I12" s="252">
        <v>16</v>
      </c>
      <c r="J12" s="44">
        <v>1</v>
      </c>
    </row>
    <row r="13" spans="1:13" x14ac:dyDescent="0.25">
      <c r="A13" s="30" t="s">
        <v>130</v>
      </c>
      <c r="B13" s="31" t="s">
        <v>131</v>
      </c>
      <c r="C13" s="20">
        <v>25</v>
      </c>
      <c r="E13" s="166" t="s">
        <v>28</v>
      </c>
      <c r="F13" s="183">
        <f t="shared" si="0"/>
        <v>15</v>
      </c>
      <c r="G13" s="8">
        <v>20</v>
      </c>
      <c r="H13" s="249">
        <v>1.5</v>
      </c>
      <c r="I13" s="250">
        <v>12</v>
      </c>
      <c r="J13" s="20">
        <v>5</v>
      </c>
    </row>
    <row r="14" spans="1:13" x14ac:dyDescent="0.25">
      <c r="A14" s="22" t="s">
        <v>17</v>
      </c>
      <c r="B14" s="107" t="s">
        <v>104</v>
      </c>
      <c r="C14" s="20">
        <v>5</v>
      </c>
      <c r="E14" s="42" t="s">
        <v>12</v>
      </c>
      <c r="F14" s="184">
        <f t="shared" si="0"/>
        <v>22</v>
      </c>
      <c r="G14" s="43">
        <v>23</v>
      </c>
      <c r="H14" s="251">
        <v>2.5</v>
      </c>
      <c r="I14" s="252">
        <v>17</v>
      </c>
      <c r="J14" s="44">
        <v>1</v>
      </c>
    </row>
    <row r="15" spans="1:13" x14ac:dyDescent="0.25">
      <c r="A15" s="30" t="s">
        <v>58</v>
      </c>
      <c r="B15" s="31" t="s">
        <v>19</v>
      </c>
      <c r="C15" s="20">
        <v>0</v>
      </c>
      <c r="E15" s="16" t="s">
        <v>29</v>
      </c>
      <c r="F15" s="185">
        <f t="shared" si="0"/>
        <v>12</v>
      </c>
      <c r="G15" s="79">
        <v>22</v>
      </c>
      <c r="H15" s="253">
        <v>1</v>
      </c>
      <c r="I15" s="254">
        <v>9</v>
      </c>
      <c r="J15" s="21">
        <v>10</v>
      </c>
    </row>
    <row r="16" spans="1:13" x14ac:dyDescent="0.25">
      <c r="A16" s="22" t="s">
        <v>62</v>
      </c>
      <c r="B16" s="107" t="s">
        <v>135</v>
      </c>
      <c r="C16" s="20">
        <v>5</v>
      </c>
      <c r="E16" s="166" t="s">
        <v>23</v>
      </c>
      <c r="F16" s="167">
        <f>SUM(F5:F15)</f>
        <v>180</v>
      </c>
      <c r="G16" s="167">
        <f>SUM(G5:G15)</f>
        <v>218</v>
      </c>
      <c r="H16" s="167">
        <f t="shared" ref="H16:I16" si="1">SUM(H5:H15)</f>
        <v>31</v>
      </c>
      <c r="I16" s="167">
        <f t="shared" si="1"/>
        <v>141</v>
      </c>
      <c r="J16" s="167">
        <f>SUM(J5:J15)</f>
        <v>38</v>
      </c>
    </row>
    <row r="17" spans="1:10" x14ac:dyDescent="0.25">
      <c r="A17" s="158" t="s">
        <v>132</v>
      </c>
      <c r="B17" s="110" t="s">
        <v>133</v>
      </c>
      <c r="C17" s="20">
        <v>155</v>
      </c>
      <c r="E17" s="166"/>
      <c r="F17" s="32"/>
      <c r="G17" s="32"/>
      <c r="H17" s="98"/>
      <c r="I17" s="98"/>
      <c r="J17" s="20"/>
    </row>
    <row r="18" spans="1:10" ht="15" thickBot="1" x14ac:dyDescent="0.3">
      <c r="A18" s="108" t="s">
        <v>89</v>
      </c>
      <c r="B18" s="109" t="s">
        <v>168</v>
      </c>
      <c r="C18" s="161">
        <v>10</v>
      </c>
      <c r="E18" s="166"/>
      <c r="F18" s="32"/>
      <c r="G18" s="32"/>
      <c r="H18" s="98"/>
      <c r="I18" s="98"/>
      <c r="J18" s="20"/>
    </row>
    <row r="19" spans="1:10" ht="15" thickTop="1" x14ac:dyDescent="0.25">
      <c r="A19" s="37" t="s">
        <v>146</v>
      </c>
      <c r="B19" s="37" t="s">
        <v>56</v>
      </c>
      <c r="C19" s="55">
        <f>SUM(C3:C18)</f>
        <v>390</v>
      </c>
      <c r="D19" s="54" t="s">
        <v>20</v>
      </c>
      <c r="E19" s="166"/>
      <c r="F19" s="32"/>
      <c r="G19" s="32"/>
      <c r="H19" s="98"/>
      <c r="I19" s="98"/>
      <c r="J19" s="20"/>
    </row>
    <row r="20" spans="1:10" x14ac:dyDescent="0.25">
      <c r="A20" s="38" t="s">
        <v>147</v>
      </c>
      <c r="B20" s="38" t="s">
        <v>55</v>
      </c>
      <c r="C20" s="56">
        <f>C19/60</f>
        <v>6.5</v>
      </c>
      <c r="D20" s="54" t="s">
        <v>21</v>
      </c>
      <c r="E20" s="166"/>
      <c r="F20" s="32"/>
      <c r="G20" s="32"/>
      <c r="H20" s="98"/>
      <c r="I20" s="98"/>
      <c r="J20" s="20"/>
    </row>
    <row r="21" spans="1:10" x14ac:dyDescent="0.25">
      <c r="A21" s="103" t="s">
        <v>143</v>
      </c>
      <c r="E21" s="166"/>
      <c r="F21" s="167"/>
      <c r="G21" s="167"/>
      <c r="H21" s="167"/>
      <c r="I21" s="167"/>
      <c r="J21" s="167"/>
    </row>
    <row r="22" spans="1:10" x14ac:dyDescent="0.25">
      <c r="C22" s="7"/>
      <c r="D22" s="7"/>
      <c r="E22" s="15" t="s">
        <v>61</v>
      </c>
      <c r="F22" s="13"/>
      <c r="G22" s="13"/>
      <c r="H22" s="13"/>
      <c r="I22" s="13"/>
    </row>
    <row r="23" spans="1:10" x14ac:dyDescent="0.25">
      <c r="C23" s="7"/>
      <c r="D23" s="7"/>
      <c r="E23" s="17"/>
      <c r="F23" s="301" t="s">
        <v>32</v>
      </c>
      <c r="G23" s="301"/>
      <c r="H23" s="301" t="s">
        <v>30</v>
      </c>
      <c r="I23" s="301" t="s">
        <v>31</v>
      </c>
    </row>
    <row r="24" spans="1:10" ht="14.25" customHeight="1" x14ac:dyDescent="0.25">
      <c r="A24" s="99"/>
      <c r="B24" s="99"/>
      <c r="C24" s="99"/>
      <c r="D24" s="99"/>
      <c r="E24" s="18"/>
      <c r="F24" s="302"/>
      <c r="G24" s="302"/>
      <c r="H24" s="302"/>
      <c r="I24" s="302"/>
    </row>
    <row r="25" spans="1:10" ht="14.4" customHeight="1" x14ac:dyDescent="0.25">
      <c r="A25" s="13" t="s">
        <v>172</v>
      </c>
      <c r="B25" s="14"/>
      <c r="E25" s="166" t="s">
        <v>93</v>
      </c>
      <c r="F25" s="315">
        <f>I16</f>
        <v>141</v>
      </c>
      <c r="G25" s="315"/>
      <c r="H25" s="32">
        <f>I25*60</f>
        <v>390</v>
      </c>
      <c r="I25" s="47">
        <f>C20</f>
        <v>6.5</v>
      </c>
    </row>
    <row r="26" spans="1:10" x14ac:dyDescent="0.25">
      <c r="A26" s="19" t="s">
        <v>15</v>
      </c>
      <c r="B26" s="19" t="s">
        <v>16</v>
      </c>
      <c r="E26" s="45" t="s">
        <v>94</v>
      </c>
      <c r="F26" s="316">
        <f>H16</f>
        <v>31</v>
      </c>
      <c r="G26" s="316"/>
      <c r="H26" s="80">
        <f>I26*60</f>
        <v>220</v>
      </c>
      <c r="I26" s="89">
        <f>C43</f>
        <v>3.6666666666666665</v>
      </c>
    </row>
    <row r="27" spans="1:10" ht="15" thickBot="1" x14ac:dyDescent="0.3">
      <c r="A27" s="35" t="s">
        <v>97</v>
      </c>
      <c r="B27" s="36" t="s">
        <v>54</v>
      </c>
      <c r="C27" s="20">
        <v>0</v>
      </c>
      <c r="D27" s="57"/>
      <c r="E27" s="41" t="s">
        <v>33</v>
      </c>
      <c r="F27" s="41"/>
      <c r="G27" s="166"/>
      <c r="H27" s="12">
        <f>(F25*H25)+(F26*H26)</f>
        <v>61810</v>
      </c>
      <c r="I27" s="12">
        <f>(F25*I25)+(F26*I26)</f>
        <v>1030.1666666666667</v>
      </c>
    </row>
    <row r="28" spans="1:10" ht="15" thickTop="1" x14ac:dyDescent="0.25">
      <c r="A28" s="33" t="s">
        <v>98</v>
      </c>
      <c r="B28" s="34" t="s">
        <v>18</v>
      </c>
      <c r="C28" s="20">
        <v>5</v>
      </c>
    </row>
    <row r="29" spans="1:10" ht="14.25" customHeight="1" x14ac:dyDescent="0.25">
      <c r="A29" s="96" t="s">
        <v>95</v>
      </c>
      <c r="B29" s="97" t="s">
        <v>85</v>
      </c>
      <c r="C29" s="20">
        <v>15</v>
      </c>
      <c r="E29" s="82" t="s">
        <v>82</v>
      </c>
      <c r="F29" s="82">
        <f>F16</f>
        <v>180</v>
      </c>
      <c r="G29" s="318" t="s">
        <v>218</v>
      </c>
      <c r="H29" s="318"/>
      <c r="I29" s="318"/>
      <c r="J29" s="165"/>
    </row>
    <row r="30" spans="1:10" s="100" customFormat="1" ht="14.25" customHeight="1" x14ac:dyDescent="0.25">
      <c r="A30" s="22" t="s">
        <v>120</v>
      </c>
      <c r="B30" s="107" t="s">
        <v>121</v>
      </c>
      <c r="C30" s="20">
        <v>5</v>
      </c>
      <c r="D30" s="54"/>
      <c r="E30" s="7"/>
      <c r="F30" s="7"/>
      <c r="G30" s="318"/>
      <c r="H30" s="318"/>
      <c r="I30" s="318"/>
      <c r="J30" s="7"/>
    </row>
    <row r="31" spans="1:10" ht="16.5" customHeight="1" x14ac:dyDescent="0.25">
      <c r="A31" s="30" t="s">
        <v>123</v>
      </c>
      <c r="B31" s="31" t="s">
        <v>122</v>
      </c>
      <c r="C31" s="20">
        <v>15</v>
      </c>
      <c r="E31" s="317" t="s">
        <v>217</v>
      </c>
      <c r="F31" s="317"/>
      <c r="G31" s="317"/>
      <c r="H31" s="317"/>
      <c r="I31" s="317"/>
    </row>
    <row r="32" spans="1:10" x14ac:dyDescent="0.25">
      <c r="A32" s="22" t="s">
        <v>125</v>
      </c>
      <c r="B32" s="107" t="s">
        <v>167</v>
      </c>
      <c r="C32" s="20">
        <v>5</v>
      </c>
      <c r="E32" s="317"/>
      <c r="F32" s="317"/>
      <c r="G32" s="317"/>
      <c r="H32" s="317"/>
      <c r="I32" s="317"/>
    </row>
    <row r="33" spans="1:9" x14ac:dyDescent="0.25">
      <c r="A33" s="30" t="s">
        <v>144</v>
      </c>
      <c r="B33" s="31" t="s">
        <v>84</v>
      </c>
      <c r="C33" s="20">
        <v>140</v>
      </c>
      <c r="D33" s="7"/>
      <c r="E33" s="317"/>
      <c r="F33" s="317"/>
      <c r="G33" s="317"/>
      <c r="H33" s="317"/>
      <c r="I33" s="317"/>
    </row>
    <row r="34" spans="1:9" ht="14.25" customHeight="1" x14ac:dyDescent="0.25">
      <c r="A34" s="22" t="s">
        <v>129</v>
      </c>
      <c r="B34" s="107" t="s">
        <v>134</v>
      </c>
      <c r="C34" s="20">
        <v>5</v>
      </c>
      <c r="D34" s="7"/>
      <c r="E34" s="317"/>
      <c r="F34" s="317"/>
      <c r="G34" s="317"/>
      <c r="H34" s="317"/>
      <c r="I34" s="317"/>
    </row>
    <row r="35" spans="1:9" x14ac:dyDescent="0.25">
      <c r="A35" s="158" t="s">
        <v>128</v>
      </c>
      <c r="B35" s="31" t="s">
        <v>131</v>
      </c>
      <c r="C35" s="20">
        <v>25</v>
      </c>
      <c r="D35" s="7"/>
      <c r="E35" s="187"/>
      <c r="F35" s="187"/>
      <c r="G35" s="187"/>
      <c r="H35" s="187"/>
      <c r="I35" s="187"/>
    </row>
    <row r="36" spans="1:9" x14ac:dyDescent="0.25">
      <c r="A36" s="159" t="s">
        <v>129</v>
      </c>
      <c r="B36" s="107" t="s">
        <v>104</v>
      </c>
      <c r="C36" s="20">
        <v>5</v>
      </c>
      <c r="D36" s="7"/>
      <c r="E36" s="41"/>
      <c r="F36" s="41"/>
      <c r="G36" s="41"/>
      <c r="H36" s="12"/>
      <c r="I36" s="12"/>
    </row>
    <row r="37" spans="1:9" x14ac:dyDescent="0.25">
      <c r="A37" s="30" t="s">
        <v>130</v>
      </c>
      <c r="B37" s="31" t="s">
        <v>19</v>
      </c>
      <c r="C37" s="20">
        <v>0</v>
      </c>
      <c r="D37" s="7"/>
    </row>
    <row r="38" spans="1:9" x14ac:dyDescent="0.25">
      <c r="A38" s="311" t="s">
        <v>136</v>
      </c>
      <c r="B38" s="309" t="s">
        <v>118</v>
      </c>
      <c r="C38" s="7"/>
      <c r="D38" s="7"/>
    </row>
    <row r="39" spans="1:9" x14ac:dyDescent="0.25">
      <c r="A39" s="311"/>
      <c r="B39" s="309"/>
      <c r="C39" s="7"/>
      <c r="D39" s="7"/>
    </row>
    <row r="40" spans="1:9" x14ac:dyDescent="0.25">
      <c r="A40" s="311"/>
      <c r="B40" s="309"/>
    </row>
    <row r="41" spans="1:9" ht="15" thickBot="1" x14ac:dyDescent="0.3">
      <c r="A41" s="312"/>
      <c r="B41" s="310"/>
      <c r="C41" s="20"/>
    </row>
    <row r="42" spans="1:9" ht="15" thickTop="1" x14ac:dyDescent="0.25">
      <c r="A42" s="37" t="s">
        <v>146</v>
      </c>
      <c r="B42" s="37" t="s">
        <v>56</v>
      </c>
      <c r="C42" s="58">
        <f>SUM(C27:C41)</f>
        <v>220</v>
      </c>
      <c r="D42" s="54" t="s">
        <v>20</v>
      </c>
    </row>
    <row r="43" spans="1:9" x14ac:dyDescent="0.25">
      <c r="A43" s="38" t="s">
        <v>147</v>
      </c>
      <c r="B43" s="38" t="s">
        <v>55</v>
      </c>
      <c r="C43" s="60">
        <f>C42/60</f>
        <v>3.6666666666666665</v>
      </c>
      <c r="D43" s="54" t="s">
        <v>21</v>
      </c>
    </row>
    <row r="44" spans="1:9" x14ac:dyDescent="0.25">
      <c r="A44" s="103" t="s">
        <v>148</v>
      </c>
    </row>
  </sheetData>
  <mergeCells count="14">
    <mergeCell ref="J3:J4"/>
    <mergeCell ref="G29:I30"/>
    <mergeCell ref="A38:A41"/>
    <mergeCell ref="B38:B41"/>
    <mergeCell ref="E31:I34"/>
    <mergeCell ref="H2:H4"/>
    <mergeCell ref="E3:F4"/>
    <mergeCell ref="G3:G4"/>
    <mergeCell ref="I3:I4"/>
    <mergeCell ref="F23:G24"/>
    <mergeCell ref="H23:H24"/>
    <mergeCell ref="I23:I24"/>
    <mergeCell ref="F25:G25"/>
    <mergeCell ref="F26:G26"/>
  </mergeCells>
  <pageMargins left="0.25" right="0.25" top="0.75" bottom="0.75" header="0.3" footer="0.3"/>
  <pageSetup scale="63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2022-23 MASTER Annual Calendar</vt:lpstr>
      <vt:lpstr>Daily Schedule (K)</vt:lpstr>
      <vt:lpstr>Daily Schedule (YE)</vt:lpstr>
      <vt:lpstr>Daily Schedule (OE)</vt:lpstr>
      <vt:lpstr>'2022-23 MASTER Annual Calendar'!Print_Area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6:  Calendar and Schedule</dc:title>
  <dc:creator>Rekha Bhatt</dc:creator>
  <cp:lastModifiedBy>Laylah Sullivan</cp:lastModifiedBy>
  <cp:lastPrinted>2022-03-05T18:44:36Z</cp:lastPrinted>
  <dcterms:created xsi:type="dcterms:W3CDTF">2019-09-17T16:51:22Z</dcterms:created>
  <dcterms:modified xsi:type="dcterms:W3CDTF">2022-03-06T16:26:19Z</dcterms:modified>
</cp:coreProperties>
</file>