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49beef038c769d4/Third Future Schools/General Instruction/24-25 Spot Data/"/>
    </mc:Choice>
  </mc:AlternateContent>
  <xr:revisionPtr revIDLastSave="0" documentId="8_{A6A0BF3A-0758-40F9-A77F-4A1BC52BADD1}" xr6:coauthVersionLast="47" xr6:coauthVersionMax="47" xr10:uidLastSave="{00000000-0000-0000-0000-000000000000}"/>
  <bookViews>
    <workbookView minimized="1" xWindow="15" yWindow="720" windowWidth="20505" windowHeight="12240" xr2:uid="{00000000-000D-0000-FFFF-FFFF00000000}"/>
  </bookViews>
  <sheets>
    <sheet name="Week 10" sheetId="1" r:id="rId1"/>
    <sheet name="Week 9" sheetId="2" r:id="rId2"/>
    <sheet name="Week 8" sheetId="3" r:id="rId3"/>
    <sheet name="Week 7" sheetId="4" r:id="rId4"/>
    <sheet name="Week 6" sheetId="5" r:id="rId5"/>
    <sheet name="Week 5" sheetId="6" r:id="rId6"/>
    <sheet name="Week 4" sheetId="7" r:id="rId7"/>
    <sheet name="Week 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8" l="1"/>
  <c r="C19" i="8"/>
  <c r="B19" i="8"/>
  <c r="E18" i="8"/>
  <c r="E17" i="8"/>
  <c r="E16" i="8"/>
  <c r="E15" i="8"/>
  <c r="E14" i="8"/>
  <c r="E13" i="8"/>
  <c r="O12" i="8"/>
  <c r="E12" i="8"/>
  <c r="O11" i="8"/>
  <c r="E11" i="8"/>
  <c r="O10" i="8"/>
  <c r="E10" i="8"/>
  <c r="O9" i="8"/>
  <c r="E9" i="8"/>
  <c r="O8" i="8"/>
  <c r="E8" i="8"/>
  <c r="E19" i="8" s="1"/>
  <c r="O7" i="8"/>
  <c r="O6" i="8"/>
  <c r="O5" i="8"/>
  <c r="O4" i="8"/>
  <c r="O3" i="8"/>
  <c r="O2" i="8"/>
  <c r="D19" i="7"/>
  <c r="C19" i="7"/>
  <c r="B19" i="7"/>
  <c r="E18" i="7"/>
  <c r="E17" i="7"/>
  <c r="E16" i="7"/>
  <c r="E15" i="7"/>
  <c r="E14" i="7"/>
  <c r="E13" i="7"/>
  <c r="E12" i="7"/>
  <c r="E11" i="7"/>
  <c r="E10" i="7"/>
  <c r="E9" i="7"/>
  <c r="E8" i="7"/>
  <c r="E19" i="7" s="1"/>
  <c r="K37" i="6"/>
  <c r="D19" i="6"/>
  <c r="C19" i="6"/>
  <c r="B19" i="6"/>
  <c r="E18" i="6"/>
  <c r="E17" i="6"/>
  <c r="E16" i="6"/>
  <c r="E15" i="6"/>
  <c r="E14" i="6"/>
  <c r="E19" i="6" s="1"/>
  <c r="E13" i="6"/>
  <c r="E12" i="6"/>
  <c r="E11" i="6"/>
  <c r="E10" i="6"/>
  <c r="E9" i="6"/>
  <c r="E8" i="6"/>
  <c r="K37" i="5"/>
  <c r="E19" i="5"/>
  <c r="D19" i="5"/>
  <c r="C19" i="5"/>
  <c r="B19" i="5"/>
  <c r="E18" i="5"/>
  <c r="E17" i="5"/>
  <c r="E16" i="5"/>
  <c r="E15" i="5"/>
  <c r="E14" i="5"/>
  <c r="E13" i="5"/>
  <c r="E12" i="5"/>
  <c r="E11" i="5"/>
  <c r="E10" i="5"/>
  <c r="E9" i="5"/>
  <c r="E8" i="5"/>
  <c r="K38" i="4"/>
  <c r="E19" i="4"/>
  <c r="D19" i="4"/>
  <c r="C19" i="4"/>
  <c r="B19" i="4"/>
  <c r="E18" i="4"/>
  <c r="E17" i="4"/>
  <c r="E16" i="4"/>
  <c r="E15" i="4"/>
  <c r="E14" i="4"/>
  <c r="E13" i="4"/>
  <c r="E12" i="4"/>
  <c r="E11" i="4"/>
  <c r="E10" i="4"/>
  <c r="E9" i="4"/>
  <c r="E8" i="4"/>
  <c r="K37" i="3"/>
  <c r="D19" i="3"/>
  <c r="E19" i="3" s="1"/>
  <c r="C19" i="3"/>
  <c r="B19" i="3"/>
  <c r="E18" i="3"/>
  <c r="E17" i="3"/>
  <c r="E16" i="3"/>
  <c r="E15" i="3"/>
  <c r="E14" i="3"/>
  <c r="E13" i="3"/>
  <c r="E12" i="3"/>
  <c r="E11" i="3"/>
  <c r="E10" i="3"/>
  <c r="E9" i="3"/>
  <c r="E8" i="3"/>
  <c r="K37" i="2"/>
  <c r="D19" i="2"/>
  <c r="E19" i="2" s="1"/>
  <c r="C19" i="2"/>
  <c r="B19" i="2"/>
  <c r="E18" i="2"/>
  <c r="E17" i="2"/>
  <c r="E16" i="2"/>
  <c r="E15" i="2"/>
  <c r="E14" i="2"/>
  <c r="E13" i="2"/>
  <c r="E12" i="2"/>
  <c r="E11" i="2"/>
  <c r="E10" i="2"/>
  <c r="E9" i="2"/>
  <c r="E8" i="2"/>
  <c r="K37" i="1"/>
  <c r="D19" i="1"/>
  <c r="E19" i="1" s="1"/>
  <c r="C19" i="1"/>
  <c r="B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<sst xmlns="http://schemas.openxmlformats.org/spreadsheetml/2006/main" count="997" uniqueCount="79">
  <si>
    <t>Quarter:</t>
  </si>
  <si>
    <t>One</t>
  </si>
  <si>
    <t>School</t>
  </si>
  <si>
    <t>% Proficient</t>
  </si>
  <si>
    <t>% Not Proficient</t>
  </si>
  <si>
    <t>Week:</t>
  </si>
  <si>
    <t>Ten</t>
  </si>
  <si>
    <t>AAL</t>
  </si>
  <si>
    <t>Start Date:</t>
  </si>
  <si>
    <t>C3</t>
  </si>
  <si>
    <t xml:space="preserve">End Date: </t>
  </si>
  <si>
    <t>Sam</t>
  </si>
  <si>
    <t>**last week of spots for Q1 -- short week for Friday PD</t>
  </si>
  <si>
    <t>Lamar</t>
  </si>
  <si>
    <t>*4 day week</t>
  </si>
  <si>
    <t>Mendez</t>
  </si>
  <si>
    <t># of Spots</t>
  </si>
  <si>
    <t>Average Score</t>
  </si>
  <si>
    <t>Highest Area</t>
  </si>
  <si>
    <t>Lowest Area</t>
  </si>
  <si>
    <t>Admin</t>
  </si>
  <si>
    <t>Smith</t>
  </si>
  <si>
    <t>L.S.A.E. Model</t>
  </si>
  <si>
    <t>Engagement</t>
  </si>
  <si>
    <t>Damon DiFabio</t>
  </si>
  <si>
    <t>Fehl-Price</t>
  </si>
  <si>
    <t>Purposeful Instruction</t>
  </si>
  <si>
    <t>Noah Belcik</t>
  </si>
  <si>
    <t>Jones-Clark</t>
  </si>
  <si>
    <t>Sean Langner</t>
  </si>
  <si>
    <t>Parnell</t>
  </si>
  <si>
    <t>Stephanie McClendon</t>
  </si>
  <si>
    <t>Prescott</t>
  </si>
  <si>
    <t>Noel Mercado</t>
  </si>
  <si>
    <t>Fair Park</t>
  </si>
  <si>
    <t>Carrie Doolen</t>
  </si>
  <si>
    <t>Network</t>
  </si>
  <si>
    <t>Michael Garza</t>
  </si>
  <si>
    <t>Keena Olivas</t>
  </si>
  <si>
    <t>Sam/Lamar</t>
  </si>
  <si>
    <t>Jami Berry</t>
  </si>
  <si>
    <t>Shameka Johnson</t>
  </si>
  <si>
    <t>Elizabeth Williams</t>
  </si>
  <si>
    <t>Total</t>
  </si>
  <si>
    <t>Jeremiah Willis</t>
  </si>
  <si>
    <t>**Fair Park**</t>
  </si>
  <si>
    <t>**Elizabeth Miranda**</t>
  </si>
  <si>
    <t>Sarah Flores</t>
  </si>
  <si>
    <t>Shamika Fifer</t>
  </si>
  <si>
    <t>Mysheka Bill</t>
  </si>
  <si>
    <t>Fehl</t>
  </si>
  <si>
    <t>Mersadez Gobert</t>
  </si>
  <si>
    <t>Makenzie Vandiver</t>
  </si>
  <si>
    <t>Jones</t>
  </si>
  <si>
    <t>Da'Lisa Hatcher</t>
  </si>
  <si>
    <t>Fabiola Baca</t>
  </si>
  <si>
    <t>Taylor Parker</t>
  </si>
  <si>
    <t>Robert Spears</t>
  </si>
  <si>
    <t>Gabriela Carter</t>
  </si>
  <si>
    <t>Taylor McCall</t>
  </si>
  <si>
    <t>Kylon Wishom</t>
  </si>
  <si>
    <t>Cheryl Rami</t>
  </si>
  <si>
    <t>Rick Freehling</t>
  </si>
  <si>
    <t>Willie Smith</t>
  </si>
  <si>
    <t>Jeanette Baylor-Nard</t>
  </si>
  <si>
    <t>Nine</t>
  </si>
  <si>
    <t>Eight</t>
  </si>
  <si>
    <t>Patrick Hellman</t>
  </si>
  <si>
    <t>Pamela Kemajou</t>
  </si>
  <si>
    <t>Seven</t>
  </si>
  <si>
    <t>Elizabeth Miranda</t>
  </si>
  <si>
    <t>**Zach Craddock**</t>
  </si>
  <si>
    <t>Six</t>
  </si>
  <si>
    <t>Five</t>
  </si>
  <si>
    <t>*short week due to Labor Day + PD</t>
  </si>
  <si>
    <t>Four</t>
  </si>
  <si>
    <t>Three*</t>
  </si>
  <si>
    <t>*week one of spot observations</t>
  </si>
  <si>
    <t>Kristin Albaugh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</si>
</sst>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/&quot;d&quot;/&quot;yy"/>
    <numFmt numFmtId="165" formatCode="0.0"/>
    <numFmt numFmtId="166" formatCode="m/d/yy"/>
  </numFmts>
  <fonts count="11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sz val="11"/>
      <color rgb="FF6AA84F"/>
      <name val="Calibri"/>
    </font>
    <font>
      <sz val="11"/>
      <color rgb="FF990000"/>
      <name val="Calibri"/>
    </font>
    <font>
      <b/>
      <sz val="12"/>
      <color rgb="FF000000"/>
      <name val="Calibri"/>
    </font>
    <font>
      <b/>
      <sz val="12"/>
      <color rgb="FF6AA84F"/>
      <name val="Calibri"/>
    </font>
    <font>
      <b/>
      <sz val="12"/>
      <color rgb="FF99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9" fontId="6" fillId="0" borderId="0" xfId="0" applyNumberFormat="1" applyFont="1" applyAlignment="1">
      <alignment horizontal="left"/>
    </xf>
    <xf numFmtId="9" fontId="7" fillId="0" borderId="0" xfId="0" applyNumberFormat="1" applyFont="1" applyAlignment="1">
      <alignment horizontal="left"/>
    </xf>
    <xf numFmtId="9" fontId="8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9" fontId="9" fillId="2" borderId="0" xfId="0" applyNumberFormat="1" applyFont="1" applyFill="1" applyAlignment="1">
      <alignment horizontal="left"/>
    </xf>
    <xf numFmtId="9" fontId="10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9" fontId="2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lang="en-US"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10'!$N$1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10'!$M$2:$M$13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10'!$N$2:$N$13</c:f>
              <c:numCache>
                <c:formatCode>0%</c:formatCode>
                <c:ptCount val="12"/>
                <c:pt idx="0">
                  <c:v>0.45</c:v>
                </c:pt>
                <c:pt idx="1">
                  <c:v>0.69</c:v>
                </c:pt>
                <c:pt idx="2">
                  <c:v>0.95</c:v>
                </c:pt>
                <c:pt idx="3">
                  <c:v>0.9</c:v>
                </c:pt>
                <c:pt idx="4">
                  <c:v>0.63</c:v>
                </c:pt>
                <c:pt idx="5">
                  <c:v>0.28999999999999998</c:v>
                </c:pt>
                <c:pt idx="6">
                  <c:v>0.23</c:v>
                </c:pt>
                <c:pt idx="7">
                  <c:v>0.28999999999999998</c:v>
                </c:pt>
                <c:pt idx="8">
                  <c:v>0.13</c:v>
                </c:pt>
                <c:pt idx="9">
                  <c:v>0.75</c:v>
                </c:pt>
                <c:pt idx="10">
                  <c:v>0.4</c:v>
                </c:pt>
                <c:pt idx="11">
                  <c:v>0.49141592920353983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D43-4E26-B902-962671E067A9}"/>
            </c:ext>
          </c:extLst>
        </c:ser>
        <c:ser>
          <c:idx val="1"/>
          <c:order val="1"/>
          <c:tx>
            <c:strRef>
              <c:f>'Week 10'!$O$1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10'!$M$2:$M$13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10'!$O$2:$O$13</c:f>
              <c:numCache>
                <c:formatCode>0%</c:formatCode>
                <c:ptCount val="12"/>
                <c:pt idx="0">
                  <c:v>0.55000000000000004</c:v>
                </c:pt>
                <c:pt idx="1">
                  <c:v>0.31000000000000005</c:v>
                </c:pt>
                <c:pt idx="2">
                  <c:v>5.0000000000000044E-2</c:v>
                </c:pt>
                <c:pt idx="3">
                  <c:v>9.9999999999999978E-2</c:v>
                </c:pt>
                <c:pt idx="4">
                  <c:v>0.37</c:v>
                </c:pt>
                <c:pt idx="5">
                  <c:v>0.71</c:v>
                </c:pt>
                <c:pt idx="6">
                  <c:v>0.77</c:v>
                </c:pt>
                <c:pt idx="7">
                  <c:v>0.71</c:v>
                </c:pt>
                <c:pt idx="8">
                  <c:v>0.87</c:v>
                </c:pt>
                <c:pt idx="9">
                  <c:v>0.25</c:v>
                </c:pt>
                <c:pt idx="10">
                  <c:v>0.6</c:v>
                </c:pt>
                <c:pt idx="11">
                  <c:v>0.50858407079646017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D43-4E26-B902-962671E06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323142"/>
        <c:axId val="743473240"/>
      </c:barChart>
      <c:catAx>
        <c:axId val="390323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43473240"/>
        <c:crosses val="autoZero"/>
        <c:auto val="1"/>
        <c:lblAlgn val="ctr"/>
        <c:lblOffset val="100"/>
        <c:noMultiLvlLbl val="1"/>
      </c:catAx>
      <c:valAx>
        <c:axId val="743473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9032314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9'!$N$1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9'!$M$2:$M$13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9'!$N$2:$N$13</c:f>
              <c:numCache>
                <c:formatCode>0%</c:formatCode>
                <c:ptCount val="12"/>
                <c:pt idx="0">
                  <c:v>0.47</c:v>
                </c:pt>
                <c:pt idx="1">
                  <c:v>0.65</c:v>
                </c:pt>
                <c:pt idx="2">
                  <c:v>0.76</c:v>
                </c:pt>
                <c:pt idx="3">
                  <c:v>0.81</c:v>
                </c:pt>
                <c:pt idx="4">
                  <c:v>0.55000000000000004</c:v>
                </c:pt>
                <c:pt idx="5">
                  <c:v>0.21</c:v>
                </c:pt>
                <c:pt idx="6">
                  <c:v>0.31</c:v>
                </c:pt>
                <c:pt idx="7">
                  <c:v>0.3</c:v>
                </c:pt>
                <c:pt idx="8">
                  <c:v>0.17</c:v>
                </c:pt>
                <c:pt idx="9">
                  <c:v>0.63</c:v>
                </c:pt>
                <c:pt idx="10">
                  <c:v>0.33</c:v>
                </c:pt>
                <c:pt idx="11">
                  <c:v>0.4482105263157895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AA-480B-A5B8-6B71527334A5}"/>
            </c:ext>
          </c:extLst>
        </c:ser>
        <c:ser>
          <c:idx val="1"/>
          <c:order val="1"/>
          <c:tx>
            <c:strRef>
              <c:f>'Week 9'!$O$1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9'!$M$2:$M$13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9'!$O$2:$O$13</c:f>
              <c:numCache>
                <c:formatCode>0%</c:formatCode>
                <c:ptCount val="12"/>
                <c:pt idx="0">
                  <c:v>0.53</c:v>
                </c:pt>
                <c:pt idx="1">
                  <c:v>0.35</c:v>
                </c:pt>
                <c:pt idx="2">
                  <c:v>0.24</c:v>
                </c:pt>
                <c:pt idx="3">
                  <c:v>0.18999999999999995</c:v>
                </c:pt>
                <c:pt idx="4">
                  <c:v>0.44999999999999996</c:v>
                </c:pt>
                <c:pt idx="5">
                  <c:v>0.79</c:v>
                </c:pt>
                <c:pt idx="6">
                  <c:v>0.69</c:v>
                </c:pt>
                <c:pt idx="7">
                  <c:v>0.7</c:v>
                </c:pt>
                <c:pt idx="8">
                  <c:v>0.83</c:v>
                </c:pt>
                <c:pt idx="9">
                  <c:v>0.37</c:v>
                </c:pt>
                <c:pt idx="10">
                  <c:v>0.66999999999999993</c:v>
                </c:pt>
                <c:pt idx="11">
                  <c:v>0.5517894736842105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AA-480B-A5B8-6B715273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337468"/>
        <c:axId val="796636751"/>
      </c:barChart>
      <c:catAx>
        <c:axId val="5463374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96636751"/>
        <c:crosses val="autoZero"/>
        <c:auto val="1"/>
        <c:lblAlgn val="ctr"/>
        <c:lblOffset val="100"/>
        <c:noMultiLvlLbl val="1"/>
      </c:catAx>
      <c:valAx>
        <c:axId val="7966367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4633746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8'!$N$1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8'!$M$2:$M$13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8'!$N$2:$N$13</c:f>
              <c:numCache>
                <c:formatCode>0%</c:formatCode>
                <c:ptCount val="12"/>
                <c:pt idx="0">
                  <c:v>0.56999999999999995</c:v>
                </c:pt>
                <c:pt idx="1">
                  <c:v>0.56000000000000005</c:v>
                </c:pt>
                <c:pt idx="2">
                  <c:v>0.96</c:v>
                </c:pt>
                <c:pt idx="3">
                  <c:v>0.86</c:v>
                </c:pt>
                <c:pt idx="4">
                  <c:v>0.78</c:v>
                </c:pt>
                <c:pt idx="5">
                  <c:v>0.25</c:v>
                </c:pt>
                <c:pt idx="6">
                  <c:v>0.45</c:v>
                </c:pt>
                <c:pt idx="7">
                  <c:v>0.38</c:v>
                </c:pt>
                <c:pt idx="8">
                  <c:v>0.27</c:v>
                </c:pt>
                <c:pt idx="9">
                  <c:v>0.53</c:v>
                </c:pt>
                <c:pt idx="10">
                  <c:v>0.51</c:v>
                </c:pt>
                <c:pt idx="11">
                  <c:v>0.54166666666666663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808-4560-8994-93B79A4B2DF7}"/>
            </c:ext>
          </c:extLst>
        </c:ser>
        <c:ser>
          <c:idx val="1"/>
          <c:order val="1"/>
          <c:tx>
            <c:strRef>
              <c:f>'Week 8'!$O$1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8'!$M$2:$M$13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8'!$O$2:$O$13</c:f>
              <c:numCache>
                <c:formatCode>0%</c:formatCode>
                <c:ptCount val="12"/>
                <c:pt idx="0">
                  <c:v>0.43000000000000005</c:v>
                </c:pt>
                <c:pt idx="1">
                  <c:v>0.43999999999999995</c:v>
                </c:pt>
                <c:pt idx="2">
                  <c:v>4.0000000000000036E-2</c:v>
                </c:pt>
                <c:pt idx="3">
                  <c:v>0.14000000000000001</c:v>
                </c:pt>
                <c:pt idx="4">
                  <c:v>0.21999999999999997</c:v>
                </c:pt>
                <c:pt idx="5">
                  <c:v>0.75</c:v>
                </c:pt>
                <c:pt idx="6">
                  <c:v>0.55000000000000004</c:v>
                </c:pt>
                <c:pt idx="7">
                  <c:v>0.62</c:v>
                </c:pt>
                <c:pt idx="8">
                  <c:v>0.73</c:v>
                </c:pt>
                <c:pt idx="9">
                  <c:v>0.47</c:v>
                </c:pt>
                <c:pt idx="10">
                  <c:v>0.49</c:v>
                </c:pt>
                <c:pt idx="11">
                  <c:v>0.45833333333333337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808-4560-8994-93B79A4B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5093381"/>
        <c:axId val="1080938354"/>
      </c:barChart>
      <c:catAx>
        <c:axId val="2750933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080938354"/>
        <c:crosses val="autoZero"/>
        <c:auto val="1"/>
        <c:lblAlgn val="ctr"/>
        <c:lblOffset val="100"/>
        <c:noMultiLvlLbl val="1"/>
      </c:catAx>
      <c:valAx>
        <c:axId val="10809383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75093381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7'!$N$1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7'!$M$2:$M$13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7'!$N$2:$N$13</c:f>
              <c:numCache>
                <c:formatCode>0%</c:formatCode>
                <c:ptCount val="12"/>
                <c:pt idx="0">
                  <c:v>0.6</c:v>
                </c:pt>
                <c:pt idx="1">
                  <c:v>0.65</c:v>
                </c:pt>
                <c:pt idx="2">
                  <c:v>0.88</c:v>
                </c:pt>
                <c:pt idx="3">
                  <c:v>0.63</c:v>
                </c:pt>
                <c:pt idx="4">
                  <c:v>0.6</c:v>
                </c:pt>
                <c:pt idx="5">
                  <c:v>0.37</c:v>
                </c:pt>
                <c:pt idx="6">
                  <c:v>0.25</c:v>
                </c:pt>
                <c:pt idx="7">
                  <c:v>0.23</c:v>
                </c:pt>
                <c:pt idx="8">
                  <c:v>0.17</c:v>
                </c:pt>
                <c:pt idx="9">
                  <c:v>0.37</c:v>
                </c:pt>
                <c:pt idx="10">
                  <c:v>0.32</c:v>
                </c:pt>
                <c:pt idx="11">
                  <c:v>0.46090909090909093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96F-47A3-B75F-D1D53AE78AF8}"/>
            </c:ext>
          </c:extLst>
        </c:ser>
        <c:ser>
          <c:idx val="1"/>
          <c:order val="1"/>
          <c:tx>
            <c:strRef>
              <c:f>'Week 7'!$O$1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7'!$M$2:$M$13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7'!$O$2:$O$13</c:f>
              <c:numCache>
                <c:formatCode>0%</c:formatCode>
                <c:ptCount val="12"/>
                <c:pt idx="0">
                  <c:v>0.4</c:v>
                </c:pt>
                <c:pt idx="1">
                  <c:v>0.35</c:v>
                </c:pt>
                <c:pt idx="2">
                  <c:v>0.12</c:v>
                </c:pt>
                <c:pt idx="3">
                  <c:v>0.37</c:v>
                </c:pt>
                <c:pt idx="4">
                  <c:v>0.4</c:v>
                </c:pt>
                <c:pt idx="5">
                  <c:v>0.63</c:v>
                </c:pt>
                <c:pt idx="6">
                  <c:v>0.75</c:v>
                </c:pt>
                <c:pt idx="7">
                  <c:v>0.77</c:v>
                </c:pt>
                <c:pt idx="8">
                  <c:v>0.83</c:v>
                </c:pt>
                <c:pt idx="9">
                  <c:v>0.63</c:v>
                </c:pt>
                <c:pt idx="10">
                  <c:v>0.67999999999999994</c:v>
                </c:pt>
                <c:pt idx="11">
                  <c:v>0.53909090909090907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96F-47A3-B75F-D1D53AE78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0077411"/>
        <c:axId val="1378411323"/>
      </c:barChart>
      <c:catAx>
        <c:axId val="2030077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78411323"/>
        <c:crosses val="autoZero"/>
        <c:auto val="1"/>
        <c:lblAlgn val="ctr"/>
        <c:lblOffset val="100"/>
        <c:noMultiLvlLbl val="1"/>
      </c:catAx>
      <c:valAx>
        <c:axId val="13784113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30077411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6'!$N$1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6'!$M$2:$M$13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6'!$N$2:$N$13</c:f>
              <c:numCache>
                <c:formatCode>0%</c:formatCode>
                <c:ptCount val="12"/>
                <c:pt idx="0">
                  <c:v>0.53</c:v>
                </c:pt>
                <c:pt idx="1">
                  <c:v>0.69</c:v>
                </c:pt>
                <c:pt idx="2">
                  <c:v>0.83</c:v>
                </c:pt>
                <c:pt idx="3">
                  <c:v>0.76</c:v>
                </c:pt>
                <c:pt idx="4">
                  <c:v>0.65</c:v>
                </c:pt>
                <c:pt idx="5">
                  <c:v>0.3</c:v>
                </c:pt>
                <c:pt idx="6">
                  <c:v>0.37</c:v>
                </c:pt>
                <c:pt idx="7">
                  <c:v>0.21</c:v>
                </c:pt>
                <c:pt idx="8">
                  <c:v>0.1</c:v>
                </c:pt>
                <c:pt idx="9">
                  <c:v>0.5</c:v>
                </c:pt>
                <c:pt idx="10">
                  <c:v>0.25</c:v>
                </c:pt>
                <c:pt idx="11">
                  <c:v>0.47181818181818169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9BC-40A2-BD7E-5E33C2E97899}"/>
            </c:ext>
          </c:extLst>
        </c:ser>
        <c:ser>
          <c:idx val="1"/>
          <c:order val="1"/>
          <c:tx>
            <c:strRef>
              <c:f>'Week 6'!$O$1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6'!$M$2:$M$13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6'!$O$2:$O$13</c:f>
              <c:numCache>
                <c:formatCode>0%</c:formatCode>
                <c:ptCount val="12"/>
                <c:pt idx="0">
                  <c:v>0.47</c:v>
                </c:pt>
                <c:pt idx="1">
                  <c:v>0.31000000000000005</c:v>
                </c:pt>
                <c:pt idx="2">
                  <c:v>0.17000000000000004</c:v>
                </c:pt>
                <c:pt idx="3">
                  <c:v>0.24</c:v>
                </c:pt>
                <c:pt idx="4">
                  <c:v>0.35</c:v>
                </c:pt>
                <c:pt idx="5">
                  <c:v>0.7</c:v>
                </c:pt>
                <c:pt idx="6">
                  <c:v>0.63</c:v>
                </c:pt>
                <c:pt idx="7">
                  <c:v>0.79</c:v>
                </c:pt>
                <c:pt idx="8">
                  <c:v>0.9</c:v>
                </c:pt>
                <c:pt idx="9">
                  <c:v>0.5</c:v>
                </c:pt>
                <c:pt idx="10">
                  <c:v>0.75</c:v>
                </c:pt>
                <c:pt idx="11">
                  <c:v>0.5281818181818182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9BC-40A2-BD7E-5E33C2E97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778777"/>
        <c:axId val="386928873"/>
      </c:barChart>
      <c:catAx>
        <c:axId val="4727787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86928873"/>
        <c:crosses val="autoZero"/>
        <c:auto val="1"/>
        <c:lblAlgn val="ctr"/>
        <c:lblOffset val="100"/>
        <c:noMultiLvlLbl val="1"/>
      </c:catAx>
      <c:valAx>
        <c:axId val="3869288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47277877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5'!$N$1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5'!$M$2:$M$13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5'!$N$2:$N$13</c:f>
              <c:numCache>
                <c:formatCode>0%</c:formatCode>
                <c:ptCount val="12"/>
                <c:pt idx="0">
                  <c:v>0.42</c:v>
                </c:pt>
                <c:pt idx="1">
                  <c:v>0.4</c:v>
                </c:pt>
                <c:pt idx="2">
                  <c:v>0.91</c:v>
                </c:pt>
                <c:pt idx="3">
                  <c:v>0.75</c:v>
                </c:pt>
                <c:pt idx="4">
                  <c:v>0.5</c:v>
                </c:pt>
                <c:pt idx="5">
                  <c:v>0.28999999999999998</c:v>
                </c:pt>
                <c:pt idx="6">
                  <c:v>0.31</c:v>
                </c:pt>
                <c:pt idx="7">
                  <c:v>0.22</c:v>
                </c:pt>
                <c:pt idx="8">
                  <c:v>0.06</c:v>
                </c:pt>
                <c:pt idx="9">
                  <c:v>0.3</c:v>
                </c:pt>
                <c:pt idx="10">
                  <c:v>0.1</c:v>
                </c:pt>
                <c:pt idx="11">
                  <c:v>0.38727272727272727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15-4736-A918-DC09F58DA2F4}"/>
            </c:ext>
          </c:extLst>
        </c:ser>
        <c:ser>
          <c:idx val="1"/>
          <c:order val="1"/>
          <c:tx>
            <c:strRef>
              <c:f>'Week 5'!$O$1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5'!$M$2:$M$13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5'!$O$2:$O$13</c:f>
              <c:numCache>
                <c:formatCode>0%</c:formatCode>
                <c:ptCount val="12"/>
                <c:pt idx="0">
                  <c:v>0.58000000000000007</c:v>
                </c:pt>
                <c:pt idx="1">
                  <c:v>0.6</c:v>
                </c:pt>
                <c:pt idx="2">
                  <c:v>8.9999999999999969E-2</c:v>
                </c:pt>
                <c:pt idx="3">
                  <c:v>0.25</c:v>
                </c:pt>
                <c:pt idx="4">
                  <c:v>0.5</c:v>
                </c:pt>
                <c:pt idx="5">
                  <c:v>0.71</c:v>
                </c:pt>
                <c:pt idx="6">
                  <c:v>0.69</c:v>
                </c:pt>
                <c:pt idx="7">
                  <c:v>0.78</c:v>
                </c:pt>
                <c:pt idx="8">
                  <c:v>0.94</c:v>
                </c:pt>
                <c:pt idx="9">
                  <c:v>0.7</c:v>
                </c:pt>
                <c:pt idx="10">
                  <c:v>0.9</c:v>
                </c:pt>
                <c:pt idx="11">
                  <c:v>0.61272727272727279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415-4736-A918-DC09F58DA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587887"/>
        <c:axId val="1358141062"/>
      </c:barChart>
      <c:catAx>
        <c:axId val="5755878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58141062"/>
        <c:crosses val="autoZero"/>
        <c:auto val="1"/>
        <c:lblAlgn val="ctr"/>
        <c:lblOffset val="100"/>
        <c:noMultiLvlLbl val="1"/>
      </c:catAx>
      <c:valAx>
        <c:axId val="13581410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575587887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4'!$N$1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4'!$N$2:$N$13</c:f>
              <c:numCache>
                <c:formatCode>0%</c:formatCode>
                <c:ptCount val="12"/>
                <c:pt idx="0">
                  <c:v>0.33</c:v>
                </c:pt>
                <c:pt idx="1">
                  <c:v>0.53</c:v>
                </c:pt>
                <c:pt idx="2">
                  <c:v>0.92</c:v>
                </c:pt>
                <c:pt idx="3">
                  <c:v>0.54</c:v>
                </c:pt>
                <c:pt idx="4">
                  <c:v>0.65</c:v>
                </c:pt>
                <c:pt idx="5">
                  <c:v>0.23</c:v>
                </c:pt>
                <c:pt idx="6">
                  <c:v>0.2</c:v>
                </c:pt>
                <c:pt idx="7">
                  <c:v>0.03</c:v>
                </c:pt>
                <c:pt idx="8">
                  <c:v>0.13</c:v>
                </c:pt>
                <c:pt idx="9">
                  <c:v>0.54</c:v>
                </c:pt>
                <c:pt idx="10">
                  <c:v>0</c:v>
                </c:pt>
                <c:pt idx="11">
                  <c:v>0.37272727272727268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23D-4F2E-A8BB-4496247F16A7}"/>
            </c:ext>
          </c:extLst>
        </c:ser>
        <c:ser>
          <c:idx val="1"/>
          <c:order val="1"/>
          <c:tx>
            <c:strRef>
              <c:f>'Week 4'!$O$1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4'!$O$2:$O$13</c:f>
              <c:numCache>
                <c:formatCode>0%</c:formatCode>
                <c:ptCount val="12"/>
                <c:pt idx="0">
                  <c:v>0.66999999999999993</c:v>
                </c:pt>
                <c:pt idx="1">
                  <c:v>0.47</c:v>
                </c:pt>
                <c:pt idx="2">
                  <c:v>7.999999999999996E-2</c:v>
                </c:pt>
                <c:pt idx="3">
                  <c:v>0.45999999999999996</c:v>
                </c:pt>
                <c:pt idx="4">
                  <c:v>0.35</c:v>
                </c:pt>
                <c:pt idx="5">
                  <c:v>0.77</c:v>
                </c:pt>
                <c:pt idx="6">
                  <c:v>0.8</c:v>
                </c:pt>
                <c:pt idx="7">
                  <c:v>0.97</c:v>
                </c:pt>
                <c:pt idx="8">
                  <c:v>0.87</c:v>
                </c:pt>
                <c:pt idx="9">
                  <c:v>0.45999999999999996</c:v>
                </c:pt>
                <c:pt idx="10">
                  <c:v>1</c:v>
                </c:pt>
                <c:pt idx="11">
                  <c:v>0.6272727272727272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23D-4F2E-A8BB-4496247F1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5624894"/>
        <c:axId val="1529892541"/>
      </c:barChart>
      <c:catAx>
        <c:axId val="7756248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529892541"/>
        <c:crosses val="autoZero"/>
        <c:auto val="1"/>
        <c:lblAlgn val="ctr"/>
        <c:lblOffset val="100"/>
        <c:noMultiLvlLbl val="1"/>
      </c:catAx>
      <c:valAx>
        <c:axId val="15298925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77562489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400" b="1">
                <a:solidFill>
                  <a:srgbClr val="000000"/>
                </a:solidFill>
                <a:latin typeface="Roboto"/>
              </a:defRPr>
            </a:pPr>
            <a:r>
              <a:rPr lang="en-US" sz="2400" b="1">
                <a:solidFill>
                  <a:srgbClr val="000000"/>
                </a:solidFill>
                <a:latin typeface="Roboto"/>
              </a:rPr>
              <a:t>Percent Proficient Per School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1"/>
        <c:ser>
          <c:idx val="0"/>
          <c:order val="0"/>
          <c:tx>
            <c:strRef>
              <c:f>'Week 3'!$N$1</c:f>
              <c:strCache>
                <c:ptCount val="1"/>
                <c:pt idx="0">
                  <c:v>% Proficient</c:v>
                </c:pt>
              </c:strCache>
            </c:strRef>
          </c:tx>
          <c:spPr>
            <a:solidFill>
              <a:srgbClr val="0737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3'!$N$2:$N$13</c:f>
              <c:numCache>
                <c:formatCode>0%</c:formatCode>
                <c:ptCount val="12"/>
                <c:pt idx="0">
                  <c:v>0.21</c:v>
                </c:pt>
                <c:pt idx="1">
                  <c:v>0.2</c:v>
                </c:pt>
                <c:pt idx="2">
                  <c:v>0.85</c:v>
                </c:pt>
                <c:pt idx="3">
                  <c:v>0.5</c:v>
                </c:pt>
                <c:pt idx="4">
                  <c:v>0.73</c:v>
                </c:pt>
                <c:pt idx="5">
                  <c:v>0.08</c:v>
                </c:pt>
                <c:pt idx="6">
                  <c:v>0.3</c:v>
                </c:pt>
                <c:pt idx="7">
                  <c:v>0</c:v>
                </c:pt>
                <c:pt idx="8">
                  <c:v>0.13</c:v>
                </c:pt>
                <c:pt idx="9">
                  <c:v>0.5</c:v>
                </c:pt>
                <c:pt idx="10">
                  <c:v>0</c:v>
                </c:pt>
                <c:pt idx="11">
                  <c:v>0.31818181818181818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236-494E-8418-6199714335D5}"/>
            </c:ext>
          </c:extLst>
        </c:ser>
        <c:ser>
          <c:idx val="1"/>
          <c:order val="1"/>
          <c:tx>
            <c:strRef>
              <c:f>'Week 3'!$O$1</c:f>
              <c:strCache>
                <c:ptCount val="1"/>
                <c:pt idx="0">
                  <c:v>% Not Proficient</c:v>
                </c:pt>
              </c:strCache>
            </c:strRef>
          </c:tx>
          <c:spPr>
            <a:solidFill>
              <a:srgbClr val="F1C23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3'!$M$2:$M$13</c:f>
              <c:strCache>
                <c:ptCount val="12"/>
                <c:pt idx="0">
                  <c:v>AAL</c:v>
                </c:pt>
                <c:pt idx="1">
                  <c:v>C3</c:v>
                </c:pt>
                <c:pt idx="2">
                  <c:v>Sam</c:v>
                </c:pt>
                <c:pt idx="3">
                  <c:v>Lamar</c:v>
                </c:pt>
                <c:pt idx="4">
                  <c:v>Mendez</c:v>
                </c:pt>
                <c:pt idx="5">
                  <c:v>Smith</c:v>
                </c:pt>
                <c:pt idx="6">
                  <c:v>Fehl-Price</c:v>
                </c:pt>
                <c:pt idx="7">
                  <c:v>Jones-Clark</c:v>
                </c:pt>
                <c:pt idx="8">
                  <c:v>Parnell</c:v>
                </c:pt>
                <c:pt idx="9">
                  <c:v>Prescott</c:v>
                </c:pt>
                <c:pt idx="10">
                  <c:v>Fair Park</c:v>
                </c:pt>
                <c:pt idx="11">
                  <c:v>Network</c:v>
                </c:pt>
              </c:strCache>
            </c:strRef>
          </c:cat>
          <c:val>
            <c:numRef>
              <c:f>'Week 3'!$O$2:$O$13</c:f>
              <c:numCache>
                <c:formatCode>0%</c:formatCode>
                <c:ptCount val="12"/>
                <c:pt idx="0">
                  <c:v>0.79</c:v>
                </c:pt>
                <c:pt idx="1">
                  <c:v>0.8</c:v>
                </c:pt>
                <c:pt idx="2">
                  <c:v>0.15000000000000002</c:v>
                </c:pt>
                <c:pt idx="3">
                  <c:v>0.5</c:v>
                </c:pt>
                <c:pt idx="4">
                  <c:v>0.27</c:v>
                </c:pt>
                <c:pt idx="5">
                  <c:v>0.92</c:v>
                </c:pt>
                <c:pt idx="6">
                  <c:v>0.7</c:v>
                </c:pt>
                <c:pt idx="7">
                  <c:v>1</c:v>
                </c:pt>
                <c:pt idx="8">
                  <c:v>0.87</c:v>
                </c:pt>
                <c:pt idx="9">
                  <c:v>0.5</c:v>
                </c:pt>
                <c:pt idx="10">
                  <c:v>1</c:v>
                </c:pt>
                <c:pt idx="11">
                  <c:v>0.68181818181818177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236-494E-8418-619971433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6280603"/>
        <c:axId val="1781128158"/>
      </c:barChart>
      <c:catAx>
        <c:axId val="13162806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781128158"/>
        <c:crosses val="autoZero"/>
        <c:auto val="1"/>
        <c:lblAlgn val="ctr"/>
        <c:lblOffset val="100"/>
        <c:noMultiLvlLbl val="1"/>
      </c:catAx>
      <c:valAx>
        <c:axId val="17811281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316280603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600" b="0">
              <a:solidFill>
                <a:srgbClr val="666666"/>
              </a:solidFill>
              <a:latin typeface="Roboto"/>
            </a:defRPr>
          </a:pPr>
          <a:endParaRPr lang="en-US"/>
        </a:p>
      </c:txPr>
    </c:legend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190500</xdr:rowOff>
    </xdr:from>
    <xdr:ext cx="7524750" cy="4648200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topLeftCell="A10" zoomScale="110" zoomScaleNormal="110"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0.45</v>
      </c>
      <c r="O2" s="4">
        <v>0.55000000000000004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45572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0.69</v>
      </c>
      <c r="O3" s="4">
        <v>0.31000000000000005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45575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0.95</v>
      </c>
      <c r="O4" s="4">
        <v>5.0000000000000044E-2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 t="s">
        <v>12</v>
      </c>
      <c r="B5" s="19"/>
      <c r="C5" s="19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4">
        <v>0.9</v>
      </c>
      <c r="O5" s="4">
        <v>9.9999999999999978E-2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 t="s">
        <v>14</v>
      </c>
      <c r="L6" s="2"/>
      <c r="M6" s="2" t="s">
        <v>15</v>
      </c>
      <c r="N6" s="4">
        <v>0.63</v>
      </c>
      <c r="O6" s="4">
        <v>0.37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4">
        <v>0.28999999999999998</v>
      </c>
      <c r="O7" s="4">
        <v>0.71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31</v>
      </c>
      <c r="C8" s="8">
        <v>5.7</v>
      </c>
      <c r="D8" s="9">
        <v>0.45</v>
      </c>
      <c r="E8" s="10">
        <f t="shared" ref="E8:E19" si="0">1-D8</f>
        <v>0.55000000000000004</v>
      </c>
      <c r="F8" s="2" t="s">
        <v>22</v>
      </c>
      <c r="G8" s="2" t="s">
        <v>23</v>
      </c>
      <c r="H8" s="2"/>
      <c r="I8" s="2" t="s">
        <v>7</v>
      </c>
      <c r="J8" s="2" t="s">
        <v>24</v>
      </c>
      <c r="K8" s="2">
        <v>8</v>
      </c>
      <c r="L8" s="8">
        <v>5.5</v>
      </c>
      <c r="M8" s="2" t="s">
        <v>25</v>
      </c>
      <c r="N8" s="4">
        <v>0.23</v>
      </c>
      <c r="O8" s="4">
        <v>0.77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16</v>
      </c>
      <c r="C9" s="8">
        <v>6.5</v>
      </c>
      <c r="D9" s="9">
        <v>0.69</v>
      </c>
      <c r="E9" s="10">
        <f t="shared" si="0"/>
        <v>0.31000000000000005</v>
      </c>
      <c r="F9" s="2" t="s">
        <v>26</v>
      </c>
      <c r="G9" s="2" t="s">
        <v>23</v>
      </c>
      <c r="H9" s="2"/>
      <c r="I9" s="2" t="s">
        <v>7</v>
      </c>
      <c r="J9" s="2" t="s">
        <v>27</v>
      </c>
      <c r="K9" s="2">
        <v>7</v>
      </c>
      <c r="L9" s="8">
        <v>6.3</v>
      </c>
      <c r="M9" s="2" t="s">
        <v>28</v>
      </c>
      <c r="N9" s="4">
        <v>0.28999999999999998</v>
      </c>
      <c r="O9" s="4">
        <v>0.71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20</v>
      </c>
      <c r="C10" s="8">
        <v>6.7</v>
      </c>
      <c r="D10" s="9">
        <v>0.95</v>
      </c>
      <c r="E10" s="10">
        <f t="shared" si="0"/>
        <v>5.0000000000000044E-2</v>
      </c>
      <c r="F10" s="2" t="s">
        <v>23</v>
      </c>
      <c r="G10" s="2" t="s">
        <v>26</v>
      </c>
      <c r="H10" s="2"/>
      <c r="I10" s="2" t="s">
        <v>7</v>
      </c>
      <c r="J10" s="2" t="s">
        <v>29</v>
      </c>
      <c r="K10" s="2">
        <v>8</v>
      </c>
      <c r="L10" s="8">
        <v>6.2</v>
      </c>
      <c r="M10" s="2" t="s">
        <v>30</v>
      </c>
      <c r="N10" s="4">
        <v>0.13</v>
      </c>
      <c r="O10" s="4">
        <v>0.87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20</v>
      </c>
      <c r="C11" s="8">
        <v>6.9</v>
      </c>
      <c r="D11" s="9">
        <v>0.9</v>
      </c>
      <c r="E11" s="10">
        <f t="shared" si="0"/>
        <v>9.9999999999999978E-2</v>
      </c>
      <c r="F11" s="2" t="s">
        <v>23</v>
      </c>
      <c r="G11" s="2" t="s">
        <v>26</v>
      </c>
      <c r="H11" s="2"/>
      <c r="I11" s="2" t="s">
        <v>7</v>
      </c>
      <c r="J11" s="2" t="s">
        <v>31</v>
      </c>
      <c r="K11" s="2">
        <v>8</v>
      </c>
      <c r="L11" s="8">
        <v>4.8</v>
      </c>
      <c r="M11" s="2" t="s">
        <v>32</v>
      </c>
      <c r="N11" s="4">
        <v>0.75</v>
      </c>
      <c r="O11" s="4">
        <v>0.25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8</v>
      </c>
      <c r="C12" s="8">
        <v>6.1</v>
      </c>
      <c r="D12" s="9">
        <v>0.63</v>
      </c>
      <c r="E12" s="10">
        <f t="shared" si="0"/>
        <v>0.37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8</v>
      </c>
      <c r="L12" s="8">
        <v>6.4</v>
      </c>
      <c r="M12" s="2" t="s">
        <v>34</v>
      </c>
      <c r="N12" s="4">
        <v>0.4</v>
      </c>
      <c r="O12" s="4">
        <v>0.6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21</v>
      </c>
      <c r="B13" s="2">
        <v>24</v>
      </c>
      <c r="C13" s="8">
        <v>5.6</v>
      </c>
      <c r="D13" s="9">
        <v>0.28999999999999998</v>
      </c>
      <c r="E13" s="10">
        <f t="shared" si="0"/>
        <v>0.71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8</v>
      </c>
      <c r="L13" s="8">
        <v>6.6</v>
      </c>
      <c r="M13" s="2" t="s">
        <v>36</v>
      </c>
      <c r="N13" s="11">
        <v>0.49141592920353983</v>
      </c>
      <c r="O13" s="11">
        <v>0.50858407079646017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13</v>
      </c>
      <c r="C14" s="8">
        <v>5</v>
      </c>
      <c r="D14" s="9">
        <v>0.23</v>
      </c>
      <c r="E14" s="10">
        <f t="shared" si="0"/>
        <v>0.77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8</v>
      </c>
      <c r="L14" s="8">
        <v>6.3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24</v>
      </c>
      <c r="C15" s="8">
        <v>5</v>
      </c>
      <c r="D15" s="9">
        <v>0.28999999999999998</v>
      </c>
      <c r="E15" s="10">
        <f t="shared" si="0"/>
        <v>0.71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8</v>
      </c>
      <c r="L15" s="8">
        <v>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24</v>
      </c>
      <c r="C16" s="8">
        <v>4.9000000000000004</v>
      </c>
      <c r="D16" s="9">
        <v>0.13</v>
      </c>
      <c r="E16" s="10">
        <f t="shared" si="0"/>
        <v>0.87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8</v>
      </c>
      <c r="L16" s="8">
        <v>6.6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16</v>
      </c>
      <c r="C17" s="8">
        <v>6.1</v>
      </c>
      <c r="D17" s="9">
        <v>0.75</v>
      </c>
      <c r="E17" s="10">
        <f t="shared" si="0"/>
        <v>0.25</v>
      </c>
      <c r="F17" s="2" t="s">
        <v>23</v>
      </c>
      <c r="G17" s="2" t="s">
        <v>26</v>
      </c>
      <c r="H17" s="2"/>
      <c r="I17" s="2" t="s">
        <v>13</v>
      </c>
      <c r="J17" s="2" t="s">
        <v>41</v>
      </c>
      <c r="K17" s="2">
        <v>8</v>
      </c>
      <c r="L17" s="8">
        <v>7.2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30</v>
      </c>
      <c r="C18" s="8">
        <v>5.4</v>
      </c>
      <c r="D18" s="9">
        <v>0.4</v>
      </c>
      <c r="E18" s="10">
        <f t="shared" si="0"/>
        <v>0.6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8</v>
      </c>
      <c r="L18" s="8">
        <v>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226</v>
      </c>
      <c r="C19" s="12">
        <f ca="1">IFERROR(__xludf.DUMMYFUNCTION("AVERAGE.WEIGHTED(C8:C18,B8:B18)"),5.74380530973451)</f>
        <v>5.7438053097345101</v>
      </c>
      <c r="D19" s="13">
        <f ca="1">IFERROR(__xludf.DUMMYFUNCTION("AVERAGE.WEIGHTED(D8:D18,B8:B18)"),0.491415929203539)</f>
        <v>0.49141592920353899</v>
      </c>
      <c r="E19" s="14">
        <f t="shared" ca="1" si="0"/>
        <v>0.50858407079646106</v>
      </c>
      <c r="F19" s="15"/>
      <c r="G19" s="15"/>
      <c r="H19" s="2"/>
      <c r="I19" s="2" t="s">
        <v>15</v>
      </c>
      <c r="J19" s="2" t="s">
        <v>44</v>
      </c>
      <c r="K19" s="2">
        <v>8</v>
      </c>
      <c r="L19" s="8">
        <v>6.1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45</v>
      </c>
      <c r="J20" s="2" t="s">
        <v>46</v>
      </c>
      <c r="K20" s="2">
        <v>8</v>
      </c>
      <c r="L20" s="8">
        <v>5.5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47</v>
      </c>
      <c r="K21" s="2">
        <v>8</v>
      </c>
      <c r="L21" s="8">
        <v>5.4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48</v>
      </c>
      <c r="K22" s="2">
        <v>8</v>
      </c>
      <c r="L22" s="8">
        <v>5.8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8</v>
      </c>
      <c r="L23" s="8">
        <v>5.6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9</v>
      </c>
      <c r="L24" s="8">
        <v>4.7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4</v>
      </c>
      <c r="L25" s="8">
        <v>5.6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8</v>
      </c>
      <c r="L26" s="8">
        <v>5.0999999999999996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8</v>
      </c>
      <c r="L27" s="8">
        <v>4.5999999999999996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8</v>
      </c>
      <c r="L28" s="8">
        <v>5.4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8</v>
      </c>
      <c r="L29" s="8">
        <v>4.9000000000000004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8</v>
      </c>
      <c r="L30" s="8">
        <v>4.4000000000000004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8</v>
      </c>
      <c r="L31" s="8">
        <v>5.4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8</v>
      </c>
      <c r="L32" s="8">
        <v>5.6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8</v>
      </c>
      <c r="L33" s="8">
        <v>6.6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7</v>
      </c>
      <c r="L34" s="8">
        <v>5.6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8</v>
      </c>
      <c r="L35" s="8">
        <v>5.3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7</v>
      </c>
      <c r="L36" s="8">
        <v>5.2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226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0.47</v>
      </c>
      <c r="O2" s="4">
        <v>0.53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45565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0.65</v>
      </c>
      <c r="O3" s="4">
        <v>0.35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45569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0.76</v>
      </c>
      <c r="O4" s="4">
        <v>0.24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/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4">
        <v>0.81</v>
      </c>
      <c r="O5" s="4">
        <v>0.18999999999999995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4">
        <v>0.55000000000000004</v>
      </c>
      <c r="O6" s="4">
        <v>0.44999999999999996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4">
        <v>0.21</v>
      </c>
      <c r="O7" s="4">
        <v>0.79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38</v>
      </c>
      <c r="C8" s="8">
        <v>5.8</v>
      </c>
      <c r="D8" s="9">
        <v>0.47</v>
      </c>
      <c r="E8" s="10">
        <f t="shared" ref="E8:E19" si="0">1-D8</f>
        <v>0.53</v>
      </c>
      <c r="F8" s="2" t="s">
        <v>22</v>
      </c>
      <c r="G8" s="2" t="s">
        <v>23</v>
      </c>
      <c r="H8" s="2"/>
      <c r="I8" s="2" t="s">
        <v>7</v>
      </c>
      <c r="J8" s="2" t="s">
        <v>24</v>
      </c>
      <c r="K8" s="2">
        <v>10</v>
      </c>
      <c r="L8" s="8">
        <v>5.4</v>
      </c>
      <c r="M8" s="2" t="s">
        <v>25</v>
      </c>
      <c r="N8" s="4">
        <v>0.31</v>
      </c>
      <c r="O8" s="4">
        <v>0.69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20</v>
      </c>
      <c r="C9" s="8">
        <v>6.2</v>
      </c>
      <c r="D9" s="9">
        <v>0.65</v>
      </c>
      <c r="E9" s="10">
        <f t="shared" si="0"/>
        <v>0.35</v>
      </c>
      <c r="F9" s="2" t="s">
        <v>22</v>
      </c>
      <c r="G9" s="2" t="s">
        <v>23</v>
      </c>
      <c r="H9" s="2"/>
      <c r="I9" s="2" t="s">
        <v>7</v>
      </c>
      <c r="J9" s="2" t="s">
        <v>27</v>
      </c>
      <c r="K9" s="2">
        <v>11</v>
      </c>
      <c r="L9" s="8">
        <v>6.4</v>
      </c>
      <c r="M9" s="2" t="s">
        <v>28</v>
      </c>
      <c r="N9" s="4">
        <v>0.3</v>
      </c>
      <c r="O9" s="4">
        <v>0.7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25</v>
      </c>
      <c r="C10" s="8">
        <v>6.9</v>
      </c>
      <c r="D10" s="9">
        <v>0.76</v>
      </c>
      <c r="E10" s="10">
        <f t="shared" si="0"/>
        <v>0.24</v>
      </c>
      <c r="F10" s="2" t="s">
        <v>23</v>
      </c>
      <c r="G10" s="2" t="s">
        <v>26</v>
      </c>
      <c r="H10" s="2"/>
      <c r="I10" s="2" t="s">
        <v>7</v>
      </c>
      <c r="J10" s="2" t="s">
        <v>29</v>
      </c>
      <c r="K10" s="2">
        <v>9</v>
      </c>
      <c r="L10" s="8">
        <v>5.5</v>
      </c>
      <c r="M10" s="2" t="s">
        <v>30</v>
      </c>
      <c r="N10" s="4">
        <v>0.17</v>
      </c>
      <c r="O10" s="4">
        <v>0.83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26</v>
      </c>
      <c r="C11" s="8">
        <v>6.8</v>
      </c>
      <c r="D11" s="9">
        <v>0.81</v>
      </c>
      <c r="E11" s="10">
        <f t="shared" si="0"/>
        <v>0.18999999999999995</v>
      </c>
      <c r="F11" s="2" t="s">
        <v>23</v>
      </c>
      <c r="G11" s="2" t="s">
        <v>26</v>
      </c>
      <c r="H11" s="2"/>
      <c r="I11" s="2" t="s">
        <v>7</v>
      </c>
      <c r="J11" s="2" t="s">
        <v>31</v>
      </c>
      <c r="K11" s="2">
        <v>8</v>
      </c>
      <c r="L11" s="8">
        <v>5.7</v>
      </c>
      <c r="M11" s="2" t="s">
        <v>32</v>
      </c>
      <c r="N11" s="4">
        <v>0.63</v>
      </c>
      <c r="O11" s="4">
        <v>0.37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11</v>
      </c>
      <c r="C12" s="8">
        <v>5.9</v>
      </c>
      <c r="D12" s="9">
        <v>0.55000000000000004</v>
      </c>
      <c r="E12" s="10">
        <f t="shared" si="0"/>
        <v>0.44999999999999996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10</v>
      </c>
      <c r="L12" s="8">
        <v>5.7</v>
      </c>
      <c r="M12" s="2" t="s">
        <v>34</v>
      </c>
      <c r="N12" s="4">
        <v>0.33</v>
      </c>
      <c r="O12" s="4">
        <v>0.66999999999999993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21</v>
      </c>
      <c r="B13" s="2">
        <v>28</v>
      </c>
      <c r="C13" s="8">
        <v>4.9000000000000004</v>
      </c>
      <c r="D13" s="9">
        <v>0.21</v>
      </c>
      <c r="E13" s="10">
        <f t="shared" si="0"/>
        <v>0.79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10</v>
      </c>
      <c r="L13" s="8">
        <v>6.7</v>
      </c>
      <c r="M13" s="2" t="s">
        <v>36</v>
      </c>
      <c r="N13" s="11">
        <v>0.4482105263157895</v>
      </c>
      <c r="O13" s="11">
        <v>0.5517894736842105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16</v>
      </c>
      <c r="C14" s="8">
        <v>5.5</v>
      </c>
      <c r="D14" s="9">
        <v>0.31</v>
      </c>
      <c r="E14" s="10">
        <f t="shared" si="0"/>
        <v>0.69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10</v>
      </c>
      <c r="L14" s="8">
        <v>6.5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30</v>
      </c>
      <c r="C15" s="8">
        <v>5.3</v>
      </c>
      <c r="D15" s="9">
        <v>0.3</v>
      </c>
      <c r="E15" s="10">
        <f t="shared" si="0"/>
        <v>0.7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10</v>
      </c>
      <c r="L15" s="8">
        <v>7.4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30</v>
      </c>
      <c r="C16" s="8">
        <v>4.9000000000000004</v>
      </c>
      <c r="D16" s="9">
        <v>0.17</v>
      </c>
      <c r="E16" s="10">
        <f t="shared" si="0"/>
        <v>0.83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10</v>
      </c>
      <c r="L16" s="8">
        <v>6.5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19</v>
      </c>
      <c r="C17" s="8">
        <v>5.7</v>
      </c>
      <c r="D17" s="9">
        <v>0.63</v>
      </c>
      <c r="E17" s="10">
        <f t="shared" si="0"/>
        <v>0.37</v>
      </c>
      <c r="F17" s="2" t="s">
        <v>22</v>
      </c>
      <c r="G17" s="2" t="s">
        <v>23</v>
      </c>
      <c r="H17" s="2"/>
      <c r="I17" s="2" t="s">
        <v>13</v>
      </c>
      <c r="J17" s="2" t="s">
        <v>41</v>
      </c>
      <c r="K17" s="2">
        <v>11</v>
      </c>
      <c r="L17" s="8">
        <v>7.3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42</v>
      </c>
      <c r="C18" s="8">
        <v>5.5</v>
      </c>
      <c r="D18" s="9">
        <v>0.33</v>
      </c>
      <c r="E18" s="10">
        <f t="shared" si="0"/>
        <v>0.66999999999999993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10</v>
      </c>
      <c r="L18" s="8">
        <v>6.6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285</v>
      </c>
      <c r="C19" s="12">
        <f ca="1">IFERROR(__xludf.DUMMYFUNCTION("AVERAGE.WEIGHTED(C8:C18,B8:B18)"),5.71614035087719)</f>
        <v>5.7161403508771897</v>
      </c>
      <c r="D19" s="13">
        <f ca="1">IFERROR(__xludf.DUMMYFUNCTION("AVERAGE.WEIGHTED(D8:D18,B8:B18)"),0.448210526315789)</f>
        <v>0.448210526315789</v>
      </c>
      <c r="E19" s="14">
        <f t="shared" ca="1" si="0"/>
        <v>0.55178947368421105</v>
      </c>
      <c r="F19" s="15"/>
      <c r="G19" s="15"/>
      <c r="H19" s="2"/>
      <c r="I19" s="2" t="s">
        <v>15</v>
      </c>
      <c r="J19" s="2" t="s">
        <v>44</v>
      </c>
      <c r="K19" s="2">
        <v>11</v>
      </c>
      <c r="L19" s="8">
        <v>5.9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45</v>
      </c>
      <c r="J20" s="2" t="s">
        <v>46</v>
      </c>
      <c r="K20" s="2">
        <v>11</v>
      </c>
      <c r="L20" s="8">
        <v>5.4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47</v>
      </c>
      <c r="K21" s="2">
        <v>8</v>
      </c>
      <c r="L21" s="8">
        <v>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48</v>
      </c>
      <c r="K22" s="2">
        <v>10</v>
      </c>
      <c r="L22" s="8">
        <v>4.7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10</v>
      </c>
      <c r="L23" s="8">
        <v>5.2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6</v>
      </c>
      <c r="L24" s="8">
        <v>4.9000000000000004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10</v>
      </c>
      <c r="L25" s="8">
        <v>5.9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10</v>
      </c>
      <c r="L26" s="8">
        <v>5.9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10</v>
      </c>
      <c r="L27" s="8">
        <v>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10</v>
      </c>
      <c r="L28" s="8">
        <v>5.2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10</v>
      </c>
      <c r="L29" s="8">
        <v>4.5999999999999996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10</v>
      </c>
      <c r="L30" s="8">
        <v>4.8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10</v>
      </c>
      <c r="L31" s="8">
        <v>5.4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10</v>
      </c>
      <c r="L32" s="8">
        <v>5.6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9</v>
      </c>
      <c r="L33" s="8">
        <v>5.8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11</v>
      </c>
      <c r="L34" s="8">
        <v>5.5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10</v>
      </c>
      <c r="L35" s="8">
        <v>5.7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10</v>
      </c>
      <c r="L36" s="8">
        <v>5.5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285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66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0.56999999999999995</v>
      </c>
      <c r="O2" s="4">
        <v>0.43000000000000005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45558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0.56000000000000005</v>
      </c>
      <c r="O3" s="4">
        <v>0.43999999999999995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45562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0.96</v>
      </c>
      <c r="O4" s="4">
        <v>4.0000000000000036E-2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/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4">
        <v>0.86</v>
      </c>
      <c r="O5" s="4">
        <v>0.14000000000000001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4">
        <v>0.78</v>
      </c>
      <c r="O6" s="4">
        <v>0.21999999999999997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4">
        <v>0.25</v>
      </c>
      <c r="O7" s="4">
        <v>0.75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35</v>
      </c>
      <c r="C8" s="8">
        <v>6.1</v>
      </c>
      <c r="D8" s="9">
        <v>0.56999999999999995</v>
      </c>
      <c r="E8" s="10">
        <f t="shared" ref="E8:E19" si="0">1-D8</f>
        <v>0.43000000000000005</v>
      </c>
      <c r="F8" s="2" t="s">
        <v>22</v>
      </c>
      <c r="G8" s="2" t="s">
        <v>23</v>
      </c>
      <c r="H8" s="2"/>
      <c r="I8" s="2" t="s">
        <v>7</v>
      </c>
      <c r="J8" s="2" t="s">
        <v>24</v>
      </c>
      <c r="K8" s="2">
        <v>10</v>
      </c>
      <c r="L8" s="8">
        <v>5.5</v>
      </c>
      <c r="M8" s="2" t="s">
        <v>25</v>
      </c>
      <c r="N8" s="4">
        <v>0.45</v>
      </c>
      <c r="O8" s="4">
        <v>0.55000000000000004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18</v>
      </c>
      <c r="C9" s="8">
        <v>6.1</v>
      </c>
      <c r="D9" s="9">
        <v>0.56000000000000005</v>
      </c>
      <c r="E9" s="10">
        <f t="shared" si="0"/>
        <v>0.43999999999999995</v>
      </c>
      <c r="F9" s="2" t="s">
        <v>22</v>
      </c>
      <c r="G9" s="2" t="s">
        <v>23</v>
      </c>
      <c r="H9" s="2"/>
      <c r="I9" s="2" t="s">
        <v>7</v>
      </c>
      <c r="J9" s="2" t="s">
        <v>27</v>
      </c>
      <c r="K9" s="2">
        <v>9</v>
      </c>
      <c r="L9" s="8">
        <v>6.9</v>
      </c>
      <c r="M9" s="2" t="s">
        <v>28</v>
      </c>
      <c r="N9" s="4">
        <v>0.38</v>
      </c>
      <c r="O9" s="4">
        <v>0.62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23</v>
      </c>
      <c r="C10" s="8">
        <v>7.2</v>
      </c>
      <c r="D10" s="9">
        <v>0.96</v>
      </c>
      <c r="E10" s="10">
        <f t="shared" si="0"/>
        <v>4.0000000000000036E-2</v>
      </c>
      <c r="F10" s="2" t="s">
        <v>23</v>
      </c>
      <c r="G10" s="2" t="s">
        <v>22</v>
      </c>
      <c r="H10" s="2"/>
      <c r="I10" s="2" t="s">
        <v>7</v>
      </c>
      <c r="J10" s="2" t="s">
        <v>29</v>
      </c>
      <c r="K10" s="2">
        <v>6</v>
      </c>
      <c r="L10" s="8">
        <v>6.8</v>
      </c>
      <c r="M10" s="2" t="s">
        <v>30</v>
      </c>
      <c r="N10" s="4">
        <v>0.27</v>
      </c>
      <c r="O10" s="4">
        <v>0.73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29</v>
      </c>
      <c r="C11" s="8">
        <v>6.9</v>
      </c>
      <c r="D11" s="9">
        <v>0.86</v>
      </c>
      <c r="E11" s="10">
        <f t="shared" si="0"/>
        <v>0.14000000000000001</v>
      </c>
      <c r="F11" s="2" t="s">
        <v>23</v>
      </c>
      <c r="G11" s="2" t="s">
        <v>26</v>
      </c>
      <c r="H11" s="2"/>
      <c r="I11" s="2" t="s">
        <v>7</v>
      </c>
      <c r="J11" s="2" t="s">
        <v>31</v>
      </c>
      <c r="K11" s="2">
        <v>10</v>
      </c>
      <c r="L11" s="8">
        <v>5.7</v>
      </c>
      <c r="M11" s="2" t="s">
        <v>32</v>
      </c>
      <c r="N11" s="4">
        <v>0.53</v>
      </c>
      <c r="O11" s="4">
        <v>0.47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9</v>
      </c>
      <c r="C12" s="8">
        <v>6.4</v>
      </c>
      <c r="D12" s="9">
        <v>0.78</v>
      </c>
      <c r="E12" s="10">
        <f t="shared" si="0"/>
        <v>0.21999999999999997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10</v>
      </c>
      <c r="L12" s="8">
        <v>6</v>
      </c>
      <c r="M12" s="2" t="s">
        <v>34</v>
      </c>
      <c r="N12" s="4">
        <v>0.51</v>
      </c>
      <c r="O12" s="4">
        <v>0.49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21</v>
      </c>
      <c r="B13" s="2">
        <v>24</v>
      </c>
      <c r="C13" s="8">
        <v>5.2</v>
      </c>
      <c r="D13" s="9">
        <v>0.25</v>
      </c>
      <c r="E13" s="10">
        <f t="shared" si="0"/>
        <v>0.75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8</v>
      </c>
      <c r="L13" s="8">
        <v>6.3</v>
      </c>
      <c r="M13" s="2" t="s">
        <v>36</v>
      </c>
      <c r="N13" s="11">
        <v>0.54166666666666663</v>
      </c>
      <c r="O13" s="11">
        <v>0.45833333333333337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20</v>
      </c>
      <c r="C14" s="8">
        <v>5.5</v>
      </c>
      <c r="D14" s="9">
        <v>0.45</v>
      </c>
      <c r="E14" s="10">
        <f t="shared" si="0"/>
        <v>0.55000000000000004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10</v>
      </c>
      <c r="L14" s="8">
        <v>7.8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24</v>
      </c>
      <c r="C15" s="8">
        <v>4.9000000000000004</v>
      </c>
      <c r="D15" s="9">
        <v>0.38</v>
      </c>
      <c r="E15" s="10">
        <f t="shared" si="0"/>
        <v>0.62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10</v>
      </c>
      <c r="L15" s="8">
        <v>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30</v>
      </c>
      <c r="C16" s="8">
        <v>5.0999999999999996</v>
      </c>
      <c r="D16" s="9">
        <v>0.27</v>
      </c>
      <c r="E16" s="10">
        <f t="shared" si="0"/>
        <v>0.73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10</v>
      </c>
      <c r="L16" s="8">
        <v>6.3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19</v>
      </c>
      <c r="C17" s="8">
        <v>5.4</v>
      </c>
      <c r="D17" s="9">
        <v>0.53</v>
      </c>
      <c r="E17" s="10">
        <f t="shared" si="0"/>
        <v>0.47</v>
      </c>
      <c r="F17" s="2" t="s">
        <v>22</v>
      </c>
      <c r="G17" s="2" t="s">
        <v>23</v>
      </c>
      <c r="H17" s="2"/>
      <c r="I17" s="2" t="s">
        <v>13</v>
      </c>
      <c r="J17" s="2" t="s">
        <v>41</v>
      </c>
      <c r="K17" s="2">
        <v>12</v>
      </c>
      <c r="L17" s="8">
        <v>7.4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39</v>
      </c>
      <c r="C18" s="8">
        <v>5.7</v>
      </c>
      <c r="D18" s="9">
        <v>0.51</v>
      </c>
      <c r="E18" s="10">
        <f t="shared" si="0"/>
        <v>0.49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10</v>
      </c>
      <c r="L18" s="8">
        <v>6.8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270</v>
      </c>
      <c r="C19" s="12">
        <f ca="1">IFERROR(__xludf.DUMMYFUNCTION("AVERAGE.WEIGHTED(C8:C18,B8:B18)"),5.84037037037037)</f>
        <v>5.84037037037037</v>
      </c>
      <c r="D19" s="13">
        <f ca="1">IFERROR(__xludf.DUMMYFUNCTION("AVERAGE.WEIGHTED(D8:D18,B8:B18)"),0.541666666666666)</f>
        <v>0.54166666666666596</v>
      </c>
      <c r="E19" s="14">
        <f t="shared" ca="1" si="0"/>
        <v>0.45833333333333404</v>
      </c>
      <c r="F19" s="15"/>
      <c r="G19" s="15"/>
      <c r="H19" s="2"/>
      <c r="I19" s="2" t="s">
        <v>15</v>
      </c>
      <c r="J19" s="2" t="s">
        <v>44</v>
      </c>
      <c r="K19" s="2">
        <v>9</v>
      </c>
      <c r="L19" s="8">
        <v>6.4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45</v>
      </c>
      <c r="J20" s="2" t="s">
        <v>46</v>
      </c>
      <c r="K20" s="2">
        <v>10</v>
      </c>
      <c r="L20" s="8">
        <v>5.7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67</v>
      </c>
      <c r="K21" s="2">
        <v>3</v>
      </c>
      <c r="L21" s="8">
        <v>4.8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68</v>
      </c>
      <c r="K22" s="2">
        <v>11</v>
      </c>
      <c r="L22" s="8">
        <v>5.7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10</v>
      </c>
      <c r="L23" s="8">
        <v>4.7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10</v>
      </c>
      <c r="L24" s="8">
        <v>4.7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10</v>
      </c>
      <c r="L25" s="8">
        <v>6.3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10</v>
      </c>
      <c r="L26" s="8">
        <v>5.0999999999999996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10</v>
      </c>
      <c r="L27" s="8">
        <v>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4</v>
      </c>
      <c r="L28" s="8">
        <v>4.3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10</v>
      </c>
      <c r="L29" s="8">
        <v>5.3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10</v>
      </c>
      <c r="L30" s="8">
        <v>4.5999999999999996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10</v>
      </c>
      <c r="L31" s="8">
        <v>5.6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10</v>
      </c>
      <c r="L32" s="8">
        <v>5.6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9</v>
      </c>
      <c r="L33" s="8">
        <v>5.3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12</v>
      </c>
      <c r="L34" s="8">
        <v>5.4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10</v>
      </c>
      <c r="L35" s="8">
        <v>5.8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7</v>
      </c>
      <c r="L36" s="8">
        <v>5.9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270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B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8.26562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69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4">
        <v>0.6</v>
      </c>
      <c r="O2" s="4">
        <v>0.4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45551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4">
        <v>0.65</v>
      </c>
      <c r="O3" s="4">
        <v>0.35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45555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4">
        <v>0.88</v>
      </c>
      <c r="O4" s="4">
        <v>0.12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/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4">
        <v>0.63</v>
      </c>
      <c r="O5" s="4">
        <v>0.37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4">
        <v>0.6</v>
      </c>
      <c r="O6" s="4">
        <v>0.4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4">
        <v>0.37</v>
      </c>
      <c r="O7" s="4">
        <v>0.63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35</v>
      </c>
      <c r="C8" s="8">
        <v>6</v>
      </c>
      <c r="D8" s="9">
        <v>0.6</v>
      </c>
      <c r="E8" s="10">
        <f t="shared" ref="E8:E18" si="0">1-D8</f>
        <v>0.4</v>
      </c>
      <c r="F8" s="2" t="s">
        <v>22</v>
      </c>
      <c r="G8" s="2" t="s">
        <v>23</v>
      </c>
      <c r="H8" s="2"/>
      <c r="I8" s="2" t="s">
        <v>7</v>
      </c>
      <c r="J8" s="2" t="s">
        <v>24</v>
      </c>
      <c r="K8" s="2">
        <v>11</v>
      </c>
      <c r="L8" s="8">
        <v>5.9</v>
      </c>
      <c r="M8" s="2" t="s">
        <v>25</v>
      </c>
      <c r="N8" s="4">
        <v>0.25</v>
      </c>
      <c r="O8" s="4">
        <v>0.75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20</v>
      </c>
      <c r="C9" s="8">
        <v>6.3</v>
      </c>
      <c r="D9" s="9">
        <v>0.65</v>
      </c>
      <c r="E9" s="10">
        <f t="shared" si="0"/>
        <v>0.35</v>
      </c>
      <c r="F9" s="2" t="s">
        <v>22</v>
      </c>
      <c r="G9" s="2" t="s">
        <v>23</v>
      </c>
      <c r="H9" s="2"/>
      <c r="I9" s="2" t="s">
        <v>7</v>
      </c>
      <c r="J9" s="2" t="s">
        <v>27</v>
      </c>
      <c r="K9" s="2">
        <v>10</v>
      </c>
      <c r="L9" s="8">
        <v>6.3</v>
      </c>
      <c r="M9" s="2" t="s">
        <v>28</v>
      </c>
      <c r="N9" s="4">
        <v>0.23</v>
      </c>
      <c r="O9" s="4">
        <v>0.77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25</v>
      </c>
      <c r="C10" s="8">
        <v>6.8</v>
      </c>
      <c r="D10" s="9">
        <v>0.88</v>
      </c>
      <c r="E10" s="10">
        <f t="shared" si="0"/>
        <v>0.12</v>
      </c>
      <c r="F10" s="2" t="s">
        <v>23</v>
      </c>
      <c r="G10" s="2" t="s">
        <v>22</v>
      </c>
      <c r="H10" s="2"/>
      <c r="I10" s="2" t="s">
        <v>7</v>
      </c>
      <c r="J10" s="2" t="s">
        <v>29</v>
      </c>
      <c r="K10" s="2">
        <v>4</v>
      </c>
      <c r="L10" s="8">
        <v>5.4</v>
      </c>
      <c r="M10" s="2" t="s">
        <v>30</v>
      </c>
      <c r="N10" s="4">
        <v>0.17</v>
      </c>
      <c r="O10" s="4">
        <v>0.83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27</v>
      </c>
      <c r="C11" s="8">
        <v>6.5</v>
      </c>
      <c r="D11" s="9">
        <v>0.63</v>
      </c>
      <c r="E11" s="10">
        <f t="shared" si="0"/>
        <v>0.37</v>
      </c>
      <c r="F11" s="2" t="s">
        <v>23</v>
      </c>
      <c r="G11" s="2" t="s">
        <v>26</v>
      </c>
      <c r="H11" s="2"/>
      <c r="I11" s="2" t="s">
        <v>7</v>
      </c>
      <c r="J11" s="2" t="s">
        <v>31</v>
      </c>
      <c r="K11" s="2">
        <v>10</v>
      </c>
      <c r="L11" s="8">
        <v>6</v>
      </c>
      <c r="M11" s="2" t="s">
        <v>32</v>
      </c>
      <c r="N11" s="4">
        <v>0.37</v>
      </c>
      <c r="O11" s="4">
        <v>0.63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20</v>
      </c>
      <c r="C12" s="8">
        <v>5.7</v>
      </c>
      <c r="D12" s="9">
        <v>0.6</v>
      </c>
      <c r="E12" s="10">
        <f t="shared" si="0"/>
        <v>0.4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10</v>
      </c>
      <c r="L12" s="8">
        <v>6.2</v>
      </c>
      <c r="M12" s="2" t="s">
        <v>34</v>
      </c>
      <c r="N12" s="4">
        <v>0.32</v>
      </c>
      <c r="O12" s="4">
        <v>0.67999999999999994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5">
      <c r="A13" s="2" t="s">
        <v>21</v>
      </c>
      <c r="B13" s="2">
        <v>30</v>
      </c>
      <c r="C13" s="8">
        <v>5.4</v>
      </c>
      <c r="D13" s="9">
        <v>0.37</v>
      </c>
      <c r="E13" s="10">
        <f t="shared" si="0"/>
        <v>0.63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10</v>
      </c>
      <c r="L13" s="8">
        <v>6.4</v>
      </c>
      <c r="M13" s="2" t="s">
        <v>36</v>
      </c>
      <c r="N13" s="11">
        <v>0.46090909090909093</v>
      </c>
      <c r="O13" s="11">
        <v>0.53909090909090907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20</v>
      </c>
      <c r="C14" s="8">
        <v>5.0999999999999996</v>
      </c>
      <c r="D14" s="9">
        <v>0.25</v>
      </c>
      <c r="E14" s="10">
        <f t="shared" si="0"/>
        <v>0.75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10</v>
      </c>
      <c r="L14" s="8">
        <v>6.5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31</v>
      </c>
      <c r="C15" s="8">
        <v>5</v>
      </c>
      <c r="D15" s="9">
        <v>0.23</v>
      </c>
      <c r="E15" s="10">
        <f t="shared" si="0"/>
        <v>0.77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10</v>
      </c>
      <c r="L15" s="8">
        <v>7.3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30</v>
      </c>
      <c r="C16" s="8">
        <v>5</v>
      </c>
      <c r="D16" s="9">
        <v>0.17</v>
      </c>
      <c r="E16" s="10">
        <f t="shared" si="0"/>
        <v>0.83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11</v>
      </c>
      <c r="L16" s="8">
        <v>6.2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19</v>
      </c>
      <c r="C17" s="8">
        <v>5.5</v>
      </c>
      <c r="D17" s="9">
        <v>0.37</v>
      </c>
      <c r="E17" s="10">
        <f t="shared" si="0"/>
        <v>0.63</v>
      </c>
      <c r="F17" s="2" t="s">
        <v>26</v>
      </c>
      <c r="G17" s="2" t="s">
        <v>23</v>
      </c>
      <c r="H17" s="2"/>
      <c r="I17" s="2" t="s">
        <v>13</v>
      </c>
      <c r="J17" s="2" t="s">
        <v>41</v>
      </c>
      <c r="K17" s="2">
        <v>11</v>
      </c>
      <c r="L17" s="8">
        <v>6.6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38</v>
      </c>
      <c r="C18" s="8">
        <v>5.0999999999999996</v>
      </c>
      <c r="D18" s="9">
        <v>0.32</v>
      </c>
      <c r="E18" s="10">
        <f t="shared" si="0"/>
        <v>0.67999999999999994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10</v>
      </c>
      <c r="L18" s="8">
        <v>6.6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295</v>
      </c>
      <c r="C19" s="12">
        <f t="shared" ref="C19:E19" si="1">AVERAGE(C8:C18)</f>
        <v>5.6727272727272728</v>
      </c>
      <c r="D19" s="13">
        <f t="shared" si="1"/>
        <v>0.46090909090909093</v>
      </c>
      <c r="E19" s="14">
        <f t="shared" si="1"/>
        <v>0.53909090909090907</v>
      </c>
      <c r="F19" s="15"/>
      <c r="G19" s="15"/>
      <c r="H19" s="2"/>
      <c r="I19" s="2" t="s">
        <v>15</v>
      </c>
      <c r="J19" s="2" t="s">
        <v>44</v>
      </c>
      <c r="K19" s="2">
        <v>10</v>
      </c>
      <c r="L19" s="8">
        <v>5.5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15</v>
      </c>
      <c r="J20" s="2" t="s">
        <v>70</v>
      </c>
      <c r="K20" s="2">
        <v>10</v>
      </c>
      <c r="L20" s="8">
        <v>5.9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67</v>
      </c>
      <c r="K21" s="2">
        <v>10</v>
      </c>
      <c r="L21" s="8">
        <v>5.7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68</v>
      </c>
      <c r="K22" s="2">
        <v>10</v>
      </c>
      <c r="L22" s="8">
        <v>5.6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10</v>
      </c>
      <c r="L23" s="8">
        <v>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10</v>
      </c>
      <c r="L24" s="8">
        <v>4.9000000000000004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10</v>
      </c>
      <c r="L25" s="8">
        <v>5.4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11</v>
      </c>
      <c r="L26" s="8">
        <v>4.8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10</v>
      </c>
      <c r="L27" s="8">
        <v>5.2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10</v>
      </c>
      <c r="L28" s="8">
        <v>5.0999999999999996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10</v>
      </c>
      <c r="L29" s="8">
        <v>5.2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10</v>
      </c>
      <c r="L30" s="8">
        <v>4.5999999999999996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10</v>
      </c>
      <c r="L31" s="8">
        <v>5.0999999999999996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10</v>
      </c>
      <c r="L32" s="8">
        <v>5.6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9</v>
      </c>
      <c r="L33" s="8">
        <v>5.5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9</v>
      </c>
      <c r="L34" s="8">
        <v>4.9000000000000004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10</v>
      </c>
      <c r="L35" s="8">
        <v>5.3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13</v>
      </c>
      <c r="L36" s="8">
        <v>4.9000000000000004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 t="s">
        <v>45</v>
      </c>
      <c r="J37" s="2" t="s">
        <v>71</v>
      </c>
      <c r="K37" s="2">
        <v>6</v>
      </c>
      <c r="L37" s="2">
        <v>5.3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7">
        <f>SUM(K8:K37)</f>
        <v>295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B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2.398437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72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16">
        <v>0.53</v>
      </c>
      <c r="O2" s="16">
        <v>0.47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45544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16">
        <v>0.69</v>
      </c>
      <c r="O3" s="16">
        <v>0.31000000000000005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45548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16">
        <v>0.83</v>
      </c>
      <c r="O4" s="16">
        <v>0.17000000000000004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/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16">
        <v>0.76</v>
      </c>
      <c r="O5" s="16">
        <v>0.24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16">
        <v>0.65</v>
      </c>
      <c r="O6" s="16">
        <v>0.35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16">
        <v>0.3</v>
      </c>
      <c r="O7" s="16">
        <v>0.7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40</v>
      </c>
      <c r="C8" s="8">
        <v>5.9</v>
      </c>
      <c r="D8" s="9">
        <v>0.53</v>
      </c>
      <c r="E8" s="10">
        <f t="shared" ref="E8:E18" si="0">1-D8</f>
        <v>0.47</v>
      </c>
      <c r="F8" s="2" t="s">
        <v>22</v>
      </c>
      <c r="G8" s="2" t="s">
        <v>23</v>
      </c>
      <c r="H8" s="2"/>
      <c r="I8" s="2" t="s">
        <v>7</v>
      </c>
      <c r="J8" s="2" t="s">
        <v>24</v>
      </c>
      <c r="K8" s="2">
        <v>10</v>
      </c>
      <c r="L8" s="8">
        <v>5</v>
      </c>
      <c r="M8" s="2" t="s">
        <v>25</v>
      </c>
      <c r="N8" s="16">
        <v>0.37</v>
      </c>
      <c r="O8" s="16">
        <v>0.63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13</v>
      </c>
      <c r="C9" s="8">
        <v>6</v>
      </c>
      <c r="D9" s="9">
        <v>0.69</v>
      </c>
      <c r="E9" s="10">
        <f t="shared" si="0"/>
        <v>0.31000000000000005</v>
      </c>
      <c r="F9" s="2" t="s">
        <v>22</v>
      </c>
      <c r="G9" s="2" t="s">
        <v>23</v>
      </c>
      <c r="H9" s="2"/>
      <c r="I9" s="2" t="s">
        <v>7</v>
      </c>
      <c r="J9" s="2" t="s">
        <v>27</v>
      </c>
      <c r="K9" s="2">
        <v>10</v>
      </c>
      <c r="L9" s="8">
        <v>6.6</v>
      </c>
      <c r="M9" s="2" t="s">
        <v>28</v>
      </c>
      <c r="N9" s="16">
        <v>0.21</v>
      </c>
      <c r="O9" s="16">
        <v>0.79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24</v>
      </c>
      <c r="C10" s="8">
        <v>6.8</v>
      </c>
      <c r="D10" s="9">
        <v>0.83</v>
      </c>
      <c r="E10" s="10">
        <f t="shared" si="0"/>
        <v>0.17000000000000004</v>
      </c>
      <c r="F10" s="2" t="s">
        <v>23</v>
      </c>
      <c r="G10" s="2" t="s">
        <v>26</v>
      </c>
      <c r="H10" s="2"/>
      <c r="I10" s="2" t="s">
        <v>7</v>
      </c>
      <c r="J10" s="2" t="s">
        <v>29</v>
      </c>
      <c r="K10" s="2">
        <v>10</v>
      </c>
      <c r="L10" s="8">
        <v>6</v>
      </c>
      <c r="M10" s="2" t="s">
        <v>30</v>
      </c>
      <c r="N10" s="16">
        <v>0.1</v>
      </c>
      <c r="O10" s="16">
        <v>0.9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25</v>
      </c>
      <c r="C11" s="8">
        <v>6.4</v>
      </c>
      <c r="D11" s="9">
        <v>0.76</v>
      </c>
      <c r="E11" s="10">
        <f t="shared" si="0"/>
        <v>0.24</v>
      </c>
      <c r="F11" s="2" t="s">
        <v>26</v>
      </c>
      <c r="G11" s="2" t="s">
        <v>23</v>
      </c>
      <c r="H11" s="2"/>
      <c r="I11" s="2" t="s">
        <v>7</v>
      </c>
      <c r="J11" s="2" t="s">
        <v>31</v>
      </c>
      <c r="K11" s="2">
        <v>10</v>
      </c>
      <c r="L11" s="8">
        <v>6.1</v>
      </c>
      <c r="M11" s="2" t="s">
        <v>32</v>
      </c>
      <c r="N11" s="16">
        <v>0.5</v>
      </c>
      <c r="O11" s="16">
        <v>0.5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17</v>
      </c>
      <c r="C12" s="8">
        <v>5.9</v>
      </c>
      <c r="D12" s="9">
        <v>0.65</v>
      </c>
      <c r="E12" s="10">
        <f t="shared" si="0"/>
        <v>0.35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5</v>
      </c>
      <c r="L12" s="8">
        <v>5.7</v>
      </c>
      <c r="M12" s="2" t="s">
        <v>34</v>
      </c>
      <c r="N12" s="16">
        <v>0.25</v>
      </c>
      <c r="O12" s="16">
        <v>0.75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45">
      <c r="A13" s="2" t="s">
        <v>21</v>
      </c>
      <c r="B13" s="2">
        <v>27</v>
      </c>
      <c r="C13" s="8">
        <v>5.5</v>
      </c>
      <c r="D13" s="9">
        <v>0.3</v>
      </c>
      <c r="E13" s="10">
        <f t="shared" si="0"/>
        <v>0.7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8</v>
      </c>
      <c r="L13" s="8">
        <v>6.2</v>
      </c>
      <c r="M13" s="2" t="s">
        <v>36</v>
      </c>
      <c r="N13" s="16">
        <v>0.47181818181818169</v>
      </c>
      <c r="O13" s="16">
        <v>0.5281818181818182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19</v>
      </c>
      <c r="C14" s="8">
        <v>5.4</v>
      </c>
      <c r="D14" s="9">
        <v>0.37</v>
      </c>
      <c r="E14" s="10">
        <f t="shared" si="0"/>
        <v>0.63</v>
      </c>
      <c r="F14" s="2" t="s">
        <v>26</v>
      </c>
      <c r="G14" s="2" t="s">
        <v>23</v>
      </c>
      <c r="H14" s="2"/>
      <c r="I14" s="2" t="s">
        <v>11</v>
      </c>
      <c r="J14" s="2" t="s">
        <v>37</v>
      </c>
      <c r="K14" s="2">
        <v>10</v>
      </c>
      <c r="L14" s="8">
        <v>6.5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29</v>
      </c>
      <c r="C15" s="8">
        <v>5</v>
      </c>
      <c r="D15" s="9">
        <v>0.21</v>
      </c>
      <c r="E15" s="10">
        <f t="shared" si="0"/>
        <v>0.79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9</v>
      </c>
      <c r="L15" s="8">
        <v>7.2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29</v>
      </c>
      <c r="C16" s="8">
        <v>4.5999999999999996</v>
      </c>
      <c r="D16" s="9">
        <v>0.1</v>
      </c>
      <c r="E16" s="10">
        <f t="shared" si="0"/>
        <v>0.9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10</v>
      </c>
      <c r="L16" s="8">
        <v>6.1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4</v>
      </c>
      <c r="C17" s="8">
        <v>5.5</v>
      </c>
      <c r="D17" s="9">
        <v>0.5</v>
      </c>
      <c r="E17" s="10">
        <f t="shared" si="0"/>
        <v>0.5</v>
      </c>
      <c r="F17" s="2" t="s">
        <v>26</v>
      </c>
      <c r="G17" s="2" t="s">
        <v>23</v>
      </c>
      <c r="H17" s="2"/>
      <c r="I17" s="2" t="s">
        <v>13</v>
      </c>
      <c r="J17" s="2" t="s">
        <v>41</v>
      </c>
      <c r="K17" s="2">
        <v>10</v>
      </c>
      <c r="L17" s="8">
        <v>6.4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20</v>
      </c>
      <c r="C18" s="8">
        <v>5.2</v>
      </c>
      <c r="D18" s="9">
        <v>0.25</v>
      </c>
      <c r="E18" s="10">
        <f t="shared" si="0"/>
        <v>0.75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10</v>
      </c>
      <c r="L18" s="8">
        <v>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247</v>
      </c>
      <c r="C19" s="12">
        <f t="shared" ref="C19:E19" si="1">AVERAGE(C8:C18)</f>
        <v>5.6545454545454552</v>
      </c>
      <c r="D19" s="13">
        <f t="shared" si="1"/>
        <v>0.47181818181818169</v>
      </c>
      <c r="E19" s="14">
        <f t="shared" si="1"/>
        <v>0.5281818181818182</v>
      </c>
      <c r="F19" s="15"/>
      <c r="G19" s="15"/>
      <c r="H19" s="2"/>
      <c r="I19" s="2" t="s">
        <v>15</v>
      </c>
      <c r="J19" s="2" t="s">
        <v>44</v>
      </c>
      <c r="K19" s="2">
        <v>9</v>
      </c>
      <c r="L19" s="8">
        <v>6.1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15</v>
      </c>
      <c r="J20" s="2" t="s">
        <v>70</v>
      </c>
      <c r="K20" s="2">
        <v>8</v>
      </c>
      <c r="L20" s="8">
        <v>5.6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67</v>
      </c>
      <c r="K21" s="2">
        <v>8</v>
      </c>
      <c r="L21" s="8">
        <v>5.7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68</v>
      </c>
      <c r="K22" s="2">
        <v>10</v>
      </c>
      <c r="L22" s="8">
        <v>5.7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9</v>
      </c>
      <c r="L23" s="8">
        <v>5.2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9</v>
      </c>
      <c r="L24" s="8">
        <v>5.3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10</v>
      </c>
      <c r="L25" s="8">
        <v>5.5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10</v>
      </c>
      <c r="L26" s="8">
        <v>5.7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9</v>
      </c>
      <c r="L27" s="8">
        <v>4.9000000000000004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10</v>
      </c>
      <c r="L28" s="8">
        <v>4.4000000000000004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10</v>
      </c>
      <c r="L29" s="8">
        <v>4.7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9</v>
      </c>
      <c r="L30" s="8">
        <v>4.3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10</v>
      </c>
      <c r="L31" s="8">
        <v>4.7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2</v>
      </c>
      <c r="L32" s="8">
        <v>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2</v>
      </c>
      <c r="L33" s="8">
        <v>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9</v>
      </c>
      <c r="L34" s="8">
        <v>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9</v>
      </c>
      <c r="L35" s="8">
        <v>5.3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2</v>
      </c>
      <c r="L36" s="8">
        <v>5.3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247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B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2.398437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73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16">
        <v>0.42</v>
      </c>
      <c r="O2" s="16">
        <v>0.58000000000000007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45539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16">
        <v>0.4</v>
      </c>
      <c r="O3" s="16">
        <v>0.6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45541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16">
        <v>0.91</v>
      </c>
      <c r="O4" s="16">
        <v>8.9999999999999969E-2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 t="s">
        <v>74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16">
        <v>0.75</v>
      </c>
      <c r="O5" s="16">
        <v>0.25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16">
        <v>0.5</v>
      </c>
      <c r="O6" s="16">
        <v>0.5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16">
        <v>0.28999999999999998</v>
      </c>
      <c r="O7" s="16">
        <v>0.71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24</v>
      </c>
      <c r="C8" s="8">
        <v>5.8</v>
      </c>
      <c r="D8" s="9">
        <v>0.42</v>
      </c>
      <c r="E8" s="10">
        <f t="shared" ref="E8:E18" si="0">1-D8</f>
        <v>0.58000000000000007</v>
      </c>
      <c r="F8" s="2" t="s">
        <v>26</v>
      </c>
      <c r="G8" s="2" t="s">
        <v>23</v>
      </c>
      <c r="H8" s="2"/>
      <c r="I8" s="2" t="s">
        <v>7</v>
      </c>
      <c r="J8" s="2" t="s">
        <v>24</v>
      </c>
      <c r="K8" s="2">
        <v>6</v>
      </c>
      <c r="L8" s="8">
        <v>5.0999999999999996</v>
      </c>
      <c r="M8" s="2" t="s">
        <v>25</v>
      </c>
      <c r="N8" s="16">
        <v>0.31</v>
      </c>
      <c r="O8" s="16">
        <v>0.69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10</v>
      </c>
      <c r="C9" s="8">
        <v>5.7</v>
      </c>
      <c r="D9" s="9">
        <v>0.4</v>
      </c>
      <c r="E9" s="10">
        <f t="shared" si="0"/>
        <v>0.6</v>
      </c>
      <c r="F9" s="2" t="s">
        <v>22</v>
      </c>
      <c r="G9" s="2" t="s">
        <v>23</v>
      </c>
      <c r="H9" s="2"/>
      <c r="I9" s="2" t="s">
        <v>7</v>
      </c>
      <c r="J9" s="2" t="s">
        <v>27</v>
      </c>
      <c r="K9" s="2">
        <v>6</v>
      </c>
      <c r="L9" s="8">
        <v>6.8</v>
      </c>
      <c r="M9" s="2" t="s">
        <v>28</v>
      </c>
      <c r="N9" s="16">
        <v>0.22</v>
      </c>
      <c r="O9" s="16">
        <v>0.78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11</v>
      </c>
      <c r="C10" s="8">
        <v>7.3</v>
      </c>
      <c r="D10" s="9">
        <v>0.91</v>
      </c>
      <c r="E10" s="10">
        <f t="shared" si="0"/>
        <v>8.9999999999999969E-2</v>
      </c>
      <c r="F10" s="2" t="s">
        <v>23</v>
      </c>
      <c r="G10" s="2" t="s">
        <v>22</v>
      </c>
      <c r="H10" s="2"/>
      <c r="I10" s="2" t="s">
        <v>7</v>
      </c>
      <c r="J10" s="2" t="s">
        <v>29</v>
      </c>
      <c r="K10" s="2">
        <v>6</v>
      </c>
      <c r="L10" s="8">
        <v>5.6</v>
      </c>
      <c r="M10" s="2" t="s">
        <v>30</v>
      </c>
      <c r="N10" s="16">
        <v>0.06</v>
      </c>
      <c r="O10" s="16">
        <v>0.94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12</v>
      </c>
      <c r="C11" s="8">
        <v>6.4</v>
      </c>
      <c r="D11" s="9">
        <v>0.75</v>
      </c>
      <c r="E11" s="10">
        <f t="shared" si="0"/>
        <v>0.25</v>
      </c>
      <c r="F11" s="2" t="s">
        <v>23</v>
      </c>
      <c r="G11" s="2" t="s">
        <v>26</v>
      </c>
      <c r="H11" s="2"/>
      <c r="I11" s="2" t="s">
        <v>7</v>
      </c>
      <c r="J11" s="2" t="s">
        <v>31</v>
      </c>
      <c r="K11" s="2">
        <v>6</v>
      </c>
      <c r="L11" s="8">
        <v>5.8</v>
      </c>
      <c r="M11" s="2" t="s">
        <v>32</v>
      </c>
      <c r="N11" s="16">
        <v>0.3</v>
      </c>
      <c r="O11" s="16">
        <v>0.7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12</v>
      </c>
      <c r="C12" s="8">
        <v>5.5</v>
      </c>
      <c r="D12" s="9">
        <v>0.5</v>
      </c>
      <c r="E12" s="10">
        <f t="shared" si="0"/>
        <v>0.5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6</v>
      </c>
      <c r="L12" s="8">
        <v>5.8</v>
      </c>
      <c r="M12" s="2" t="s">
        <v>34</v>
      </c>
      <c r="N12" s="16">
        <v>0.1</v>
      </c>
      <c r="O12" s="16">
        <v>0.9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45">
      <c r="A13" s="2" t="s">
        <v>21</v>
      </c>
      <c r="B13" s="2">
        <v>21</v>
      </c>
      <c r="C13" s="8">
        <v>4.8</v>
      </c>
      <c r="D13" s="9">
        <v>0.28999999999999998</v>
      </c>
      <c r="E13" s="10">
        <f t="shared" si="0"/>
        <v>0.71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4</v>
      </c>
      <c r="L13" s="8">
        <v>5.5</v>
      </c>
      <c r="M13" s="2" t="s">
        <v>36</v>
      </c>
      <c r="N13" s="16">
        <v>0.38727272727272727</v>
      </c>
      <c r="O13" s="16">
        <v>0.61272727272727279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13</v>
      </c>
      <c r="C14" s="8">
        <v>5.0999999999999996</v>
      </c>
      <c r="D14" s="9">
        <v>0.31</v>
      </c>
      <c r="E14" s="10">
        <f t="shared" si="0"/>
        <v>0.69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5</v>
      </c>
      <c r="L14" s="8">
        <v>7.1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18</v>
      </c>
      <c r="C15" s="8">
        <v>4.8</v>
      </c>
      <c r="D15" s="9">
        <v>0.22</v>
      </c>
      <c r="E15" s="10">
        <f t="shared" si="0"/>
        <v>0.78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3</v>
      </c>
      <c r="L15" s="8">
        <v>7.3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18</v>
      </c>
      <c r="C16" s="8">
        <v>4.5999999999999996</v>
      </c>
      <c r="D16" s="9">
        <v>0.06</v>
      </c>
      <c r="E16" s="10">
        <f t="shared" si="0"/>
        <v>0.94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5</v>
      </c>
      <c r="L16" s="8">
        <v>6.7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10</v>
      </c>
      <c r="C17" s="8">
        <v>5.2</v>
      </c>
      <c r="D17" s="9">
        <v>0.3</v>
      </c>
      <c r="E17" s="10">
        <f t="shared" si="0"/>
        <v>0.7</v>
      </c>
      <c r="F17" s="2" t="s">
        <v>22</v>
      </c>
      <c r="G17" s="2" t="s">
        <v>23</v>
      </c>
      <c r="H17" s="2"/>
      <c r="I17" s="2" t="s">
        <v>13</v>
      </c>
      <c r="J17" s="2" t="s">
        <v>41</v>
      </c>
      <c r="K17" s="2">
        <v>5</v>
      </c>
      <c r="L17" s="8">
        <v>6.7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20</v>
      </c>
      <c r="C18" s="8">
        <v>4.7</v>
      </c>
      <c r="D18" s="9">
        <v>0.1</v>
      </c>
      <c r="E18" s="10">
        <f t="shared" si="0"/>
        <v>0.9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5</v>
      </c>
      <c r="L18" s="8">
        <v>6.5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169</v>
      </c>
      <c r="C19" s="12">
        <f t="shared" ref="C19:E19" si="1">AVERAGE(C8:C18)</f>
        <v>5.4454545454545462</v>
      </c>
      <c r="D19" s="13">
        <f t="shared" si="1"/>
        <v>0.38727272727272727</v>
      </c>
      <c r="E19" s="14">
        <f t="shared" si="1"/>
        <v>0.61272727272727279</v>
      </c>
      <c r="F19" s="15"/>
      <c r="G19" s="15"/>
      <c r="H19" s="2"/>
      <c r="I19" s="2" t="s">
        <v>15</v>
      </c>
      <c r="J19" s="2" t="s">
        <v>44</v>
      </c>
      <c r="K19" s="2">
        <v>6</v>
      </c>
      <c r="L19" s="8">
        <v>5.6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15</v>
      </c>
      <c r="J20" s="2" t="s">
        <v>70</v>
      </c>
      <c r="K20" s="2">
        <v>6</v>
      </c>
      <c r="L20" s="8">
        <v>5.5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67</v>
      </c>
      <c r="K21" s="2">
        <v>6</v>
      </c>
      <c r="L21" s="8">
        <v>5.6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68</v>
      </c>
      <c r="K22" s="2">
        <v>9</v>
      </c>
      <c r="L22" s="8">
        <v>4.7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6</v>
      </c>
      <c r="L23" s="8">
        <v>4.3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6</v>
      </c>
      <c r="L24" s="8">
        <v>4.5999999999999996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7</v>
      </c>
      <c r="L25" s="8">
        <v>5.5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6</v>
      </c>
      <c r="L26" s="8">
        <v>4.2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6</v>
      </c>
      <c r="L27" s="8">
        <v>5.3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6</v>
      </c>
      <c r="L28" s="8">
        <v>4.8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6</v>
      </c>
      <c r="L29" s="8">
        <v>4.8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6</v>
      </c>
      <c r="L30" s="8">
        <v>4.2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6</v>
      </c>
      <c r="L31" s="8">
        <v>4.7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7</v>
      </c>
      <c r="L32" s="8">
        <v>5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3</v>
      </c>
      <c r="L33" s="8">
        <v>5.5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9</v>
      </c>
      <c r="L34" s="8">
        <v>4.3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5</v>
      </c>
      <c r="L35" s="8">
        <v>4.9000000000000004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6</v>
      </c>
      <c r="L36" s="8">
        <v>5.0999999999999996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7">
        <f>SUM(K8:K36)</f>
        <v>169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B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1000"/>
  <sheetViews>
    <sheetView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2" max="12" width="12.398437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75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16">
        <v>0.33</v>
      </c>
      <c r="O2" s="16">
        <v>0.66999999999999993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5">
        <v>45530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16">
        <v>0.53</v>
      </c>
      <c r="O3" s="16">
        <v>0.47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45534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16">
        <v>0.92</v>
      </c>
      <c r="O4" s="16">
        <v>7.999999999999996E-2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16">
        <v>0.54</v>
      </c>
      <c r="O5" s="16">
        <v>0.45999999999999996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16">
        <v>0.65</v>
      </c>
      <c r="O6" s="16">
        <v>0.35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7" t="s">
        <v>17</v>
      </c>
      <c r="M7" s="2" t="s">
        <v>21</v>
      </c>
      <c r="N7" s="16">
        <v>0.23</v>
      </c>
      <c r="O7" s="16">
        <v>0.77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36</v>
      </c>
      <c r="C8" s="8">
        <v>5.3</v>
      </c>
      <c r="D8" s="9">
        <v>0.33</v>
      </c>
      <c r="E8" s="10">
        <f t="shared" ref="E8:E18" si="0">1-D8</f>
        <v>0.66999999999999993</v>
      </c>
      <c r="F8" s="2" t="s">
        <v>26</v>
      </c>
      <c r="G8" s="2" t="s">
        <v>23</v>
      </c>
      <c r="H8" s="2"/>
      <c r="I8" s="2" t="s">
        <v>7</v>
      </c>
      <c r="J8" s="2" t="s">
        <v>24</v>
      </c>
      <c r="K8" s="2">
        <v>10</v>
      </c>
      <c r="L8" s="8">
        <v>4.8</v>
      </c>
      <c r="M8" s="2" t="s">
        <v>25</v>
      </c>
      <c r="N8" s="16">
        <v>0.2</v>
      </c>
      <c r="O8" s="16">
        <v>0.8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17</v>
      </c>
      <c r="C9" s="8">
        <v>5.9</v>
      </c>
      <c r="D9" s="9">
        <v>0.53</v>
      </c>
      <c r="E9" s="10">
        <f t="shared" si="0"/>
        <v>0.47</v>
      </c>
      <c r="F9" s="2" t="s">
        <v>26</v>
      </c>
      <c r="G9" s="2" t="s">
        <v>23</v>
      </c>
      <c r="H9" s="2"/>
      <c r="I9" s="2" t="s">
        <v>7</v>
      </c>
      <c r="J9" s="2" t="s">
        <v>27</v>
      </c>
      <c r="K9" s="2">
        <v>8</v>
      </c>
      <c r="L9" s="8">
        <v>5.5</v>
      </c>
      <c r="M9" s="2" t="s">
        <v>28</v>
      </c>
      <c r="N9" s="16">
        <v>0.03</v>
      </c>
      <c r="O9" s="16">
        <v>0.97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25</v>
      </c>
      <c r="C10" s="8">
        <v>6.9</v>
      </c>
      <c r="D10" s="9">
        <v>0.92</v>
      </c>
      <c r="E10" s="10">
        <f t="shared" si="0"/>
        <v>7.999999999999996E-2</v>
      </c>
      <c r="F10" s="2" t="s">
        <v>23</v>
      </c>
      <c r="G10" s="2" t="s">
        <v>22</v>
      </c>
      <c r="H10" s="2"/>
      <c r="I10" s="2" t="s">
        <v>7</v>
      </c>
      <c r="J10" s="2" t="s">
        <v>29</v>
      </c>
      <c r="K10" s="2">
        <v>8</v>
      </c>
      <c r="L10" s="8">
        <v>5.3</v>
      </c>
      <c r="M10" s="2" t="s">
        <v>30</v>
      </c>
      <c r="N10" s="16">
        <v>0.13</v>
      </c>
      <c r="O10" s="16">
        <v>0.87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26</v>
      </c>
      <c r="C11" s="8">
        <v>5.8</v>
      </c>
      <c r="D11" s="9">
        <v>0.54</v>
      </c>
      <c r="E11" s="10">
        <f t="shared" si="0"/>
        <v>0.45999999999999996</v>
      </c>
      <c r="F11" s="2" t="s">
        <v>23</v>
      </c>
      <c r="G11" s="2" t="s">
        <v>26</v>
      </c>
      <c r="H11" s="2"/>
      <c r="I11" s="2" t="s">
        <v>7</v>
      </c>
      <c r="J11" s="2" t="s">
        <v>31</v>
      </c>
      <c r="K11" s="2">
        <v>10</v>
      </c>
      <c r="L11" s="8">
        <v>5.7</v>
      </c>
      <c r="M11" s="2" t="s">
        <v>32</v>
      </c>
      <c r="N11" s="16">
        <v>0.54</v>
      </c>
      <c r="O11" s="16">
        <v>0.45999999999999996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20</v>
      </c>
      <c r="C12" s="8">
        <v>5.9</v>
      </c>
      <c r="D12" s="9">
        <v>0.65</v>
      </c>
      <c r="E12" s="10">
        <f t="shared" si="0"/>
        <v>0.35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10</v>
      </c>
      <c r="L12" s="8">
        <v>5.9</v>
      </c>
      <c r="M12" s="2" t="s">
        <v>34</v>
      </c>
      <c r="N12" s="16">
        <v>0</v>
      </c>
      <c r="O12" s="16"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45">
      <c r="A13" s="2" t="s">
        <v>21</v>
      </c>
      <c r="B13" s="2">
        <v>35</v>
      </c>
      <c r="C13" s="8">
        <v>4.5999999999999996</v>
      </c>
      <c r="D13" s="9">
        <v>0.23</v>
      </c>
      <c r="E13" s="10">
        <f t="shared" si="0"/>
        <v>0.77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7</v>
      </c>
      <c r="L13" s="8">
        <v>5.8</v>
      </c>
      <c r="M13" s="2" t="s">
        <v>36</v>
      </c>
      <c r="N13" s="16">
        <v>0.37272727272727268</v>
      </c>
      <c r="O13" s="16">
        <v>0.6272727272727272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20</v>
      </c>
      <c r="C14" s="8">
        <v>4.9000000000000004</v>
      </c>
      <c r="D14" s="9">
        <v>0.2</v>
      </c>
      <c r="E14" s="10">
        <f t="shared" si="0"/>
        <v>0.8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10</v>
      </c>
      <c r="L14" s="8">
        <v>7.8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30</v>
      </c>
      <c r="C15" s="8">
        <v>4.0999999999999996</v>
      </c>
      <c r="D15" s="9">
        <v>0.03</v>
      </c>
      <c r="E15" s="10">
        <f t="shared" si="0"/>
        <v>0.97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10</v>
      </c>
      <c r="L15" s="8">
        <v>6.6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24</v>
      </c>
      <c r="C16" s="8">
        <v>4.3</v>
      </c>
      <c r="D16" s="9">
        <v>0.13</v>
      </c>
      <c r="E16" s="10">
        <f t="shared" si="0"/>
        <v>0.87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10</v>
      </c>
      <c r="L16" s="8">
        <v>5.3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13</v>
      </c>
      <c r="C17" s="8">
        <v>5.7</v>
      </c>
      <c r="D17" s="9">
        <v>0.54</v>
      </c>
      <c r="E17" s="10">
        <f t="shared" si="0"/>
        <v>0.45999999999999996</v>
      </c>
      <c r="F17" s="2" t="s">
        <v>23</v>
      </c>
      <c r="G17" s="2" t="s">
        <v>26</v>
      </c>
      <c r="H17" s="2"/>
      <c r="I17" s="2" t="s">
        <v>13</v>
      </c>
      <c r="J17" s="2" t="s">
        <v>41</v>
      </c>
      <c r="K17" s="2">
        <v>11</v>
      </c>
      <c r="L17" s="8">
        <v>6.8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18</v>
      </c>
      <c r="C18" s="8">
        <v>4.5999999999999996</v>
      </c>
      <c r="D18" s="9">
        <v>0</v>
      </c>
      <c r="E18" s="10">
        <f t="shared" si="0"/>
        <v>1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10</v>
      </c>
      <c r="L18" s="8">
        <v>5.4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264</v>
      </c>
      <c r="C19" s="12">
        <f t="shared" ref="C19:E19" si="1">AVERAGE(C8:C18)</f>
        <v>5.2727272727272734</v>
      </c>
      <c r="D19" s="13">
        <f t="shared" si="1"/>
        <v>0.37272727272727268</v>
      </c>
      <c r="E19" s="14">
        <f t="shared" si="1"/>
        <v>0.6272727272727272</v>
      </c>
      <c r="F19" s="15"/>
      <c r="G19" s="15"/>
      <c r="H19" s="2"/>
      <c r="I19" s="2" t="s">
        <v>15</v>
      </c>
      <c r="J19" s="2" t="s">
        <v>44</v>
      </c>
      <c r="K19" s="2">
        <v>10</v>
      </c>
      <c r="L19" s="8">
        <v>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15</v>
      </c>
      <c r="J20" s="2" t="s">
        <v>70</v>
      </c>
      <c r="K20" s="2">
        <v>10</v>
      </c>
      <c r="L20" s="8">
        <v>5.9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67</v>
      </c>
      <c r="K21" s="2">
        <v>10</v>
      </c>
      <c r="L21" s="8">
        <v>4.7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68</v>
      </c>
      <c r="K22" s="2">
        <v>12</v>
      </c>
      <c r="L22" s="8">
        <v>4.7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13</v>
      </c>
      <c r="L23" s="8">
        <v>4.5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9</v>
      </c>
      <c r="L24" s="8">
        <v>4.7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11</v>
      </c>
      <c r="L25" s="8">
        <v>5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10</v>
      </c>
      <c r="L26" s="8">
        <v>3.9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10</v>
      </c>
      <c r="L27" s="8">
        <v>4.2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10</v>
      </c>
      <c r="L28" s="8">
        <v>4.4000000000000004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10</v>
      </c>
      <c r="L29" s="8">
        <v>4.2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9</v>
      </c>
      <c r="L30" s="8">
        <v>3.9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5</v>
      </c>
      <c r="L31" s="8">
        <v>5.0999999999999996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8</v>
      </c>
      <c r="L32" s="8">
        <v>5.6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5</v>
      </c>
      <c r="L33" s="8">
        <v>5.8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62</v>
      </c>
      <c r="K34" s="2">
        <v>7</v>
      </c>
      <c r="L34" s="8">
        <v>4.0999999999999996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63</v>
      </c>
      <c r="K35" s="2">
        <v>9</v>
      </c>
      <c r="L35" s="8">
        <v>4.9000000000000004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64</v>
      </c>
      <c r="K36" s="2">
        <v>2</v>
      </c>
      <c r="L36" s="8">
        <v>4.8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1000"/>
  <sheetViews>
    <sheetView topLeftCell="A16" workbookViewId="0"/>
  </sheetViews>
  <sheetFormatPr defaultColWidth="12.59765625" defaultRowHeight="15.75" customHeight="1" x14ac:dyDescent="0.35"/>
  <cols>
    <col min="2" max="2" width="15.86328125" customWidth="1"/>
    <col min="3" max="4" width="14.3984375" customWidth="1"/>
    <col min="5" max="5" width="14.73046875" customWidth="1"/>
    <col min="6" max="6" width="20" customWidth="1"/>
    <col min="7" max="7" width="20.46484375" customWidth="1"/>
    <col min="10" max="10" width="24.73046875" customWidth="1"/>
    <col min="13" max="15" width="12.59765625" hidden="1"/>
  </cols>
  <sheetData>
    <row r="1" spans="1:27" ht="15.75" customHeight="1" x14ac:dyDescent="0.55000000000000004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</v>
      </c>
      <c r="N1" s="3" t="s">
        <v>3</v>
      </c>
      <c r="O1" s="3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55000000000000004">
      <c r="A2" s="1" t="s">
        <v>5</v>
      </c>
      <c r="B2" s="1" t="s">
        <v>76</v>
      </c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7</v>
      </c>
      <c r="N2" s="16">
        <v>0.21</v>
      </c>
      <c r="O2" s="16">
        <f t="shared" ref="O2:O12" si="0">1-N2</f>
        <v>0.79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 customHeight="1" x14ac:dyDescent="0.55000000000000004">
      <c r="A3" s="1" t="s">
        <v>8</v>
      </c>
      <c r="B3" s="17">
        <v>45523</v>
      </c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9</v>
      </c>
      <c r="N3" s="16">
        <v>0.2</v>
      </c>
      <c r="O3" s="16">
        <f t="shared" si="0"/>
        <v>0.8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55000000000000004">
      <c r="A4" s="1" t="s">
        <v>10</v>
      </c>
      <c r="B4" s="5">
        <v>45527</v>
      </c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11</v>
      </c>
      <c r="N4" s="16">
        <v>0.85</v>
      </c>
      <c r="O4" s="16">
        <f t="shared" si="0"/>
        <v>0.15000000000000002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5">
      <c r="A5" s="18" t="s">
        <v>77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13</v>
      </c>
      <c r="N5" s="16">
        <v>0.5</v>
      </c>
      <c r="O5" s="16">
        <f t="shared" si="0"/>
        <v>0.5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15</v>
      </c>
      <c r="N6" s="16">
        <v>0.73</v>
      </c>
      <c r="O6" s="16">
        <f t="shared" si="0"/>
        <v>0.27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.75" customHeight="1" x14ac:dyDescent="0.5">
      <c r="A7" s="6" t="s">
        <v>2</v>
      </c>
      <c r="B7" s="6" t="s">
        <v>16</v>
      </c>
      <c r="C7" s="6" t="s">
        <v>17</v>
      </c>
      <c r="D7" s="6" t="s">
        <v>3</v>
      </c>
      <c r="E7" s="6" t="s">
        <v>4</v>
      </c>
      <c r="F7" s="6" t="s">
        <v>18</v>
      </c>
      <c r="G7" s="6" t="s">
        <v>19</v>
      </c>
      <c r="H7" s="2"/>
      <c r="I7" s="7" t="s">
        <v>2</v>
      </c>
      <c r="J7" s="7" t="s">
        <v>20</v>
      </c>
      <c r="K7" s="7" t="s">
        <v>16</v>
      </c>
      <c r="L7" s="2"/>
      <c r="M7" s="2" t="s">
        <v>21</v>
      </c>
      <c r="N7" s="16">
        <v>0.08</v>
      </c>
      <c r="O7" s="16">
        <f t="shared" si="0"/>
        <v>0.92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45">
      <c r="A8" s="2" t="s">
        <v>7</v>
      </c>
      <c r="B8" s="2">
        <v>19</v>
      </c>
      <c r="C8" s="8">
        <v>4.7</v>
      </c>
      <c r="D8" s="9">
        <v>0.21</v>
      </c>
      <c r="E8" s="10">
        <f t="shared" ref="E8:E18" si="1">1-D8</f>
        <v>0.79</v>
      </c>
      <c r="F8" s="2" t="s">
        <v>22</v>
      </c>
      <c r="G8" s="2" t="s">
        <v>23</v>
      </c>
      <c r="H8" s="2"/>
      <c r="I8" s="2" t="s">
        <v>7</v>
      </c>
      <c r="J8" s="2" t="s">
        <v>24</v>
      </c>
      <c r="K8" s="2">
        <v>5</v>
      </c>
      <c r="L8" s="2"/>
      <c r="M8" s="2" t="s">
        <v>25</v>
      </c>
      <c r="N8" s="16">
        <v>0.3</v>
      </c>
      <c r="O8" s="16">
        <f t="shared" si="0"/>
        <v>0.7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45">
      <c r="A9" s="2" t="s">
        <v>9</v>
      </c>
      <c r="B9" s="2">
        <v>10</v>
      </c>
      <c r="C9" s="8">
        <v>5.4</v>
      </c>
      <c r="D9" s="9">
        <v>0.2</v>
      </c>
      <c r="E9" s="10">
        <f t="shared" si="1"/>
        <v>0.8</v>
      </c>
      <c r="F9" s="2" t="s">
        <v>26</v>
      </c>
      <c r="G9" s="2" t="s">
        <v>23</v>
      </c>
      <c r="H9" s="2"/>
      <c r="I9" s="2" t="s">
        <v>7</v>
      </c>
      <c r="J9" s="2" t="s">
        <v>27</v>
      </c>
      <c r="K9" s="2">
        <v>4</v>
      </c>
      <c r="L9" s="2"/>
      <c r="M9" s="2" t="s">
        <v>28</v>
      </c>
      <c r="N9" s="16">
        <v>0</v>
      </c>
      <c r="O9" s="16">
        <f t="shared" si="0"/>
        <v>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45">
      <c r="A10" s="2" t="s">
        <v>11</v>
      </c>
      <c r="B10" s="2">
        <v>13</v>
      </c>
      <c r="C10" s="8">
        <v>7</v>
      </c>
      <c r="D10" s="9">
        <v>0.85</v>
      </c>
      <c r="E10" s="10">
        <f t="shared" si="1"/>
        <v>0.15000000000000002</v>
      </c>
      <c r="F10" s="2" t="s">
        <v>23</v>
      </c>
      <c r="G10" s="2" t="s">
        <v>26</v>
      </c>
      <c r="H10" s="2"/>
      <c r="I10" s="2" t="s">
        <v>7</v>
      </c>
      <c r="J10" s="2" t="s">
        <v>29</v>
      </c>
      <c r="K10" s="2">
        <v>5</v>
      </c>
      <c r="L10" s="2"/>
      <c r="M10" s="2" t="s">
        <v>30</v>
      </c>
      <c r="N10" s="16">
        <v>0.13</v>
      </c>
      <c r="O10" s="16">
        <f t="shared" si="0"/>
        <v>0.87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45">
      <c r="A11" s="2" t="s">
        <v>13</v>
      </c>
      <c r="B11" s="2">
        <v>12</v>
      </c>
      <c r="C11" s="8">
        <v>5.5</v>
      </c>
      <c r="D11" s="9">
        <v>0.5</v>
      </c>
      <c r="E11" s="10">
        <f t="shared" si="1"/>
        <v>0.5</v>
      </c>
      <c r="F11" s="2" t="s">
        <v>22</v>
      </c>
      <c r="G11" s="2" t="s">
        <v>23</v>
      </c>
      <c r="H11" s="2"/>
      <c r="I11" s="2" t="s">
        <v>7</v>
      </c>
      <c r="J11" s="2" t="s">
        <v>31</v>
      </c>
      <c r="K11" s="2">
        <v>5</v>
      </c>
      <c r="L11" s="2"/>
      <c r="M11" s="2" t="s">
        <v>32</v>
      </c>
      <c r="N11" s="16">
        <v>0.5</v>
      </c>
      <c r="O11" s="16">
        <f t="shared" si="0"/>
        <v>0.5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45">
      <c r="A12" s="2" t="s">
        <v>15</v>
      </c>
      <c r="B12" s="2">
        <v>11</v>
      </c>
      <c r="C12" s="8">
        <v>5.6</v>
      </c>
      <c r="D12" s="9">
        <v>0.73</v>
      </c>
      <c r="E12" s="10">
        <f t="shared" si="1"/>
        <v>0.27</v>
      </c>
      <c r="F12" s="2" t="s">
        <v>22</v>
      </c>
      <c r="G12" s="2" t="s">
        <v>23</v>
      </c>
      <c r="H12" s="2"/>
      <c r="I12" s="2" t="s">
        <v>9</v>
      </c>
      <c r="J12" s="2" t="s">
        <v>33</v>
      </c>
      <c r="K12" s="2">
        <v>5</v>
      </c>
      <c r="L12" s="2"/>
      <c r="M12" s="2" t="s">
        <v>34</v>
      </c>
      <c r="N12" s="16">
        <v>0</v>
      </c>
      <c r="O12" s="16">
        <f t="shared" si="0"/>
        <v>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.75" customHeight="1" x14ac:dyDescent="0.45">
      <c r="A13" s="2" t="s">
        <v>21</v>
      </c>
      <c r="B13" s="2">
        <v>13</v>
      </c>
      <c r="C13" s="8">
        <v>4.2</v>
      </c>
      <c r="D13" s="9">
        <v>0.08</v>
      </c>
      <c r="E13" s="10">
        <f t="shared" si="1"/>
        <v>0.92</v>
      </c>
      <c r="F13" s="2" t="s">
        <v>22</v>
      </c>
      <c r="G13" s="2" t="s">
        <v>23</v>
      </c>
      <c r="H13" s="2"/>
      <c r="I13" s="2" t="s">
        <v>9</v>
      </c>
      <c r="J13" s="2" t="s">
        <v>35</v>
      </c>
      <c r="K13" s="2">
        <v>5</v>
      </c>
      <c r="L13" s="2"/>
      <c r="M13" s="2" t="s">
        <v>36</v>
      </c>
      <c r="N13" s="16">
        <v>0.31818181818181818</v>
      </c>
      <c r="O13" s="16">
        <v>0.68181818181818177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75" customHeight="1" x14ac:dyDescent="0.45">
      <c r="A14" s="2" t="s">
        <v>25</v>
      </c>
      <c r="B14" s="2">
        <v>10</v>
      </c>
      <c r="C14" s="8">
        <v>5.3</v>
      </c>
      <c r="D14" s="9">
        <v>0.3</v>
      </c>
      <c r="E14" s="10">
        <f t="shared" si="1"/>
        <v>0.7</v>
      </c>
      <c r="F14" s="2" t="s">
        <v>22</v>
      </c>
      <c r="G14" s="2" t="s">
        <v>23</v>
      </c>
      <c r="H14" s="2"/>
      <c r="I14" s="2" t="s">
        <v>11</v>
      </c>
      <c r="J14" s="2" t="s">
        <v>37</v>
      </c>
      <c r="K14" s="2">
        <v>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.75" customHeight="1" x14ac:dyDescent="0.45">
      <c r="A15" s="2" t="s">
        <v>28</v>
      </c>
      <c r="B15" s="2">
        <v>13</v>
      </c>
      <c r="C15" s="8">
        <v>3.5</v>
      </c>
      <c r="D15" s="9">
        <v>0</v>
      </c>
      <c r="E15" s="10">
        <f t="shared" si="1"/>
        <v>1</v>
      </c>
      <c r="F15" s="2" t="s">
        <v>22</v>
      </c>
      <c r="G15" s="2" t="s">
        <v>23</v>
      </c>
      <c r="H15" s="2"/>
      <c r="I15" s="2" t="s">
        <v>11</v>
      </c>
      <c r="J15" s="2" t="s">
        <v>38</v>
      </c>
      <c r="K15" s="2">
        <v>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5.75" customHeight="1" x14ac:dyDescent="0.45">
      <c r="A16" s="2" t="s">
        <v>30</v>
      </c>
      <c r="B16" s="2">
        <v>16</v>
      </c>
      <c r="C16" s="8">
        <v>4.3</v>
      </c>
      <c r="D16" s="9">
        <v>0.13</v>
      </c>
      <c r="E16" s="10">
        <f t="shared" si="1"/>
        <v>0.87</v>
      </c>
      <c r="F16" s="2" t="s">
        <v>22</v>
      </c>
      <c r="G16" s="2" t="s">
        <v>23</v>
      </c>
      <c r="H16" s="2"/>
      <c r="I16" s="2" t="s">
        <v>39</v>
      </c>
      <c r="J16" s="2" t="s">
        <v>40</v>
      </c>
      <c r="K16" s="2">
        <v>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customHeight="1" x14ac:dyDescent="0.45">
      <c r="A17" s="2" t="s">
        <v>32</v>
      </c>
      <c r="B17" s="2">
        <v>14</v>
      </c>
      <c r="C17" s="8">
        <v>5.4</v>
      </c>
      <c r="D17" s="9">
        <v>0.5</v>
      </c>
      <c r="E17" s="10">
        <f t="shared" si="1"/>
        <v>0.5</v>
      </c>
      <c r="F17" s="2" t="s">
        <v>26</v>
      </c>
      <c r="G17" s="2" t="s">
        <v>23</v>
      </c>
      <c r="H17" s="2"/>
      <c r="I17" s="2" t="s">
        <v>13</v>
      </c>
      <c r="J17" s="2" t="s">
        <v>41</v>
      </c>
      <c r="K17" s="2">
        <v>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45">
      <c r="A18" s="2" t="s">
        <v>34</v>
      </c>
      <c r="B18" s="2">
        <v>11</v>
      </c>
      <c r="C18" s="8">
        <v>4.3</v>
      </c>
      <c r="D18" s="9">
        <v>0</v>
      </c>
      <c r="E18" s="10">
        <f t="shared" si="1"/>
        <v>1</v>
      </c>
      <c r="F18" s="2" t="s">
        <v>22</v>
      </c>
      <c r="G18" s="2" t="s">
        <v>23</v>
      </c>
      <c r="H18" s="2"/>
      <c r="I18" s="2" t="s">
        <v>13</v>
      </c>
      <c r="J18" s="2" t="s">
        <v>42</v>
      </c>
      <c r="K18" s="2">
        <v>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5">
      <c r="A19" s="6" t="s">
        <v>43</v>
      </c>
      <c r="B19" s="6">
        <f>SUM(B8:B18)</f>
        <v>142</v>
      </c>
      <c r="C19" s="12">
        <f t="shared" ref="C19:E19" si="2">AVERAGE(C8:C18)</f>
        <v>5.0181818181818176</v>
      </c>
      <c r="D19" s="13">
        <f t="shared" si="2"/>
        <v>0.31818181818181818</v>
      </c>
      <c r="E19" s="14">
        <f t="shared" si="2"/>
        <v>0.68181818181818177</v>
      </c>
      <c r="F19" s="6"/>
      <c r="G19" s="6"/>
      <c r="H19" s="2"/>
      <c r="I19" s="2" t="s">
        <v>15</v>
      </c>
      <c r="J19" s="2" t="s">
        <v>44</v>
      </c>
      <c r="K19" s="2">
        <v>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customHeight="1" x14ac:dyDescent="0.45">
      <c r="A20" s="2"/>
      <c r="B20" s="2"/>
      <c r="C20" s="2"/>
      <c r="D20" s="2"/>
      <c r="E20" s="2"/>
      <c r="F20" s="2"/>
      <c r="G20" s="2"/>
      <c r="H20" s="2"/>
      <c r="I20" s="2" t="s">
        <v>15</v>
      </c>
      <c r="J20" s="2" t="s">
        <v>70</v>
      </c>
      <c r="K20" s="2">
        <v>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45">
      <c r="A21" s="2"/>
      <c r="B21" s="2"/>
      <c r="C21" s="2"/>
      <c r="D21" s="2"/>
      <c r="E21" s="2"/>
      <c r="F21" s="2"/>
      <c r="G21" s="2"/>
      <c r="H21" s="2"/>
      <c r="I21" s="2" t="s">
        <v>21</v>
      </c>
      <c r="J21" s="2" t="s">
        <v>67</v>
      </c>
      <c r="K21" s="2">
        <v>3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customHeight="1" x14ac:dyDescent="0.5">
      <c r="A22" s="3"/>
      <c r="B22" s="3"/>
      <c r="C22" s="3"/>
      <c r="D22" s="3"/>
      <c r="E22" s="2"/>
      <c r="F22" s="2"/>
      <c r="G22" s="2"/>
      <c r="H22" s="2"/>
      <c r="I22" s="2" t="s">
        <v>21</v>
      </c>
      <c r="J22" s="2" t="s">
        <v>68</v>
      </c>
      <c r="K22" s="2">
        <v>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45">
      <c r="A23" s="2"/>
      <c r="B23" s="16"/>
      <c r="C23" s="2"/>
      <c r="D23" s="2"/>
      <c r="E23" s="2"/>
      <c r="F23" s="2"/>
      <c r="G23" s="2"/>
      <c r="H23" s="2"/>
      <c r="I23" s="2" t="s">
        <v>21</v>
      </c>
      <c r="J23" s="2" t="s">
        <v>49</v>
      </c>
      <c r="K23" s="2">
        <v>5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customHeight="1" x14ac:dyDescent="0.45">
      <c r="A24" s="2"/>
      <c r="B24" s="16"/>
      <c r="C24" s="2"/>
      <c r="D24" s="2"/>
      <c r="E24" s="2"/>
      <c r="F24" s="2"/>
      <c r="G24" s="2"/>
      <c r="H24" s="2"/>
      <c r="I24" s="2" t="s">
        <v>50</v>
      </c>
      <c r="J24" s="2" t="s">
        <v>51</v>
      </c>
      <c r="K24" s="2">
        <v>5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customHeight="1" x14ac:dyDescent="0.45">
      <c r="A25" s="2"/>
      <c r="B25" s="16"/>
      <c r="C25" s="2"/>
      <c r="D25" s="2"/>
      <c r="E25" s="2"/>
      <c r="F25" s="2"/>
      <c r="G25" s="2"/>
      <c r="H25" s="2"/>
      <c r="I25" s="2" t="s">
        <v>50</v>
      </c>
      <c r="J25" s="2" t="s">
        <v>52</v>
      </c>
      <c r="K25" s="2">
        <v>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customHeight="1" x14ac:dyDescent="0.45">
      <c r="A26" s="2"/>
      <c r="B26" s="16"/>
      <c r="C26" s="2"/>
      <c r="D26" s="2"/>
      <c r="E26" s="2"/>
      <c r="F26" s="2"/>
      <c r="G26" s="2"/>
      <c r="H26" s="2"/>
      <c r="I26" s="2" t="s">
        <v>53</v>
      </c>
      <c r="J26" s="2" t="s">
        <v>54</v>
      </c>
      <c r="K26" s="2">
        <v>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customHeight="1" x14ac:dyDescent="0.45">
      <c r="A27" s="2"/>
      <c r="B27" s="16"/>
      <c r="C27" s="2"/>
      <c r="D27" s="2"/>
      <c r="E27" s="2"/>
      <c r="F27" s="2"/>
      <c r="G27" s="2"/>
      <c r="H27" s="2"/>
      <c r="I27" s="2" t="s">
        <v>53</v>
      </c>
      <c r="J27" s="2" t="s">
        <v>55</v>
      </c>
      <c r="K27" s="2">
        <v>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customHeight="1" x14ac:dyDescent="0.45">
      <c r="A28" s="2"/>
      <c r="B28" s="16"/>
      <c r="C28" s="2"/>
      <c r="D28" s="2"/>
      <c r="E28" s="2"/>
      <c r="F28" s="2"/>
      <c r="G28" s="2"/>
      <c r="H28" s="2"/>
      <c r="I28" s="2" t="s">
        <v>53</v>
      </c>
      <c r="J28" s="2" t="s">
        <v>56</v>
      </c>
      <c r="K28" s="2">
        <v>4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customHeight="1" x14ac:dyDescent="0.45">
      <c r="A29" s="2"/>
      <c r="B29" s="16"/>
      <c r="C29" s="2"/>
      <c r="D29" s="2"/>
      <c r="E29" s="2"/>
      <c r="F29" s="2"/>
      <c r="G29" s="2"/>
      <c r="H29" s="2"/>
      <c r="I29" s="2" t="s">
        <v>30</v>
      </c>
      <c r="J29" s="2" t="s">
        <v>57</v>
      </c>
      <c r="K29" s="2">
        <v>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customHeight="1" x14ac:dyDescent="0.45">
      <c r="A30" s="2"/>
      <c r="B30" s="16"/>
      <c r="C30" s="2"/>
      <c r="D30" s="2"/>
      <c r="E30" s="2"/>
      <c r="F30" s="2"/>
      <c r="G30" s="2"/>
      <c r="H30" s="2"/>
      <c r="I30" s="2" t="s">
        <v>30</v>
      </c>
      <c r="J30" s="2" t="s">
        <v>58</v>
      </c>
      <c r="K30" s="2">
        <v>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x14ac:dyDescent="0.45">
      <c r="A31" s="2"/>
      <c r="B31" s="16"/>
      <c r="C31" s="2"/>
      <c r="D31" s="2"/>
      <c r="E31" s="2"/>
      <c r="F31" s="2"/>
      <c r="G31" s="2"/>
      <c r="H31" s="2"/>
      <c r="I31" s="2" t="s">
        <v>30</v>
      </c>
      <c r="J31" s="2" t="s">
        <v>59</v>
      </c>
      <c r="K31" s="2">
        <v>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x14ac:dyDescent="0.45">
      <c r="A32" s="2"/>
      <c r="B32" s="16"/>
      <c r="C32" s="2"/>
      <c r="D32" s="2"/>
      <c r="E32" s="2"/>
      <c r="F32" s="2"/>
      <c r="G32" s="2"/>
      <c r="H32" s="2"/>
      <c r="I32" s="2" t="s">
        <v>32</v>
      </c>
      <c r="J32" s="2" t="s">
        <v>60</v>
      </c>
      <c r="K32" s="2">
        <v>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x14ac:dyDescent="0.45">
      <c r="A33" s="2"/>
      <c r="B33" s="16"/>
      <c r="C33" s="2"/>
      <c r="D33" s="2"/>
      <c r="E33" s="2"/>
      <c r="F33" s="2"/>
      <c r="G33" s="2"/>
      <c r="H33" s="2"/>
      <c r="I33" s="2" t="s">
        <v>32</v>
      </c>
      <c r="J33" s="2" t="s">
        <v>61</v>
      </c>
      <c r="K33" s="2">
        <v>6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x14ac:dyDescent="0.45">
      <c r="A34" s="2"/>
      <c r="B34" s="16"/>
      <c r="C34" s="16"/>
      <c r="D34" s="16"/>
      <c r="E34" s="2"/>
      <c r="F34" s="2"/>
      <c r="G34" s="2"/>
      <c r="H34" s="2"/>
      <c r="I34" s="2" t="s">
        <v>34</v>
      </c>
      <c r="J34" s="2" t="s">
        <v>78</v>
      </c>
      <c r="K34" s="2">
        <v>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x14ac:dyDescent="0.45">
      <c r="A35" s="2"/>
      <c r="B35" s="2"/>
      <c r="C35" s="2"/>
      <c r="D35" s="2"/>
      <c r="E35" s="2"/>
      <c r="F35" s="2"/>
      <c r="G35" s="2"/>
      <c r="H35" s="2"/>
      <c r="I35" s="2" t="s">
        <v>34</v>
      </c>
      <c r="J35" s="2" t="s">
        <v>62</v>
      </c>
      <c r="K35" s="2">
        <v>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x14ac:dyDescent="0.45">
      <c r="A36" s="2"/>
      <c r="B36" s="2"/>
      <c r="C36" s="2"/>
      <c r="D36" s="2"/>
      <c r="E36" s="2"/>
      <c r="F36" s="2"/>
      <c r="G36" s="2"/>
      <c r="H36" s="2"/>
      <c r="I36" s="2" t="s">
        <v>34</v>
      </c>
      <c r="J36" s="2" t="s">
        <v>63</v>
      </c>
      <c r="K36" s="2">
        <v>6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x14ac:dyDescent="0.4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x14ac:dyDescent="0.4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x14ac:dyDescent="0.4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x14ac:dyDescent="0.4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x14ac:dyDescent="0.4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x14ac:dyDescent="0.4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x14ac:dyDescent="0.4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x14ac:dyDescent="0.4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x14ac:dyDescent="0.4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x14ac:dyDescent="0.4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x14ac:dyDescent="0.4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x14ac:dyDescent="0.4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x14ac:dyDescent="0.4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x14ac:dyDescent="0.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x14ac:dyDescent="0.4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x14ac:dyDescent="0.4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x14ac:dyDescent="0.4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x14ac:dyDescent="0.4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x14ac:dyDescent="0.4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x14ac:dyDescent="0.4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x14ac:dyDescent="0.4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x14ac:dyDescent="0.4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x14ac:dyDescent="0.4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x14ac:dyDescent="0.4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x14ac:dyDescent="0.4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x14ac:dyDescent="0.4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x14ac:dyDescent="0.4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x14ac:dyDescent="0.4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x14ac:dyDescent="0.4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x14ac:dyDescent="0.4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x14ac:dyDescent="0.4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x14ac:dyDescent="0.4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x14ac:dyDescent="0.4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x14ac:dyDescent="0.4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x14ac:dyDescent="0.4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x14ac:dyDescent="0.4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x14ac:dyDescent="0.4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x14ac:dyDescent="0.4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x14ac:dyDescent="0.4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x14ac:dyDescent="0.4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x14ac:dyDescent="0.4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x14ac:dyDescent="0.4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x14ac:dyDescent="0.4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x14ac:dyDescent="0.4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x14ac:dyDescent="0.4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x14ac:dyDescent="0.4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x14ac:dyDescent="0.4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x14ac:dyDescent="0.4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x14ac:dyDescent="0.4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x14ac:dyDescent="0.4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x14ac:dyDescent="0.4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x14ac:dyDescent="0.4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x14ac:dyDescent="0.4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x14ac:dyDescent="0.4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x14ac:dyDescent="0.4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x14ac:dyDescent="0.4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x14ac:dyDescent="0.4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x14ac:dyDescent="0.4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x14ac:dyDescent="0.4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x14ac:dyDescent="0.4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x14ac:dyDescent="0.4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x14ac:dyDescent="0.4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x14ac:dyDescent="0.4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x14ac:dyDescent="0.4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x14ac:dyDescent="0.4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x14ac:dyDescent="0.4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x14ac:dyDescent="0.4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x14ac:dyDescent="0.4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x14ac:dyDescent="0.4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x14ac:dyDescent="0.4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x14ac:dyDescent="0.4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x14ac:dyDescent="0.4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x14ac:dyDescent="0.4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x14ac:dyDescent="0.4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x14ac:dyDescent="0.4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x14ac:dyDescent="0.4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x14ac:dyDescent="0.4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x14ac:dyDescent="0.4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x14ac:dyDescent="0.4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x14ac:dyDescent="0.4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x14ac:dyDescent="0.4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x14ac:dyDescent="0.4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x14ac:dyDescent="0.4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x14ac:dyDescent="0.4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x14ac:dyDescent="0.4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x14ac:dyDescent="0.4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x14ac:dyDescent="0.4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x14ac:dyDescent="0.4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x14ac:dyDescent="0.4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x14ac:dyDescent="0.4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x14ac:dyDescent="0.4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x14ac:dyDescent="0.4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x14ac:dyDescent="0.4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x14ac:dyDescent="0.4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x14ac:dyDescent="0.4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x14ac:dyDescent="0.4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x14ac:dyDescent="0.4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x14ac:dyDescent="0.4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x14ac:dyDescent="0.4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x14ac:dyDescent="0.4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x14ac:dyDescent="0.4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x14ac:dyDescent="0.4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x14ac:dyDescent="0.4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x14ac:dyDescent="0.4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x14ac:dyDescent="0.4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x14ac:dyDescent="0.4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x14ac:dyDescent="0.4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x14ac:dyDescent="0.4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x14ac:dyDescent="0.4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x14ac:dyDescent="0.4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x14ac:dyDescent="0.4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x14ac:dyDescent="0.4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x14ac:dyDescent="0.4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x14ac:dyDescent="0.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x14ac:dyDescent="0.4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x14ac:dyDescent="0.4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x14ac:dyDescent="0.4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x14ac:dyDescent="0.4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x14ac:dyDescent="0.4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x14ac:dyDescent="0.4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x14ac:dyDescent="0.4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x14ac:dyDescent="0.4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x14ac:dyDescent="0.4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x14ac:dyDescent="0.4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x14ac:dyDescent="0.4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x14ac:dyDescent="0.4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x14ac:dyDescent="0.4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x14ac:dyDescent="0.4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x14ac:dyDescent="0.4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x14ac:dyDescent="0.4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x14ac:dyDescent="0.4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x14ac:dyDescent="0.4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x14ac:dyDescent="0.4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x14ac:dyDescent="0.4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x14ac:dyDescent="0.4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x14ac:dyDescent="0.4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x14ac:dyDescent="0.4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x14ac:dyDescent="0.4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x14ac:dyDescent="0.4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x14ac:dyDescent="0.4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x14ac:dyDescent="0.4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x14ac:dyDescent="0.4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x14ac:dyDescent="0.4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x14ac:dyDescent="0.4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x14ac:dyDescent="0.4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x14ac:dyDescent="0.4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x14ac:dyDescent="0.4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x14ac:dyDescent="0.4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x14ac:dyDescent="0.4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x14ac:dyDescent="0.4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x14ac:dyDescent="0.4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x14ac:dyDescent="0.4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x14ac:dyDescent="0.4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x14ac:dyDescent="0.4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x14ac:dyDescent="0.4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x14ac:dyDescent="0.4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x14ac:dyDescent="0.4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x14ac:dyDescent="0.4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x14ac:dyDescent="0.4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x14ac:dyDescent="0.4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x14ac:dyDescent="0.4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x14ac:dyDescent="0.4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x14ac:dyDescent="0.4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x14ac:dyDescent="0.4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x14ac:dyDescent="0.4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x14ac:dyDescent="0.4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x14ac:dyDescent="0.4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x14ac:dyDescent="0.4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x14ac:dyDescent="0.4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x14ac:dyDescent="0.4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x14ac:dyDescent="0.4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x14ac:dyDescent="0.4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x14ac:dyDescent="0.4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x14ac:dyDescent="0.4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x14ac:dyDescent="0.4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x14ac:dyDescent="0.4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x14ac:dyDescent="0.4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x14ac:dyDescent="0.4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x14ac:dyDescent="0.4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x14ac:dyDescent="0.4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x14ac:dyDescent="0.4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x14ac:dyDescent="0.4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x14ac:dyDescent="0.4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x14ac:dyDescent="0.4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x14ac:dyDescent="0.4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x14ac:dyDescent="0.4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x14ac:dyDescent="0.4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x14ac:dyDescent="0.4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x14ac:dyDescent="0.4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x14ac:dyDescent="0.4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x14ac:dyDescent="0.4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x14ac:dyDescent="0.4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x14ac:dyDescent="0.4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x14ac:dyDescent="0.4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x14ac:dyDescent="0.4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x14ac:dyDescent="0.4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x14ac:dyDescent="0.4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x14ac:dyDescent="0.4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x14ac:dyDescent="0.4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x14ac:dyDescent="0.4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x14ac:dyDescent="0.4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x14ac:dyDescent="0.4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x14ac:dyDescent="0.4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x14ac:dyDescent="0.4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x14ac:dyDescent="0.4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x14ac:dyDescent="0.4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x14ac:dyDescent="0.4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x14ac:dyDescent="0.4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x14ac:dyDescent="0.4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x14ac:dyDescent="0.4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x14ac:dyDescent="0.4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x14ac:dyDescent="0.4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x14ac:dyDescent="0.4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x14ac:dyDescent="0.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x14ac:dyDescent="0.4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x14ac:dyDescent="0.4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x14ac:dyDescent="0.4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x14ac:dyDescent="0.4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x14ac:dyDescent="0.4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x14ac:dyDescent="0.4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x14ac:dyDescent="0.4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x14ac:dyDescent="0.4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x14ac:dyDescent="0.4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x14ac:dyDescent="0.4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x14ac:dyDescent="0.4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x14ac:dyDescent="0.4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x14ac:dyDescent="0.4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x14ac:dyDescent="0.4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x14ac:dyDescent="0.4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x14ac:dyDescent="0.4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x14ac:dyDescent="0.4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x14ac:dyDescent="0.4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x14ac:dyDescent="0.4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x14ac:dyDescent="0.4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x14ac:dyDescent="0.4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x14ac:dyDescent="0.4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x14ac:dyDescent="0.4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x14ac:dyDescent="0.4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x14ac:dyDescent="0.4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x14ac:dyDescent="0.4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x14ac:dyDescent="0.4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x14ac:dyDescent="0.4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x14ac:dyDescent="0.4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x14ac:dyDescent="0.4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x14ac:dyDescent="0.4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x14ac:dyDescent="0.4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x14ac:dyDescent="0.4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x14ac:dyDescent="0.4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x14ac:dyDescent="0.4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x14ac:dyDescent="0.4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x14ac:dyDescent="0.4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x14ac:dyDescent="0.4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x14ac:dyDescent="0.4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x14ac:dyDescent="0.4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x14ac:dyDescent="0.4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x14ac:dyDescent="0.4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x14ac:dyDescent="0.4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x14ac:dyDescent="0.4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x14ac:dyDescent="0.4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x14ac:dyDescent="0.4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x14ac:dyDescent="0.4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x14ac:dyDescent="0.4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x14ac:dyDescent="0.4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x14ac:dyDescent="0.4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x14ac:dyDescent="0.4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x14ac:dyDescent="0.4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x14ac:dyDescent="0.4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x14ac:dyDescent="0.4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x14ac:dyDescent="0.4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x14ac:dyDescent="0.4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x14ac:dyDescent="0.4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x14ac:dyDescent="0.4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x14ac:dyDescent="0.4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x14ac:dyDescent="0.4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x14ac:dyDescent="0.4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x14ac:dyDescent="0.4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x14ac:dyDescent="0.4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x14ac:dyDescent="0.4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x14ac:dyDescent="0.4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x14ac:dyDescent="0.4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x14ac:dyDescent="0.4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x14ac:dyDescent="0.4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x14ac:dyDescent="0.4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x14ac:dyDescent="0.4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x14ac:dyDescent="0.4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x14ac:dyDescent="0.4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x14ac:dyDescent="0.4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x14ac:dyDescent="0.4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x14ac:dyDescent="0.4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x14ac:dyDescent="0.4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x14ac:dyDescent="0.4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x14ac:dyDescent="0.4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x14ac:dyDescent="0.4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x14ac:dyDescent="0.4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x14ac:dyDescent="0.4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x14ac:dyDescent="0.4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x14ac:dyDescent="0.4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x14ac:dyDescent="0.4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x14ac:dyDescent="0.4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x14ac:dyDescent="0.4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x14ac:dyDescent="0.4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x14ac:dyDescent="0.4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x14ac:dyDescent="0.4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x14ac:dyDescent="0.4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x14ac:dyDescent="0.4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x14ac:dyDescent="0.4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x14ac:dyDescent="0.4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x14ac:dyDescent="0.4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x14ac:dyDescent="0.4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x14ac:dyDescent="0.4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x14ac:dyDescent="0.4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x14ac:dyDescent="0.4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x14ac:dyDescent="0.4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x14ac:dyDescent="0.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x14ac:dyDescent="0.4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x14ac:dyDescent="0.4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x14ac:dyDescent="0.4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x14ac:dyDescent="0.4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x14ac:dyDescent="0.4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x14ac:dyDescent="0.4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x14ac:dyDescent="0.4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x14ac:dyDescent="0.4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x14ac:dyDescent="0.4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x14ac:dyDescent="0.4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x14ac:dyDescent="0.4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x14ac:dyDescent="0.4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x14ac:dyDescent="0.4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x14ac:dyDescent="0.4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x14ac:dyDescent="0.4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x14ac:dyDescent="0.4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x14ac:dyDescent="0.4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x14ac:dyDescent="0.4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x14ac:dyDescent="0.4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x14ac:dyDescent="0.4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x14ac:dyDescent="0.4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x14ac:dyDescent="0.4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x14ac:dyDescent="0.4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x14ac:dyDescent="0.4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x14ac:dyDescent="0.4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x14ac:dyDescent="0.4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x14ac:dyDescent="0.4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x14ac:dyDescent="0.4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x14ac:dyDescent="0.4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x14ac:dyDescent="0.4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x14ac:dyDescent="0.4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x14ac:dyDescent="0.4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x14ac:dyDescent="0.4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x14ac:dyDescent="0.4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x14ac:dyDescent="0.4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x14ac:dyDescent="0.4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x14ac:dyDescent="0.4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x14ac:dyDescent="0.4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x14ac:dyDescent="0.4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x14ac:dyDescent="0.4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x14ac:dyDescent="0.4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x14ac:dyDescent="0.4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x14ac:dyDescent="0.4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x14ac:dyDescent="0.4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x14ac:dyDescent="0.4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x14ac:dyDescent="0.4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x14ac:dyDescent="0.4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x14ac:dyDescent="0.4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x14ac:dyDescent="0.4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x14ac:dyDescent="0.4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x14ac:dyDescent="0.4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x14ac:dyDescent="0.4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x14ac:dyDescent="0.4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x14ac:dyDescent="0.4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x14ac:dyDescent="0.4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x14ac:dyDescent="0.4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x14ac:dyDescent="0.4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x14ac:dyDescent="0.4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x14ac:dyDescent="0.4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x14ac:dyDescent="0.4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x14ac:dyDescent="0.4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x14ac:dyDescent="0.4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x14ac:dyDescent="0.4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x14ac:dyDescent="0.4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x14ac:dyDescent="0.4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x14ac:dyDescent="0.4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x14ac:dyDescent="0.4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x14ac:dyDescent="0.4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x14ac:dyDescent="0.4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x14ac:dyDescent="0.4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x14ac:dyDescent="0.4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x14ac:dyDescent="0.4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x14ac:dyDescent="0.4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x14ac:dyDescent="0.4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x14ac:dyDescent="0.4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x14ac:dyDescent="0.4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x14ac:dyDescent="0.4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x14ac:dyDescent="0.4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x14ac:dyDescent="0.4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x14ac:dyDescent="0.4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x14ac:dyDescent="0.4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x14ac:dyDescent="0.4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x14ac:dyDescent="0.4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x14ac:dyDescent="0.4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x14ac:dyDescent="0.4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x14ac:dyDescent="0.4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x14ac:dyDescent="0.4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x14ac:dyDescent="0.4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x14ac:dyDescent="0.4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x14ac:dyDescent="0.4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x14ac:dyDescent="0.4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x14ac:dyDescent="0.4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x14ac:dyDescent="0.4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x14ac:dyDescent="0.4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x14ac:dyDescent="0.4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x14ac:dyDescent="0.4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x14ac:dyDescent="0.4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x14ac:dyDescent="0.4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x14ac:dyDescent="0.4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x14ac:dyDescent="0.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x14ac:dyDescent="0.4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x14ac:dyDescent="0.4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x14ac:dyDescent="0.4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x14ac:dyDescent="0.4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x14ac:dyDescent="0.4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x14ac:dyDescent="0.4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x14ac:dyDescent="0.4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x14ac:dyDescent="0.4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x14ac:dyDescent="0.4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x14ac:dyDescent="0.4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x14ac:dyDescent="0.4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x14ac:dyDescent="0.4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x14ac:dyDescent="0.4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x14ac:dyDescent="0.4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x14ac:dyDescent="0.4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x14ac:dyDescent="0.4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x14ac:dyDescent="0.4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x14ac:dyDescent="0.4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x14ac:dyDescent="0.4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x14ac:dyDescent="0.4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x14ac:dyDescent="0.4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x14ac:dyDescent="0.4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x14ac:dyDescent="0.4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x14ac:dyDescent="0.4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x14ac:dyDescent="0.4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x14ac:dyDescent="0.4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x14ac:dyDescent="0.4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x14ac:dyDescent="0.4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x14ac:dyDescent="0.4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x14ac:dyDescent="0.4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x14ac:dyDescent="0.4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x14ac:dyDescent="0.4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x14ac:dyDescent="0.4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x14ac:dyDescent="0.4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x14ac:dyDescent="0.4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x14ac:dyDescent="0.4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x14ac:dyDescent="0.4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x14ac:dyDescent="0.4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x14ac:dyDescent="0.4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x14ac:dyDescent="0.4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x14ac:dyDescent="0.4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x14ac:dyDescent="0.4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x14ac:dyDescent="0.4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x14ac:dyDescent="0.4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x14ac:dyDescent="0.4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x14ac:dyDescent="0.4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x14ac:dyDescent="0.4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x14ac:dyDescent="0.4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x14ac:dyDescent="0.4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x14ac:dyDescent="0.4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x14ac:dyDescent="0.4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x14ac:dyDescent="0.4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x14ac:dyDescent="0.4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x14ac:dyDescent="0.4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x14ac:dyDescent="0.4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x14ac:dyDescent="0.4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x14ac:dyDescent="0.4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x14ac:dyDescent="0.4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x14ac:dyDescent="0.4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x14ac:dyDescent="0.4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x14ac:dyDescent="0.4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x14ac:dyDescent="0.4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x14ac:dyDescent="0.4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x14ac:dyDescent="0.4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x14ac:dyDescent="0.4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x14ac:dyDescent="0.4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x14ac:dyDescent="0.4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x14ac:dyDescent="0.4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x14ac:dyDescent="0.4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x14ac:dyDescent="0.4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x14ac:dyDescent="0.4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x14ac:dyDescent="0.4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x14ac:dyDescent="0.4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x14ac:dyDescent="0.4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x14ac:dyDescent="0.4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x14ac:dyDescent="0.4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x14ac:dyDescent="0.4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x14ac:dyDescent="0.4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x14ac:dyDescent="0.4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x14ac:dyDescent="0.4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x14ac:dyDescent="0.4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x14ac:dyDescent="0.4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x14ac:dyDescent="0.4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x14ac:dyDescent="0.4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x14ac:dyDescent="0.4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x14ac:dyDescent="0.4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x14ac:dyDescent="0.4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x14ac:dyDescent="0.4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x14ac:dyDescent="0.4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x14ac:dyDescent="0.4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x14ac:dyDescent="0.4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x14ac:dyDescent="0.4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x14ac:dyDescent="0.4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x14ac:dyDescent="0.4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x14ac:dyDescent="0.4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x14ac:dyDescent="0.4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x14ac:dyDescent="0.4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x14ac:dyDescent="0.4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x14ac:dyDescent="0.4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x14ac:dyDescent="0.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x14ac:dyDescent="0.4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x14ac:dyDescent="0.4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x14ac:dyDescent="0.4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x14ac:dyDescent="0.4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x14ac:dyDescent="0.4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x14ac:dyDescent="0.4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x14ac:dyDescent="0.4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x14ac:dyDescent="0.4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x14ac:dyDescent="0.4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x14ac:dyDescent="0.4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x14ac:dyDescent="0.4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x14ac:dyDescent="0.4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x14ac:dyDescent="0.4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x14ac:dyDescent="0.4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x14ac:dyDescent="0.4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x14ac:dyDescent="0.4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x14ac:dyDescent="0.4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x14ac:dyDescent="0.4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x14ac:dyDescent="0.4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x14ac:dyDescent="0.4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x14ac:dyDescent="0.4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x14ac:dyDescent="0.4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x14ac:dyDescent="0.4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x14ac:dyDescent="0.4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x14ac:dyDescent="0.4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x14ac:dyDescent="0.4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x14ac:dyDescent="0.4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x14ac:dyDescent="0.4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x14ac:dyDescent="0.4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x14ac:dyDescent="0.4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x14ac:dyDescent="0.4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x14ac:dyDescent="0.4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x14ac:dyDescent="0.4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x14ac:dyDescent="0.4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x14ac:dyDescent="0.4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x14ac:dyDescent="0.4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x14ac:dyDescent="0.4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x14ac:dyDescent="0.4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x14ac:dyDescent="0.4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x14ac:dyDescent="0.4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x14ac:dyDescent="0.4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x14ac:dyDescent="0.4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x14ac:dyDescent="0.4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x14ac:dyDescent="0.4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x14ac:dyDescent="0.4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x14ac:dyDescent="0.4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x14ac:dyDescent="0.4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x14ac:dyDescent="0.4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x14ac:dyDescent="0.4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x14ac:dyDescent="0.4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x14ac:dyDescent="0.4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x14ac:dyDescent="0.4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x14ac:dyDescent="0.4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x14ac:dyDescent="0.4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x14ac:dyDescent="0.4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x14ac:dyDescent="0.4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x14ac:dyDescent="0.4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x14ac:dyDescent="0.4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x14ac:dyDescent="0.4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x14ac:dyDescent="0.4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x14ac:dyDescent="0.4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x14ac:dyDescent="0.4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x14ac:dyDescent="0.4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x14ac:dyDescent="0.4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x14ac:dyDescent="0.4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x14ac:dyDescent="0.4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x14ac:dyDescent="0.4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x14ac:dyDescent="0.4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x14ac:dyDescent="0.4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x14ac:dyDescent="0.4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x14ac:dyDescent="0.4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x14ac:dyDescent="0.4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x14ac:dyDescent="0.4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x14ac:dyDescent="0.4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x14ac:dyDescent="0.4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x14ac:dyDescent="0.4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x14ac:dyDescent="0.4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x14ac:dyDescent="0.4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x14ac:dyDescent="0.4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x14ac:dyDescent="0.4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x14ac:dyDescent="0.4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x14ac:dyDescent="0.4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x14ac:dyDescent="0.4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x14ac:dyDescent="0.4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x14ac:dyDescent="0.4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x14ac:dyDescent="0.4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x14ac:dyDescent="0.4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x14ac:dyDescent="0.4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x14ac:dyDescent="0.4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x14ac:dyDescent="0.4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x14ac:dyDescent="0.4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x14ac:dyDescent="0.4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x14ac:dyDescent="0.4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x14ac:dyDescent="0.4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x14ac:dyDescent="0.4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x14ac:dyDescent="0.4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x14ac:dyDescent="0.4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x14ac:dyDescent="0.4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x14ac:dyDescent="0.4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x14ac:dyDescent="0.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x14ac:dyDescent="0.4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x14ac:dyDescent="0.4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x14ac:dyDescent="0.4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x14ac:dyDescent="0.4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x14ac:dyDescent="0.4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x14ac:dyDescent="0.4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x14ac:dyDescent="0.4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x14ac:dyDescent="0.4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x14ac:dyDescent="0.4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x14ac:dyDescent="0.4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x14ac:dyDescent="0.4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x14ac:dyDescent="0.4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x14ac:dyDescent="0.4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x14ac:dyDescent="0.4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x14ac:dyDescent="0.4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x14ac:dyDescent="0.4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x14ac:dyDescent="0.4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x14ac:dyDescent="0.4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x14ac:dyDescent="0.4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x14ac:dyDescent="0.4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x14ac:dyDescent="0.4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x14ac:dyDescent="0.4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x14ac:dyDescent="0.4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x14ac:dyDescent="0.4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x14ac:dyDescent="0.4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x14ac:dyDescent="0.4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x14ac:dyDescent="0.4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x14ac:dyDescent="0.4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x14ac:dyDescent="0.4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x14ac:dyDescent="0.4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x14ac:dyDescent="0.4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x14ac:dyDescent="0.4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x14ac:dyDescent="0.4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x14ac:dyDescent="0.4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x14ac:dyDescent="0.4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x14ac:dyDescent="0.4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x14ac:dyDescent="0.4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x14ac:dyDescent="0.4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x14ac:dyDescent="0.4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x14ac:dyDescent="0.4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x14ac:dyDescent="0.4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x14ac:dyDescent="0.4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x14ac:dyDescent="0.4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x14ac:dyDescent="0.4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x14ac:dyDescent="0.4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x14ac:dyDescent="0.4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x14ac:dyDescent="0.4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x14ac:dyDescent="0.4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x14ac:dyDescent="0.4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x14ac:dyDescent="0.4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x14ac:dyDescent="0.4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x14ac:dyDescent="0.4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x14ac:dyDescent="0.4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x14ac:dyDescent="0.4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x14ac:dyDescent="0.4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x14ac:dyDescent="0.4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x14ac:dyDescent="0.4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x14ac:dyDescent="0.4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x14ac:dyDescent="0.4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x14ac:dyDescent="0.4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x14ac:dyDescent="0.4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x14ac:dyDescent="0.4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x14ac:dyDescent="0.4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x14ac:dyDescent="0.4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x14ac:dyDescent="0.4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x14ac:dyDescent="0.4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x14ac:dyDescent="0.4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x14ac:dyDescent="0.4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x14ac:dyDescent="0.4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x14ac:dyDescent="0.4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x14ac:dyDescent="0.4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x14ac:dyDescent="0.4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x14ac:dyDescent="0.4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x14ac:dyDescent="0.4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x14ac:dyDescent="0.4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x14ac:dyDescent="0.4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x14ac:dyDescent="0.4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x14ac:dyDescent="0.4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x14ac:dyDescent="0.4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x14ac:dyDescent="0.4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x14ac:dyDescent="0.4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x14ac:dyDescent="0.4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x14ac:dyDescent="0.4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x14ac:dyDescent="0.4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x14ac:dyDescent="0.4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x14ac:dyDescent="0.4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x14ac:dyDescent="0.4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x14ac:dyDescent="0.4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x14ac:dyDescent="0.4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x14ac:dyDescent="0.4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x14ac:dyDescent="0.4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x14ac:dyDescent="0.4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x14ac:dyDescent="0.4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x14ac:dyDescent="0.4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x14ac:dyDescent="0.4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x14ac:dyDescent="0.4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x14ac:dyDescent="0.4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x14ac:dyDescent="0.4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x14ac:dyDescent="0.4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x14ac:dyDescent="0.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x14ac:dyDescent="0.4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x14ac:dyDescent="0.4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x14ac:dyDescent="0.4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x14ac:dyDescent="0.4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x14ac:dyDescent="0.4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x14ac:dyDescent="0.4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x14ac:dyDescent="0.4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x14ac:dyDescent="0.4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x14ac:dyDescent="0.4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x14ac:dyDescent="0.4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x14ac:dyDescent="0.4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x14ac:dyDescent="0.4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x14ac:dyDescent="0.4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x14ac:dyDescent="0.4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x14ac:dyDescent="0.4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x14ac:dyDescent="0.4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x14ac:dyDescent="0.4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x14ac:dyDescent="0.4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x14ac:dyDescent="0.4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x14ac:dyDescent="0.4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x14ac:dyDescent="0.4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x14ac:dyDescent="0.4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x14ac:dyDescent="0.4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x14ac:dyDescent="0.4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x14ac:dyDescent="0.4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x14ac:dyDescent="0.4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x14ac:dyDescent="0.4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x14ac:dyDescent="0.4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x14ac:dyDescent="0.4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x14ac:dyDescent="0.4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x14ac:dyDescent="0.4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x14ac:dyDescent="0.4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x14ac:dyDescent="0.4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x14ac:dyDescent="0.4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x14ac:dyDescent="0.4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x14ac:dyDescent="0.4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x14ac:dyDescent="0.4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x14ac:dyDescent="0.4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x14ac:dyDescent="0.4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x14ac:dyDescent="0.4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x14ac:dyDescent="0.4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x14ac:dyDescent="0.4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x14ac:dyDescent="0.4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x14ac:dyDescent="0.4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x14ac:dyDescent="0.4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x14ac:dyDescent="0.4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x14ac:dyDescent="0.4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x14ac:dyDescent="0.4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x14ac:dyDescent="0.4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x14ac:dyDescent="0.4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x14ac:dyDescent="0.4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x14ac:dyDescent="0.4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x14ac:dyDescent="0.4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x14ac:dyDescent="0.4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x14ac:dyDescent="0.4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x14ac:dyDescent="0.4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x14ac:dyDescent="0.4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x14ac:dyDescent="0.4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x14ac:dyDescent="0.4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x14ac:dyDescent="0.4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x14ac:dyDescent="0.4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x14ac:dyDescent="0.4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x14ac:dyDescent="0.4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x14ac:dyDescent="0.4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x14ac:dyDescent="0.4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x14ac:dyDescent="0.4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x14ac:dyDescent="0.4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x14ac:dyDescent="0.4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x14ac:dyDescent="0.4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x14ac:dyDescent="0.4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x14ac:dyDescent="0.4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x14ac:dyDescent="0.4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x14ac:dyDescent="0.4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x14ac:dyDescent="0.4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x14ac:dyDescent="0.4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x14ac:dyDescent="0.4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x14ac:dyDescent="0.4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x14ac:dyDescent="0.4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x14ac:dyDescent="0.4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x14ac:dyDescent="0.4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x14ac:dyDescent="0.4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x14ac:dyDescent="0.4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x14ac:dyDescent="0.4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x14ac:dyDescent="0.4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x14ac:dyDescent="0.4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x14ac:dyDescent="0.4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x14ac:dyDescent="0.4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x14ac:dyDescent="0.4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x14ac:dyDescent="0.4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x14ac:dyDescent="0.4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x14ac:dyDescent="0.4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x14ac:dyDescent="0.4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x14ac:dyDescent="0.4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x14ac:dyDescent="0.4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x14ac:dyDescent="0.4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x14ac:dyDescent="0.4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x14ac:dyDescent="0.4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x14ac:dyDescent="0.4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x14ac:dyDescent="0.4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x14ac:dyDescent="0.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x14ac:dyDescent="0.4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x14ac:dyDescent="0.4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x14ac:dyDescent="0.4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x14ac:dyDescent="0.4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x14ac:dyDescent="0.4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x14ac:dyDescent="0.4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x14ac:dyDescent="0.4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x14ac:dyDescent="0.4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x14ac:dyDescent="0.4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x14ac:dyDescent="0.4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x14ac:dyDescent="0.4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x14ac:dyDescent="0.4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x14ac:dyDescent="0.4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x14ac:dyDescent="0.4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x14ac:dyDescent="0.4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x14ac:dyDescent="0.4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x14ac:dyDescent="0.4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x14ac:dyDescent="0.4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x14ac:dyDescent="0.4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x14ac:dyDescent="0.4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x14ac:dyDescent="0.4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x14ac:dyDescent="0.4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x14ac:dyDescent="0.4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x14ac:dyDescent="0.4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x14ac:dyDescent="0.4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x14ac:dyDescent="0.4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x14ac:dyDescent="0.4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x14ac:dyDescent="0.4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x14ac:dyDescent="0.4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x14ac:dyDescent="0.4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x14ac:dyDescent="0.4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x14ac:dyDescent="0.4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x14ac:dyDescent="0.4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x14ac:dyDescent="0.4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x14ac:dyDescent="0.4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x14ac:dyDescent="0.4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x14ac:dyDescent="0.4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x14ac:dyDescent="0.4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x14ac:dyDescent="0.4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x14ac:dyDescent="0.4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x14ac:dyDescent="0.4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x14ac:dyDescent="0.4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x14ac:dyDescent="0.4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x14ac:dyDescent="0.4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x14ac:dyDescent="0.4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x14ac:dyDescent="0.4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x14ac:dyDescent="0.4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4.25" x14ac:dyDescent="0.4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4.25" x14ac:dyDescent="0.4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4.25" x14ac:dyDescent="0.4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4.25" x14ac:dyDescent="0.4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4.25" x14ac:dyDescent="0.4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4.25" x14ac:dyDescent="0.4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4.25" x14ac:dyDescent="0.4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4.25" x14ac:dyDescent="0.4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">
    <mergeCell ref="A5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Week 10</vt:lpstr>
      <vt:lpstr>Week 9</vt:lpstr>
      <vt:lpstr>Week 8</vt:lpstr>
      <vt:lpstr>Week 7</vt:lpstr>
      <vt:lpstr>Week 6</vt:lpstr>
      <vt:lpstr>Week 5</vt:lpstr>
      <vt:lpstr>Week 4</vt:lpstr>
      <vt:lpstr>Week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craddock</dc:creator>
  <cp:lastModifiedBy>zach craddock</cp:lastModifiedBy>
  <dcterms:created xsi:type="dcterms:W3CDTF">2024-10-11T23:17:09Z</dcterms:created>
  <dcterms:modified xsi:type="dcterms:W3CDTF">2024-10-18T15:36:05Z</dcterms:modified>
</cp:coreProperties>
</file>