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6VNbhQL-HcVyS9eTkM1gfo9U0C8B6-E\Girls Global\Monthly Financials\FY23\22-10\"/>
    </mc:Choice>
  </mc:AlternateContent>
  <xr:revisionPtr revIDLastSave="0" documentId="13_ncr:1_{B8652322-F40B-4E57-B5A6-488BE77912E3}" xr6:coauthVersionLast="47" xr6:coauthVersionMax="47" xr10:uidLastSave="{00000000-0000-0000-0000-000000000000}"/>
  <bookViews>
    <workbookView xWindow="20370" yWindow="-120" windowWidth="29040" windowHeight="15840" activeTab="1" xr2:uid="{3758BE8E-0124-4660-8C6B-D47AA6A6C95B}"/>
  </bookViews>
  <sheets>
    <sheet name="Dashboard" sheetId="2" r:id="rId1"/>
    <sheet name="Income Stmt - Forecast" sheetId="3" r:id="rId2"/>
    <sheet name="Monthly Projections" sheetId="4" r:id="rId3"/>
    <sheet name="Balance Sheet - Detailed" sheetId="5" r:id="rId4"/>
  </sheets>
  <externalReferences>
    <externalReference r:id="rId5"/>
  </externalReferences>
  <definedNames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[1]Dashboard!$G$66</definedName>
    <definedName name="ForecastNetIncome">[1]Dashboard!$G$64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2" l="1"/>
  <c r="F79" i="2"/>
  <c r="D79" i="2"/>
  <c r="Q190" i="4"/>
  <c r="Q189" i="4"/>
  <c r="Q188" i="4"/>
  <c r="Q191" i="4" s="1"/>
  <c r="B12" i="2" s="1"/>
</calcChain>
</file>

<file path=xl/sharedStrings.xml><?xml version="1.0" encoding="utf-8"?>
<sst xmlns="http://schemas.openxmlformats.org/spreadsheetml/2006/main" count="661" uniqueCount="366">
  <si>
    <t>Dashboard</t>
  </si>
  <si>
    <t>Girls Global Academy</t>
  </si>
  <si>
    <t>July 2022 through October 2022</t>
  </si>
  <si>
    <t>Key Performance Indicators</t>
  </si>
  <si>
    <t>Neutral</t>
  </si>
  <si>
    <t>Bad</t>
  </si>
  <si>
    <t>Days of Cash</t>
  </si>
  <si>
    <t>Gross Margin</t>
  </si>
  <si>
    <t>Grants Invoiced</t>
  </si>
  <si>
    <t>FAR</t>
  </si>
  <si>
    <t>(At Year End)</t>
  </si>
  <si>
    <t>Margin</t>
  </si>
  <si>
    <t>Invoiced</t>
  </si>
  <si>
    <t>Target &gt; 45 days</t>
  </si>
  <si>
    <t>Target &gt; -5.0%</t>
  </si>
  <si>
    <t>Target &gt; 8%</t>
  </si>
  <si>
    <t>Target &gt; 75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</si>
  <si>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</si>
  <si>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</si>
  <si>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</si>
  <si>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</si>
  <si>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</si>
  <si>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</si>
  <si>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</si>
  <si>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</si>
  <si>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</si>
  <si>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</si>
  <si>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</si>
  <si>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</si>
  <si>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</si>
  <si>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</si>
  <si>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Donated Revenue</t>
  </si>
  <si>
    <t>Total Revenue</t>
  </si>
  <si>
    <t>Expenses</t>
  </si>
  <si>
    <t>Salaries</t>
  </si>
  <si>
    <t>Benefits and Taxes</t>
  </si>
  <si>
    <t>Contracted Staff</t>
  </si>
  <si>
    <t>Staff-Related Costs</t>
  </si>
  <si>
    <t>Rent</t>
  </si>
  <si>
    <t>Occupancy Service</t>
  </si>
  <si>
    <t>Direct Student Expense</t>
  </si>
  <si>
    <t>Office &amp; Business Expense</t>
  </si>
  <si>
    <t>Donated Expense</t>
  </si>
  <si>
    <t>Contingency</t>
  </si>
  <si>
    <t>Total Ordinary Expenses</t>
  </si>
  <si>
    <t>Net Operating Income</t>
  </si>
  <si>
    <t>Extraordinary Expenses</t>
  </si>
  <si>
    <t>Interest</t>
  </si>
  <si>
    <t>Depreciation and Amortization</t>
  </si>
  <si>
    <t>Total Extraordinary Expenses</t>
  </si>
  <si>
    <t>Total Expenses</t>
  </si>
  <si>
    <t>Net Income</t>
  </si>
  <si>
    <t>Cash Flow Adjustments</t>
  </si>
  <si>
    <t>Change in Cash</t>
  </si>
  <si>
    <t>Grants Summary</t>
  </si>
  <si>
    <t>Awarded</t>
  </si>
  <si>
    <t>Requested</t>
  </si>
  <si>
    <t>Received</t>
  </si>
  <si>
    <t>Unpaid</t>
  </si>
  <si>
    <t>Unrequested</t>
  </si>
  <si>
    <t>Budgeted</t>
  </si>
  <si>
    <t>Award-Budget</t>
  </si>
  <si>
    <t>ESEA Title I</t>
  </si>
  <si>
    <t>5000 · ESEA Title 1</t>
  </si>
  <si>
    <t>ESEA Title 2</t>
  </si>
  <si>
    <t>5001 · ESEA Title 2</t>
  </si>
  <si>
    <t>ESEA Title 4</t>
  </si>
  <si>
    <t>5005 · ESEA Title 4</t>
  </si>
  <si>
    <t>IDEA 611</t>
  </si>
  <si>
    <t>5003 · IDEA 611</t>
  </si>
  <si>
    <t>SOAR Academic Quality</t>
  </si>
  <si>
    <t>5030 · Competitive federal grants</t>
  </si>
  <si>
    <t>Covid-19 PCR</t>
  </si>
  <si>
    <t>4200 · Local grants</t>
  </si>
  <si>
    <t>Covid-19 Testing</t>
  </si>
  <si>
    <t>Subtotal</t>
  </si>
  <si>
    <t>% of Award Amount</t>
  </si>
  <si>
    <t>Revenue Drivers</t>
  </si>
  <si>
    <t>Change</t>
  </si>
  <si>
    <t>Gain/(Loss)</t>
  </si>
  <si>
    <t>Enrollment</t>
  </si>
  <si>
    <t>SpEd Level 1</t>
  </si>
  <si>
    <t>SpEd Level 2</t>
  </si>
  <si>
    <t>SpEd Level 3</t>
  </si>
  <si>
    <t>SpEd Level 4</t>
  </si>
  <si>
    <t>SpEd Compliance</t>
  </si>
  <si>
    <t>ELL</t>
  </si>
  <si>
    <t>At Risk</t>
  </si>
  <si>
    <t>Facilities</t>
  </si>
  <si>
    <t>Income Statement</t>
  </si>
  <si>
    <t>Year-To-Date</t>
  </si>
  <si>
    <t>Annual</t>
  </si>
  <si>
    <t>Prv TOTAL</t>
  </si>
  <si>
    <t>Diff</t>
  </si>
  <si>
    <t>4000 · Per-pupil alloc</t>
  </si>
  <si>
    <t>162 students (74 less than budgeted)</t>
  </si>
  <si>
    <t>4010 · Per-pupil SpEd alloc</t>
  </si>
  <si>
    <t>55 students (6 less than budgeted)</t>
  </si>
  <si>
    <t>4011 · Per-pupil SpEd ESY</t>
  </si>
  <si>
    <t>Summer School payments higher than projected</t>
  </si>
  <si>
    <t>4020 · Per-pupil LEP/NEP alloc</t>
  </si>
  <si>
    <t>12 students (3 less than budgeted)</t>
  </si>
  <si>
    <t>4040 · Per-pupil At Risk</t>
  </si>
  <si>
    <t>104 students (18 less than budgeted)</t>
  </si>
  <si>
    <t>4050 · Per-pupil adjustment</t>
  </si>
  <si>
    <t>4060 · Pandemic Supplemental Funding</t>
  </si>
  <si>
    <t>Reduced Mayor's supplemental funding to 162 students</t>
  </si>
  <si>
    <t>4090 · Per-pupil shortfall contingency</t>
  </si>
  <si>
    <t>Removed contingency and adjusted enrollment</t>
  </si>
  <si>
    <t>4100 · Per-pupil facility alloc</t>
  </si>
  <si>
    <t xml:space="preserve">Includes unbudgeted Covid-19 PCR Reimbursement </t>
  </si>
  <si>
    <t>4210 · Local programs</t>
  </si>
  <si>
    <t>Total State and Local Revenue</t>
  </si>
  <si>
    <t>Total ESEA allocation $70k higher than conservatively projected</t>
  </si>
  <si>
    <t>5008 · ESSER III</t>
  </si>
  <si>
    <t>5011 · COVID-19 Schoolbased Testing</t>
  </si>
  <si>
    <t>Includes unbudgeted Covid-19 Testing Reimbursement</t>
  </si>
  <si>
    <t>SOAR allocation $9k higher than projected</t>
  </si>
  <si>
    <t>5100 · National school lunch prog</t>
  </si>
  <si>
    <t>5103 · Donated federal commodities</t>
  </si>
  <si>
    <t>5110 · E-rate program</t>
  </si>
  <si>
    <t>E-Rate revenue for FY23 updated based on actuals</t>
  </si>
  <si>
    <t>5111 · Emergency Connectivity Fund</t>
  </si>
  <si>
    <t>ECF revenue for FY23 updated based on projected invoice reimbursement</t>
  </si>
  <si>
    <t>Total Federal Revenue</t>
  </si>
  <si>
    <t>6020 · Foundation grants</t>
  </si>
  <si>
    <t>$15k CityBridge Education grant for summer school costs</t>
  </si>
  <si>
    <t>6030 · Temp restricted private grants</t>
  </si>
  <si>
    <t>2 Rockefeller Philanthropy Advisors Social Emotional Learning Grants</t>
  </si>
  <si>
    <t>6200 · Individual contributions</t>
  </si>
  <si>
    <t>6230 · Special event contributions</t>
  </si>
  <si>
    <t>Total Private Grants and Donations</t>
  </si>
  <si>
    <t>6430 · Student uniform sales</t>
  </si>
  <si>
    <t>6500 · Short-term investments</t>
  </si>
  <si>
    <t>Total Earned Fees</t>
  </si>
  <si>
    <t>7000 · Leadership salaries</t>
  </si>
  <si>
    <t>7010 · Teacher salaries</t>
  </si>
  <si>
    <t>Savings from not hiring 2nd Engineering and 3rd Math Teacher; Math and English vacancies; Science filled by LTS</t>
  </si>
  <si>
    <t>7011 · SpEd salaries</t>
  </si>
  <si>
    <t>Para promoted to SpEd Teacher; savings from not hiring 2 Paraprofessionals &amp; teacher maternity leave effective through 12/22</t>
  </si>
  <si>
    <t>7012 · ELL teacher salaries</t>
  </si>
  <si>
    <t>ELL Teacher termed 11/18; to be replaced w/ free interns</t>
  </si>
  <si>
    <t>7013 · Specials salaries</t>
  </si>
  <si>
    <t>Savings from not hiring 2nd PE Teacher, 2nd World Language Teacher or Language TA. New part-time art teacher, eff. 8/22</t>
  </si>
  <si>
    <t>7014 · Substitute salaries</t>
  </si>
  <si>
    <t xml:space="preserve">Savings from part-time sub termination 10/28 </t>
  </si>
  <si>
    <t>7020 · Teacher aides salaries</t>
  </si>
  <si>
    <t>Savings from not hiring two SPED Aides and currently assuming two positions removed in January</t>
  </si>
  <si>
    <t>7030 · Other curricular salaries</t>
  </si>
  <si>
    <t>College and Career Counselor salary $12k over budget</t>
  </si>
  <si>
    <t>7080 · Curricular stipends</t>
  </si>
  <si>
    <t>Total stipends $66k over budget: $15k sports director stipend, $10k unbudgeted enrichment, $26k additional extra services stipends and $15k additional ESY stipends</t>
  </si>
  <si>
    <t>7090 · Curricular bonuses</t>
  </si>
  <si>
    <t>Reduced Curricular bonuses due to enrollment shortfall</t>
  </si>
  <si>
    <t>7100 · Student support salaries</t>
  </si>
  <si>
    <t>Unbudgeted Culture Assistant</t>
  </si>
  <si>
    <t>7110 · Instr staff support salaries</t>
  </si>
  <si>
    <t>Savings from not hiring Reading Specialist</t>
  </si>
  <si>
    <t>7120 · Clerical salaries</t>
  </si>
  <si>
    <t>Operations Manager moved to 7130 - role change due to Dir of Finance departure</t>
  </si>
  <si>
    <t>7130 · Business, operations salaries</t>
  </si>
  <si>
    <t>Removed Senior Operations Associate (added $36k to 9280 for contracted ops support)</t>
  </si>
  <si>
    <t>7180 · Supplemental service stipends</t>
  </si>
  <si>
    <t>Instructional Coaching stipends split b/w 7080 and 7180</t>
  </si>
  <si>
    <t>7300 · Executive salaries</t>
  </si>
  <si>
    <t>7310 · Development salaries</t>
  </si>
  <si>
    <t>Savings from Development staff vacancy</t>
  </si>
  <si>
    <t>Total Salaries</t>
  </si>
  <si>
    <t>7400 · Retirement plan contrib</t>
  </si>
  <si>
    <t>Savings due to current and future retirement enrollment projections</t>
  </si>
  <si>
    <t>7410 · Health insurance</t>
  </si>
  <si>
    <t>Savings due to current insurance enrollment</t>
  </si>
  <si>
    <t>7420 · Life and disability insurance</t>
  </si>
  <si>
    <t>7460 · Workers' comp insurance</t>
  </si>
  <si>
    <t>7500 · Social security &amp; medicare</t>
  </si>
  <si>
    <t>Savings due to staff reduction</t>
  </si>
  <si>
    <t>7510 · State unemployment tax</t>
  </si>
  <si>
    <t>7520 · Universal paid leave tax</t>
  </si>
  <si>
    <t>7600 · Staff development (non-travel)</t>
  </si>
  <si>
    <t>Reduced by $20k to account for enrollment shortfall</t>
  </si>
  <si>
    <t>Total Benefits and Taxes</t>
  </si>
  <si>
    <t>7700 · Substitute contract staff</t>
  </si>
  <si>
    <t>No longer anticipating (full-time building sub, part-time sub in 7014)</t>
  </si>
  <si>
    <t>7711 · Curricular contract staff</t>
  </si>
  <si>
    <t>Total Contracted Staff</t>
  </si>
  <si>
    <t>7800 · Staff recruiting</t>
  </si>
  <si>
    <t>Reduced by $5k to account for enrollment shortfall</t>
  </si>
  <si>
    <t>7810 · Staff background checks</t>
  </si>
  <si>
    <t>7820 · Staff meals, events &amp; awards</t>
  </si>
  <si>
    <t>Reduced by $10k to account for enrollment shortfall</t>
  </si>
  <si>
    <t>7830 · Staff travel (non-development)</t>
  </si>
  <si>
    <t>Total Staff-Related Costs</t>
  </si>
  <si>
    <t>8000 · Rent</t>
  </si>
  <si>
    <t>Rent based on 236 students, up front cost higher due to lease agreement</t>
  </si>
  <si>
    <t>8010 · Supplemental rent</t>
  </si>
  <si>
    <t>Invoice from Landlord for Q3 supplemental rent pending ($9k)</t>
  </si>
  <si>
    <t>Total Rent</t>
  </si>
  <si>
    <t>8100 · Utilities &amp; garbage removal</t>
  </si>
  <si>
    <t>Reduced to $125k based on updated needs assessment</t>
  </si>
  <si>
    <t>8110 · Contracted building services</t>
  </si>
  <si>
    <t>Increased $10k - BradCorp monthly rate increased to $9,253</t>
  </si>
  <si>
    <t>8120 · Maintenance and repairs</t>
  </si>
  <si>
    <t>8140 · Facility consulting fees</t>
  </si>
  <si>
    <t>Total Occupancy Service</t>
  </si>
  <si>
    <t>9000 · Student supplies, snacks</t>
  </si>
  <si>
    <t>Reduced by $50k to account for enrollment shortfall</t>
  </si>
  <si>
    <t>9010 · Student assessment materials</t>
  </si>
  <si>
    <t>9020 · Student textbooks</t>
  </si>
  <si>
    <t>Reduced $70k to account for enrollment shortfall</t>
  </si>
  <si>
    <t>9030 · Student uniforms</t>
  </si>
  <si>
    <t>Up front uniform purchase for the schoolyear made - will monitor additional needs</t>
  </si>
  <si>
    <t>9050 · Contracted instruction fees</t>
  </si>
  <si>
    <t>9051 · Contracted SpEd instruction</t>
  </si>
  <si>
    <t>9060 · Food service fees</t>
  </si>
  <si>
    <t>9070 · Student field trips</t>
  </si>
  <si>
    <t>Increased by $10k to reflect sports transportation costs</t>
  </si>
  <si>
    <t>9074 · Student buses</t>
  </si>
  <si>
    <t>$2k placeholder added to account for SpEd student needs</t>
  </si>
  <si>
    <t>9080 · Student recruiting</t>
  </si>
  <si>
    <t>9085 · Student events</t>
  </si>
  <si>
    <t>9090 · Other student expenses</t>
  </si>
  <si>
    <t>9091 · Translation services</t>
  </si>
  <si>
    <t>9094 · COVID19</t>
  </si>
  <si>
    <t>Reduced to $21k to account for new testing plan - previously unbudgeted</t>
  </si>
  <si>
    <t>Total Direct Student Expense</t>
  </si>
  <si>
    <t>9100 · Office supplies</t>
  </si>
  <si>
    <t>$2k moved to 9140 to cover external printing expenses</t>
  </si>
  <si>
    <t>9110 · Copier rental &amp; services</t>
  </si>
  <si>
    <t>9120 · Telephone &amp; telecommunications</t>
  </si>
  <si>
    <t>9130 · Postage, shipping, delivery</t>
  </si>
  <si>
    <t>9140 · External printing</t>
  </si>
  <si>
    <t>$2k moved from office supplies to cover building signage and posters</t>
  </si>
  <si>
    <t>9150 · Non-capitalized technology</t>
  </si>
  <si>
    <t>Non-capitalized budgeted expenses exhausted</t>
  </si>
  <si>
    <t>9160 · Non-capitalized FF&amp;E</t>
  </si>
  <si>
    <t>9200 · Business insurance</t>
  </si>
  <si>
    <t>9210 · Authorizer fees</t>
  </si>
  <si>
    <t>9230 · Accounting, auditing, payroll</t>
  </si>
  <si>
    <t>9240 · Legal fees</t>
  </si>
  <si>
    <t>9260 · Computer support fees</t>
  </si>
  <si>
    <t>9270 · Fundraising fees</t>
  </si>
  <si>
    <t>$7k added for FundEd EOY Campaign</t>
  </si>
  <si>
    <t>9280 · Other professional fees</t>
  </si>
  <si>
    <t>$36k added for Operations Contractor ($4.5k/month) - may need to increase this</t>
  </si>
  <si>
    <t>9290 · Other expenses</t>
  </si>
  <si>
    <t>9300 · Dues, fees, and fines</t>
  </si>
  <si>
    <t>Total Office &amp; Business Expense</t>
  </si>
  <si>
    <t>9900 · Unforeseen expenses</t>
  </si>
  <si>
    <t>$22.5k moved to Senior Debt Costs - part of 9900 to account for loan fees</t>
  </si>
  <si>
    <t>Total Contingency</t>
  </si>
  <si>
    <t>Operating Income</t>
  </si>
  <si>
    <t>12000 · Interest payments</t>
  </si>
  <si>
    <t>First OSSE Loan interest payment applied 10/1</t>
  </si>
  <si>
    <t>12020 · Amortization of deferred financing</t>
  </si>
  <si>
    <t>Total Interest</t>
  </si>
  <si>
    <t>11000 · Operating asset depreciation</t>
  </si>
  <si>
    <t>11010 · Facility asset amortization &amp; depreciation</t>
  </si>
  <si>
    <t>Total Depreciation and Amortization</t>
  </si>
  <si>
    <t>Cash Flow Statement</t>
  </si>
  <si>
    <t>Add Depreciation</t>
  </si>
  <si>
    <t>1700 · Accum depr FF&amp;E</t>
  </si>
  <si>
    <t>1720 · Accum depr computers</t>
  </si>
  <si>
    <t>1910 · Accum amort lease imp</t>
  </si>
  <si>
    <t>Total Add Depreciation</t>
  </si>
  <si>
    <t>Operating Fixed Assets</t>
  </si>
  <si>
    <t>1600 · FF&amp;E</t>
  </si>
  <si>
    <t>1620 · Computers</t>
  </si>
  <si>
    <t>22k - 6 LED-LCD TVs + displays w/  stands previously unbudgeted</t>
  </si>
  <si>
    <t>Total Operating Fixed Assets</t>
  </si>
  <si>
    <t>Other Operating Activities</t>
  </si>
  <si>
    <t>1100 · Accounts receivable</t>
  </si>
  <si>
    <t>1400 · Prepaid expenses</t>
  </si>
  <si>
    <t>1410 · Deposits</t>
  </si>
  <si>
    <t>1598 · Remove from operations</t>
  </si>
  <si>
    <t>200 · Accounts Payable (A/P)</t>
  </si>
  <si>
    <t>2000 · Current payable</t>
  </si>
  <si>
    <t>2200 · Accrued salaries</t>
  </si>
  <si>
    <t>2220 · Accrued employee benefits</t>
  </si>
  <si>
    <t>2240 · Other accrued expenses</t>
  </si>
  <si>
    <t>2350 · Smart benefits payable</t>
  </si>
  <si>
    <t>2360 · EE pension payable</t>
  </si>
  <si>
    <t>2430 · Unearned federal revenue</t>
  </si>
  <si>
    <t>Total Other Operating Activities</t>
  </si>
  <si>
    <t>Per-Pupil Adjustments</t>
  </si>
  <si>
    <t>2400 · Unearned per-pupil revenue</t>
  </si>
  <si>
    <t>Total Per-Pupil Adjustments</t>
  </si>
  <si>
    <t>Facilities Project Adjustments</t>
  </si>
  <si>
    <t>1599 · Add to facilities</t>
  </si>
  <si>
    <t>1830 · Leasehold improvements</t>
  </si>
  <si>
    <t>Leasehold improvement project finalized in October</t>
  </si>
  <si>
    <t>2600 · Senior Debt</t>
  </si>
  <si>
    <t>2700 · Senior debt cost</t>
  </si>
  <si>
    <t>July costs originally held as a placeholder in unforeseen expenses</t>
  </si>
  <si>
    <t>Total Facilities Project Adjustments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</si>
  <si>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</si>
  <si>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</si>
  <si>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</si>
  <si>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</si>
  <si>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</si>
  <si>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</si>
  <si>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</si>
  <si>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</si>
  <si>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</si>
  <si>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</si>
  <si>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</si>
  <si>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</si>
  <si>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</si>
  <si>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</si>
  <si>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</si>
  <si>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</si>
  <si>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</si>
  <si>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</si>
  <si>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</si>
  <si>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</si>
  <si>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Comments</t>
  </si>
  <si>
    <t>Balance Sheet</t>
  </si>
  <si>
    <t>Assets</t>
  </si>
  <si>
    <t>Last Year</t>
  </si>
  <si>
    <t>Current</t>
  </si>
  <si>
    <t>Year End</t>
  </si>
  <si>
    <t>Current Assets</t>
  </si>
  <si>
    <t>Cash</t>
  </si>
  <si>
    <t>1000 · Operating</t>
  </si>
  <si>
    <t>1002 · Rent Reserves</t>
  </si>
  <si>
    <t>1005 · CFB Operating (0069)</t>
  </si>
  <si>
    <t>1006 · CFB UPSFF (0077)</t>
  </si>
  <si>
    <t>Total Cash</t>
  </si>
  <si>
    <t>Accounts Receivable</t>
  </si>
  <si>
    <t>Total Accounts Receivable</t>
  </si>
  <si>
    <t>Other Current Assets</t>
  </si>
  <si>
    <t>Total Other Current Assets</t>
  </si>
  <si>
    <t>Total Current Assets</t>
  </si>
  <si>
    <t>Noncurrent Assets</t>
  </si>
  <si>
    <t>Facilities, Net</t>
  </si>
  <si>
    <t>Total Facilities, Net</t>
  </si>
  <si>
    <t>Operating Fixed Assets, Net</t>
  </si>
  <si>
    <t>Total Operating Fixed Assets, Net</t>
  </si>
  <si>
    <t>Total Noncurrent Assets</t>
  </si>
  <si>
    <t>Total Assets</t>
  </si>
  <si>
    <t>Liabilities and Equity</t>
  </si>
  <si>
    <t>Current Liabilities</t>
  </si>
  <si>
    <t>Accounts Payable</t>
  </si>
  <si>
    <t>Total Accounts Payable</t>
  </si>
  <si>
    <t>Other Current Liabilities</t>
  </si>
  <si>
    <t>Total Other Current Liabilities</t>
  </si>
  <si>
    <t>Accrued Salaries and Benefits</t>
  </si>
  <si>
    <t>Total Accrued Salaries and Benefits</t>
  </si>
  <si>
    <t>Total Current Liabilities</t>
  </si>
  <si>
    <t>Equity</t>
  </si>
  <si>
    <t>Unrestricted Net Assets</t>
  </si>
  <si>
    <t>3900 · Retained Earnings</t>
  </si>
  <si>
    <t>Total Unrestricted Net Assets</t>
  </si>
  <si>
    <t>Total Net Income</t>
  </si>
  <si>
    <t>Total Equity</t>
  </si>
  <si>
    <t>Long-Term Liabilities</t>
  </si>
  <si>
    <t>Senior Debt</t>
  </si>
  <si>
    <t>Total Senior Debt</t>
  </si>
  <si>
    <t>Other Long-Term Liabilities</t>
  </si>
  <si>
    <t>Total Other Long-Term Liabilities</t>
  </si>
  <si>
    <t>Total Long-Term Liabilities</t>
  </si>
  <si>
    <t>Total Liabilities and Equity</t>
  </si>
  <si>
    <t>As of October 31, 2022</t>
  </si>
  <si>
    <t>Average Daily Expenditure</t>
  </si>
  <si>
    <t>Days of Cash (unrestricted)</t>
  </si>
  <si>
    <t>Days of Cash (restricted)</t>
  </si>
  <si>
    <t>Forecast Cash (less restriction)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</si>
</sst>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b/>
      <sz val="8"/>
      <color rgb="FF000000"/>
      <name val="Arial"/>
      <family val="2"/>
    </font>
    <font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18"/>
      <color rgb="FFC00000"/>
      <name val="Arial"/>
      <family val="2"/>
    </font>
    <font>
      <sz val="11"/>
      <color theme="8"/>
      <name val="Calibri"/>
      <family val="2"/>
      <scheme val="minor"/>
    </font>
    <font>
      <b/>
      <sz val="8"/>
      <color theme="8"/>
      <name val="Arial"/>
      <family val="2"/>
    </font>
    <font>
      <sz val="8"/>
      <color theme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16" fillId="0" borderId="0" xfId="0" applyFont="1"/>
    <xf numFmtId="0" fontId="4" fillId="0" borderId="3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3" xfId="1" applyNumberFormat="1" applyFont="1" applyBorder="1"/>
    <xf numFmtId="0" fontId="4" fillId="0" borderId="4" xfId="0" applyFont="1" applyBorder="1"/>
    <xf numFmtId="164" fontId="4" fillId="0" borderId="4" xfId="1" applyNumberFormat="1" applyFont="1" applyBorder="1"/>
    <xf numFmtId="164" fontId="7" fillId="0" borderId="4" xfId="1" applyNumberFormat="1" applyFont="1" applyBorder="1"/>
    <xf numFmtId="164" fontId="4" fillId="0" borderId="5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3" xfId="0" applyFont="1" applyBorder="1"/>
    <xf numFmtId="164" fontId="4" fillId="0" borderId="0" xfId="0" applyNumberFormat="1" applyFont="1"/>
    <xf numFmtId="0" fontId="4" fillId="0" borderId="6" xfId="0" applyFont="1" applyBorder="1"/>
    <xf numFmtId="164" fontId="4" fillId="0" borderId="6" xfId="1" applyNumberFormat="1" applyFont="1" applyBorder="1"/>
    <xf numFmtId="164" fontId="7" fillId="0" borderId="6" xfId="1" applyNumberFormat="1" applyFont="1" applyBorder="1"/>
    <xf numFmtId="164" fontId="4" fillId="0" borderId="7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7" fillId="0" borderId="1" xfId="1" applyNumberFormat="1" applyFont="1" applyBorder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6" fillId="2" borderId="13" xfId="0" applyFont="1" applyFill="1" applyBorder="1"/>
    <xf numFmtId="0" fontId="6" fillId="2" borderId="11" xfId="0" applyFont="1" applyFill="1" applyBorder="1"/>
    <xf numFmtId="0" fontId="6" fillId="2" borderId="14" xfId="0" applyFont="1" applyFill="1" applyBorder="1"/>
    <xf numFmtId="0" fontId="4" fillId="3" borderId="2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Border="1" applyProtection="1">
      <protection locked="0"/>
    </xf>
    <xf numFmtId="3" fontId="4" fillId="0" borderId="2" xfId="0" applyNumberFormat="1" applyFont="1" applyBorder="1"/>
    <xf numFmtId="3" fontId="4" fillId="0" borderId="15" xfId="0" applyNumberFormat="1" applyFont="1" applyBorder="1"/>
    <xf numFmtId="3" fontId="4" fillId="0" borderId="2" xfId="0" quotePrefix="1" applyNumberFormat="1" applyFont="1" applyBorder="1"/>
    <xf numFmtId="164" fontId="7" fillId="0" borderId="0" xfId="1" applyNumberFormat="1" applyFont="1" applyBorder="1" applyProtection="1">
      <protection locked="0"/>
    </xf>
    <xf numFmtId="0" fontId="4" fillId="0" borderId="16" xfId="0" applyFont="1" applyBorder="1"/>
    <xf numFmtId="164" fontId="4" fillId="0" borderId="17" xfId="1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0" fontId="4" fillId="0" borderId="18" xfId="0" applyFont="1" applyBorder="1"/>
    <xf numFmtId="0" fontId="4" fillId="0" borderId="19" xfId="0" applyFont="1" applyBorder="1"/>
    <xf numFmtId="9" fontId="4" fillId="0" borderId="19" xfId="2" applyFont="1" applyBorder="1"/>
    <xf numFmtId="9" fontId="4" fillId="0" borderId="20" xfId="2" applyFont="1" applyBorder="1"/>
    <xf numFmtId="9" fontId="4" fillId="0" borderId="18" xfId="0" applyNumberFormat="1" applyFont="1" applyBorder="1"/>
    <xf numFmtId="9" fontId="4" fillId="0" borderId="20" xfId="0" applyNumberFormat="1" applyFont="1" applyBorder="1"/>
    <xf numFmtId="0" fontId="4" fillId="0" borderId="2" xfId="0" applyFont="1" applyBorder="1"/>
    <xf numFmtId="3" fontId="7" fillId="0" borderId="15" xfId="1" applyNumberFormat="1" applyFont="1" applyBorder="1"/>
    <xf numFmtId="164" fontId="4" fillId="0" borderId="19" xfId="0" applyNumberFormat="1" applyFont="1" applyBorder="1"/>
    <xf numFmtId="3" fontId="7" fillId="0" borderId="20" xfId="1" applyNumberFormat="1" applyFont="1" applyBorder="1"/>
    <xf numFmtId="0" fontId="17" fillId="0" borderId="0" xfId="0" applyFont="1" applyAlignment="1">
      <alignment horizontal="center"/>
    </xf>
    <xf numFmtId="10" fontId="4" fillId="0" borderId="0" xfId="2" applyNumberFormat="1" applyFont="1"/>
    <xf numFmtId="164" fontId="4" fillId="0" borderId="0" xfId="1" applyNumberFormat="1" applyFont="1" applyBorder="1" applyProtection="1">
      <protection locked="0"/>
    </xf>
    <xf numFmtId="164" fontId="4" fillId="0" borderId="15" xfId="1" applyNumberFormat="1" applyFont="1" applyBorder="1"/>
    <xf numFmtId="0" fontId="18" fillId="0" borderId="0" xfId="0" applyFont="1"/>
    <xf numFmtId="0" fontId="9" fillId="0" borderId="0" xfId="0" applyFont="1"/>
    <xf numFmtId="0" fontId="17" fillId="0" borderId="0" xfId="0" applyFont="1"/>
    <xf numFmtId="0" fontId="19" fillId="4" borderId="21" xfId="0" applyFont="1" applyFill="1" applyBorder="1"/>
    <xf numFmtId="0" fontId="19" fillId="4" borderId="22" xfId="0" applyFont="1" applyFill="1" applyBorder="1" applyAlignment="1">
      <alignment horizontal="center"/>
    </xf>
    <xf numFmtId="0" fontId="19" fillId="4" borderId="22" xfId="0" applyFont="1" applyFill="1" applyBorder="1"/>
    <xf numFmtId="0" fontId="17" fillId="5" borderId="0" xfId="0" applyFont="1" applyFill="1" applyAlignment="1">
      <alignment horizontal="center"/>
    </xf>
    <xf numFmtId="38" fontId="8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37" fontId="8" fillId="5" borderId="24" xfId="0" applyNumberFormat="1" applyFont="1" applyFill="1" applyBorder="1" applyAlignment="1">
      <alignment horizontal="center"/>
    </xf>
    <xf numFmtId="3" fontId="8" fillId="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38" fontId="8" fillId="0" borderId="1" xfId="0" applyNumberFormat="1" applyFont="1" applyBorder="1" applyAlignment="1">
      <alignment horizontal="center"/>
    </xf>
    <xf numFmtId="37" fontId="8" fillId="0" borderId="1" xfId="0" applyNumberFormat="1" applyFont="1" applyBorder="1" applyAlignment="1">
      <alignment horizontal="center"/>
    </xf>
    <xf numFmtId="37" fontId="8" fillId="0" borderId="26" xfId="0" applyNumberFormat="1" applyFont="1" applyBorder="1" applyAlignment="1">
      <alignment horizontal="center"/>
    </xf>
    <xf numFmtId="38" fontId="4" fillId="0" borderId="0" xfId="0" applyNumberFormat="1" applyFont="1"/>
    <xf numFmtId="37" fontId="4" fillId="0" borderId="0" xfId="0" applyNumberFormat="1" applyFont="1"/>
    <xf numFmtId="37" fontId="4" fillId="0" borderId="24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26" xfId="0" applyNumberFormat="1" applyFont="1" applyBorder="1"/>
    <xf numFmtId="3" fontId="8" fillId="5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16" xfId="0" applyNumberFormat="1" applyFont="1" applyBorder="1"/>
    <xf numFmtId="3" fontId="4" fillId="0" borderId="1" xfId="0" applyNumberFormat="1" applyFont="1" applyBorder="1"/>
    <xf numFmtId="0" fontId="17" fillId="5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2" borderId="29" xfId="0" applyFont="1" applyFill="1" applyBorder="1" applyAlignment="1">
      <alignment vertical="center"/>
    </xf>
    <xf numFmtId="38" fontId="6" fillId="2" borderId="29" xfId="0" applyNumberFormat="1" applyFont="1" applyFill="1" applyBorder="1" applyAlignment="1">
      <alignment vertical="center"/>
    </xf>
    <xf numFmtId="38" fontId="15" fillId="2" borderId="30" xfId="1" applyNumberFormat="1" applyFont="1" applyFill="1" applyBorder="1" applyAlignment="1">
      <alignment vertical="center"/>
    </xf>
    <xf numFmtId="38" fontId="15" fillId="2" borderId="29" xfId="1" applyNumberFormat="1" applyFont="1" applyFill="1" applyBorder="1" applyAlignment="1">
      <alignment vertical="center"/>
    </xf>
    <xf numFmtId="38" fontId="7" fillId="2" borderId="31" xfId="0" applyNumberFormat="1" applyFont="1" applyFill="1" applyBorder="1" applyAlignment="1">
      <alignment vertical="center"/>
    </xf>
    <xf numFmtId="38" fontId="21" fillId="6" borderId="12" xfId="1" applyNumberFormat="1" applyFont="1" applyFill="1" applyBorder="1" applyAlignment="1">
      <alignment horizontal="center" vertical="center"/>
    </xf>
    <xf numFmtId="38" fontId="21" fillId="6" borderId="11" xfId="1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38" fontId="22" fillId="0" borderId="1" xfId="1" applyNumberFormat="1" applyFont="1" applyBorder="1" applyAlignment="1">
      <alignment vertical="center"/>
    </xf>
    <xf numFmtId="38" fontId="22" fillId="8" borderId="1" xfId="1" applyNumberFormat="1" applyFont="1" applyFill="1" applyBorder="1" applyAlignment="1">
      <alignment vertical="center"/>
    </xf>
    <xf numFmtId="43" fontId="7" fillId="6" borderId="13" xfId="1" applyFont="1" applyFill="1" applyBorder="1" applyAlignment="1">
      <alignment horizontal="center" vertical="center"/>
    </xf>
    <xf numFmtId="38" fontId="22" fillId="0" borderId="2" xfId="1" applyNumberFormat="1" applyFont="1" applyBorder="1" applyAlignment="1">
      <alignment vertical="center"/>
    </xf>
    <xf numFmtId="38" fontId="22" fillId="0" borderId="0" xfId="1" applyNumberFormat="1" applyFont="1" applyBorder="1" applyAlignment="1">
      <alignment vertical="center"/>
    </xf>
    <xf numFmtId="38" fontId="22" fillId="0" borderId="16" xfId="1" applyNumberFormat="1" applyFont="1" applyBorder="1" applyAlignment="1">
      <alignment vertical="center"/>
    </xf>
    <xf numFmtId="38" fontId="22" fillId="8" borderId="16" xfId="1" applyNumberFormat="1" applyFont="1" applyFill="1" applyBorder="1" applyAlignment="1">
      <alignment vertical="center"/>
    </xf>
    <xf numFmtId="43" fontId="17" fillId="5" borderId="14" xfId="1" applyFont="1" applyFill="1" applyBorder="1" applyAlignment="1">
      <alignment horizontal="left" vertical="center"/>
    </xf>
    <xf numFmtId="0" fontId="21" fillId="6" borderId="11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38" fontId="21" fillId="6" borderId="1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8" fontId="24" fillId="0" borderId="0" xfId="0" applyNumberFormat="1" applyFont="1" applyAlignment="1">
      <alignment vertical="center"/>
    </xf>
    <xf numFmtId="38" fontId="24" fillId="0" borderId="3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38" fontId="24" fillId="0" borderId="1" xfId="0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0" fontId="24" fillId="8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/>
    </xf>
    <xf numFmtId="38" fontId="21" fillId="8" borderId="1" xfId="0" applyNumberFormat="1" applyFont="1" applyFill="1" applyBorder="1" applyAlignment="1">
      <alignment horizontal="center" vertical="center"/>
    </xf>
    <xf numFmtId="38" fontId="21" fillId="8" borderId="10" xfId="1" applyNumberFormat="1" applyFont="1" applyFill="1" applyBorder="1" applyAlignment="1">
      <alignment horizontal="center" vertical="center"/>
    </xf>
    <xf numFmtId="38" fontId="21" fillId="8" borderId="1" xfId="1" applyNumberFormat="1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vertical="center"/>
    </xf>
    <xf numFmtId="0" fontId="21" fillId="7" borderId="6" xfId="0" applyFont="1" applyFill="1" applyBorder="1" applyAlignment="1">
      <alignment horizontal="center" vertical="center"/>
    </xf>
    <xf numFmtId="38" fontId="21" fillId="7" borderId="6" xfId="0" applyNumberFormat="1" applyFont="1" applyFill="1" applyBorder="1" applyAlignment="1">
      <alignment horizontal="center" vertical="center"/>
    </xf>
    <xf numFmtId="38" fontId="21" fillId="7" borderId="7" xfId="1" applyNumberFormat="1" applyFont="1" applyFill="1" applyBorder="1" applyAlignment="1">
      <alignment horizontal="center" vertical="center"/>
    </xf>
    <xf numFmtId="38" fontId="21" fillId="7" borderId="6" xfId="1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38" fontId="24" fillId="0" borderId="6" xfId="0" applyNumberFormat="1" applyFont="1" applyBorder="1" applyAlignment="1">
      <alignment vertical="center"/>
    </xf>
    <xf numFmtId="38" fontId="24" fillId="0" borderId="7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4" borderId="1" xfId="0" applyFont="1" applyFill="1" applyBorder="1"/>
    <xf numFmtId="14" fontId="23" fillId="4" borderId="0" xfId="0" applyNumberFormat="1" applyFont="1" applyFill="1" applyAlignment="1">
      <alignment horizontal="center"/>
    </xf>
    <xf numFmtId="0" fontId="17" fillId="5" borderId="36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0" fontId="17" fillId="5" borderId="36" xfId="0" applyFont="1" applyFill="1" applyBorder="1" applyAlignment="1">
      <alignment horizontal="left"/>
    </xf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 vertical="center"/>
    </xf>
    <xf numFmtId="38" fontId="26" fillId="0" borderId="0" xfId="0" applyNumberFormat="1" applyFont="1" applyAlignment="1">
      <alignment vertical="center"/>
    </xf>
    <xf numFmtId="38" fontId="26" fillId="0" borderId="0" xfId="1" applyNumberFormat="1" applyFont="1" applyAlignment="1">
      <alignment vertical="center"/>
    </xf>
    <xf numFmtId="38" fontId="27" fillId="2" borderId="30" xfId="1" applyNumberFormat="1" applyFont="1" applyFill="1" applyBorder="1" applyAlignment="1">
      <alignment vertical="center"/>
    </xf>
    <xf numFmtId="38" fontId="27" fillId="2" borderId="29" xfId="1" applyNumberFormat="1" applyFont="1" applyFill="1" applyBorder="1" applyAlignment="1">
      <alignment vertical="center"/>
    </xf>
    <xf numFmtId="38" fontId="27" fillId="2" borderId="31" xfId="1" applyNumberFormat="1" applyFont="1" applyFill="1" applyBorder="1" applyAlignment="1">
      <alignment vertical="center"/>
    </xf>
    <xf numFmtId="38" fontId="27" fillId="2" borderId="32" xfId="1" applyNumberFormat="1" applyFont="1" applyFill="1" applyBorder="1" applyAlignment="1">
      <alignment vertical="center"/>
    </xf>
    <xf numFmtId="38" fontId="27" fillId="6" borderId="12" xfId="1" applyNumberFormat="1" applyFont="1" applyFill="1" applyBorder="1" applyAlignment="1">
      <alignment horizontal="center" vertical="center"/>
    </xf>
    <xf numFmtId="38" fontId="27" fillId="6" borderId="11" xfId="1" applyNumberFormat="1" applyFont="1" applyFill="1" applyBorder="1" applyAlignment="1">
      <alignment horizontal="center" vertical="center"/>
    </xf>
    <xf numFmtId="38" fontId="27" fillId="7" borderId="33" xfId="1" applyNumberFormat="1" applyFont="1" applyFill="1" applyBorder="1" applyAlignment="1">
      <alignment horizontal="center" vertical="center"/>
    </xf>
    <xf numFmtId="38" fontId="28" fillId="0" borderId="3" xfId="1" applyNumberFormat="1" applyFont="1" applyBorder="1" applyAlignment="1">
      <alignment vertical="center"/>
    </xf>
    <xf numFmtId="38" fontId="28" fillId="0" borderId="0" xfId="1" applyNumberFormat="1" applyFont="1" applyAlignment="1">
      <alignment vertical="center"/>
    </xf>
    <xf numFmtId="38" fontId="27" fillId="0" borderId="25" xfId="1" applyNumberFormat="1" applyFont="1" applyBorder="1" applyAlignment="1">
      <alignment vertical="center"/>
    </xf>
    <xf numFmtId="38" fontId="28" fillId="0" borderId="10" xfId="1" applyNumberFormat="1" applyFont="1" applyBorder="1" applyAlignment="1">
      <alignment vertical="center"/>
    </xf>
    <xf numFmtId="38" fontId="28" fillId="0" borderId="1" xfId="1" applyNumberFormat="1" applyFont="1" applyBorder="1" applyAlignment="1">
      <alignment vertical="center"/>
    </xf>
    <xf numFmtId="38" fontId="27" fillId="0" borderId="27" xfId="1" applyNumberFormat="1" applyFont="1" applyBorder="1" applyAlignment="1">
      <alignment vertical="center"/>
    </xf>
    <xf numFmtId="38" fontId="27" fillId="8" borderId="10" xfId="1" applyNumberFormat="1" applyFont="1" applyFill="1" applyBorder="1" applyAlignment="1">
      <alignment horizontal="center" vertical="center"/>
    </xf>
    <xf numFmtId="38" fontId="27" fillId="8" borderId="1" xfId="1" applyNumberFormat="1" applyFont="1" applyFill="1" applyBorder="1" applyAlignment="1">
      <alignment horizontal="center" vertical="center"/>
    </xf>
    <xf numFmtId="38" fontId="27" fillId="8" borderId="27" xfId="1" applyNumberFormat="1" applyFont="1" applyFill="1" applyBorder="1" applyAlignment="1">
      <alignment horizontal="center" vertical="center"/>
    </xf>
    <xf numFmtId="38" fontId="27" fillId="7" borderId="7" xfId="1" applyNumberFormat="1" applyFont="1" applyFill="1" applyBorder="1" applyAlignment="1">
      <alignment horizontal="center" vertical="center"/>
    </xf>
    <xf numFmtId="38" fontId="27" fillId="7" borderId="6" xfId="1" applyNumberFormat="1" applyFont="1" applyFill="1" applyBorder="1" applyAlignment="1">
      <alignment horizontal="center" vertical="center"/>
    </xf>
    <xf numFmtId="38" fontId="27" fillId="7" borderId="34" xfId="1" applyNumberFormat="1" applyFont="1" applyFill="1" applyBorder="1" applyAlignment="1">
      <alignment horizontal="center" vertical="center"/>
    </xf>
    <xf numFmtId="38" fontId="28" fillId="0" borderId="7" xfId="1" applyNumberFormat="1" applyFont="1" applyBorder="1" applyAlignment="1">
      <alignment vertical="center"/>
    </xf>
    <xf numFmtId="38" fontId="28" fillId="0" borderId="6" xfId="1" applyNumberFormat="1" applyFont="1" applyBorder="1" applyAlignment="1">
      <alignment vertical="center"/>
    </xf>
    <xf numFmtId="38" fontId="27" fillId="0" borderId="34" xfId="1" applyNumberFormat="1" applyFont="1" applyBorder="1" applyAlignment="1">
      <alignment vertical="center"/>
    </xf>
    <xf numFmtId="0" fontId="26" fillId="0" borderId="0" xfId="0" applyFont="1"/>
    <xf numFmtId="0" fontId="19" fillId="4" borderId="2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3" fontId="19" fillId="4" borderId="28" xfId="0" applyNumberFormat="1" applyFont="1" applyFill="1" applyBorder="1" applyAlignment="1">
      <alignment horizontal="center"/>
    </xf>
    <xf numFmtId="3" fontId="19" fillId="4" borderId="22" xfId="0" applyNumberFormat="1" applyFont="1" applyFill="1" applyBorder="1" applyAlignment="1">
      <alignment horizontal="center"/>
    </xf>
    <xf numFmtId="43" fontId="19" fillId="2" borderId="35" xfId="1" applyFont="1" applyFill="1" applyBorder="1" applyAlignment="1">
      <alignment horizontal="center" vertical="center"/>
    </xf>
    <xf numFmtId="43" fontId="7" fillId="2" borderId="31" xfId="1" applyFont="1" applyFill="1" applyBorder="1" applyAlignment="1">
      <alignment horizontal="center" vertical="center"/>
    </xf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499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theme="1"/>
      </font>
      <fill>
        <patternFill>
          <fgColor indexed="64"/>
          <bgColor theme="0" tint="-0.14993743705557422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15</xdr:row>
      <xdr:rowOff>0</xdr:rowOff>
    </xdr:from>
    <xdr:to>
      <xdr:col>10</xdr:col>
      <xdr:colOff>9525</xdr:colOff>
      <xdr:row>32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62D149A-7358-1C2F-74D8-485E3C36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2961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10%20GGA%20-%20FRT%20DC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PPF"/>
      <sheetName val="Payroll"/>
      <sheetName val="FAC"/>
      <sheetName val="AR"/>
      <sheetName val="iIS"/>
      <sheetName val="iB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4">
          <cell r="G64">
            <v>-500993.06079373136</v>
          </cell>
        </row>
        <row r="66">
          <cell r="G66">
            <v>-2115511.624164436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Girls Global Academy</v>
          </cell>
        </row>
        <row r="8">
          <cell r="X8" t="str">
            <v>July 2022 through October 2022</v>
          </cell>
        </row>
        <row r="9">
          <cell r="X9" t="str">
            <v>As of October 31, 2022</v>
          </cell>
        </row>
        <row r="12">
          <cell r="X12">
            <v>44865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4">
          <cell r="B24">
            <v>2856444.88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BAA8-C796-41AC-8199-9FC799396671}">
  <sheetPr>
    <pageSetUpPr fitToPage="1"/>
  </sheetPr>
  <dimension ref="A1:O92"/>
  <sheetViews>
    <sheetView showGridLines="0" topLeftCell="A40" workbookViewId="0">
      <selection activeCell="I43" sqref="I43"/>
    </sheetView>
  </sheetViews>
  <sheetFormatPr defaultRowHeight="11.25" customHeight="1" x14ac:dyDescent="0.25"/>
  <cols>
    <col min="1" max="1" width="4" customWidth="1"/>
    <col min="2" max="2" width="12.5703125" customWidth="1"/>
    <col min="3" max="3" width="11.5703125" customWidth="1"/>
    <col min="4" max="4" width="12.140625" customWidth="1"/>
    <col min="5" max="10" width="11.5703125" customWidth="1"/>
  </cols>
  <sheetData>
    <row r="1" spans="1:15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5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2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25">
      <c r="A9" s="7"/>
      <c r="B9" s="8" t="s">
        <v>4</v>
      </c>
      <c r="C9" s="9"/>
      <c r="D9" s="8" t="s">
        <v>5</v>
      </c>
      <c r="E9" s="9"/>
      <c r="F9" s="8" t="s">
        <v>5</v>
      </c>
      <c r="G9" s="9"/>
      <c r="H9" s="8" t="s">
        <v>4</v>
      </c>
      <c r="I9" s="9"/>
      <c r="J9" s="2"/>
      <c r="K9" s="2"/>
      <c r="L9" s="2"/>
      <c r="M9" s="2"/>
      <c r="N9" s="2"/>
      <c r="O9" s="2"/>
    </row>
    <row r="10" spans="1:15" ht="11.25" customHeight="1" x14ac:dyDescent="0.25">
      <c r="A10" s="2"/>
      <c r="B10" s="73" t="s">
        <v>6</v>
      </c>
      <c r="C10" s="2"/>
      <c r="D10" s="73" t="s">
        <v>7</v>
      </c>
      <c r="E10" s="2"/>
      <c r="F10" s="73" t="s">
        <v>8</v>
      </c>
      <c r="G10" s="2"/>
      <c r="H10" s="73" t="s">
        <v>9</v>
      </c>
      <c r="I10" s="2"/>
      <c r="J10" s="2"/>
      <c r="K10" s="2"/>
      <c r="L10" s="2"/>
      <c r="M10" s="2"/>
      <c r="N10" s="2"/>
      <c r="O10" s="2"/>
    </row>
    <row r="11" spans="1:15" ht="11.25" customHeight="1" x14ac:dyDescent="0.25">
      <c r="A11" s="2"/>
      <c r="B11" s="73" t="s">
        <v>10</v>
      </c>
      <c r="C11" s="2"/>
      <c r="D11" s="73" t="s">
        <v>11</v>
      </c>
      <c r="E11" s="2"/>
      <c r="F11" s="73" t="s">
        <v>12</v>
      </c>
      <c r="G11" s="2"/>
      <c r="H11" s="73" t="s">
        <v>10</v>
      </c>
      <c r="I11" s="2"/>
      <c r="J11" s="2"/>
      <c r="K11" s="2"/>
      <c r="L11" s="2"/>
      <c r="M11" s="2"/>
      <c r="N11" s="2"/>
      <c r="O11" s="2"/>
    </row>
    <row r="12" spans="1:15" ht="23.25" x14ac:dyDescent="0.35">
      <c r="A12" s="10"/>
      <c r="B12" s="11">
        <f>'Monthly Projections'!Q191</f>
        <v>36.420338308516492</v>
      </c>
      <c r="C12" s="12"/>
      <c r="D12" s="13">
        <v>-8.9175372310586962E-2</v>
      </c>
      <c r="E12" s="12"/>
      <c r="F12" s="13">
        <v>0</v>
      </c>
      <c r="G12" s="12"/>
      <c r="H12" s="166">
        <v>72.75</v>
      </c>
      <c r="I12" s="10"/>
      <c r="J12" s="2"/>
    </row>
    <row r="13" spans="1:15" ht="11.25" customHeight="1" x14ac:dyDescent="0.25">
      <c r="A13" s="2"/>
      <c r="B13" s="14" t="s">
        <v>13</v>
      </c>
      <c r="C13" s="15"/>
      <c r="D13" s="14" t="s">
        <v>14</v>
      </c>
      <c r="E13" s="15"/>
      <c r="F13" s="14" t="s">
        <v>15</v>
      </c>
      <c r="G13" s="2"/>
      <c r="H13" s="14" t="s">
        <v>16</v>
      </c>
      <c r="I13" s="2"/>
      <c r="J13" s="2"/>
      <c r="K13" s="2"/>
      <c r="L13" s="2"/>
      <c r="M13" s="2"/>
      <c r="N13" s="2"/>
      <c r="O13" s="2"/>
    </row>
    <row r="14" spans="1:15" ht="11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25">
      <c r="A15" s="5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25">
      <c r="A35" s="5" t="s">
        <v>18</v>
      </c>
      <c r="B35" s="5"/>
      <c r="C35" s="5"/>
      <c r="D35" s="5"/>
      <c r="E35" s="16" t="s">
        <v>19</v>
      </c>
      <c r="F35" s="5"/>
      <c r="G35" s="5"/>
      <c r="H35" s="16" t="s">
        <v>20</v>
      </c>
      <c r="I35" s="5"/>
      <c r="J35" s="5"/>
      <c r="K35" s="2"/>
      <c r="L35" s="2"/>
      <c r="M35" s="2"/>
      <c r="N35" s="2"/>
      <c r="O35" s="2"/>
    </row>
    <row r="36" spans="1:15" ht="11.25" customHeight="1" x14ac:dyDescent="0.25">
      <c r="A36" s="17"/>
      <c r="B36" s="17"/>
      <c r="C36" s="17"/>
      <c r="D36" s="18" t="s">
        <v>21</v>
      </c>
      <c r="E36" s="18" t="s">
        <v>22</v>
      </c>
      <c r="F36" s="18" t="s">
        <v>23</v>
      </c>
      <c r="G36" s="19" t="s">
        <v>24</v>
      </c>
      <c r="H36" s="18" t="s">
        <v>22</v>
      </c>
      <c r="I36" s="18" t="s">
        <v>23</v>
      </c>
      <c r="J36" s="19" t="s">
        <v>25</v>
      </c>
      <c r="K36" s="2"/>
      <c r="L36" s="2"/>
      <c r="M36" s="2"/>
      <c r="N36" s="2"/>
      <c r="O36" s="2"/>
    </row>
    <row r="37" spans="1:15" ht="11.25" customHeight="1" x14ac:dyDescent="0.25">
      <c r="A37" s="20" t="s">
        <v>26</v>
      </c>
      <c r="B37" s="2"/>
      <c r="C37" s="2"/>
      <c r="D37" s="6"/>
      <c r="E37" s="6"/>
      <c r="F37" s="6"/>
      <c r="G37" s="21"/>
      <c r="H37" s="6"/>
      <c r="I37" s="6"/>
      <c r="J37" s="21"/>
      <c r="K37" s="2"/>
      <c r="L37" s="2"/>
      <c r="M37" s="2"/>
      <c r="N37" s="2"/>
      <c r="O37" s="2"/>
    </row>
    <row r="38" spans="1:15" ht="11.25" customHeight="1" x14ac:dyDescent="0.25">
      <c r="A38" s="2" t="s">
        <v>27</v>
      </c>
      <c r="B38" s="2"/>
      <c r="C38" s="2"/>
      <c r="D38" s="22">
        <v>1709081.55</v>
      </c>
      <c r="E38" s="22">
        <v>2084481.8499999999</v>
      </c>
      <c r="F38" s="23">
        <v>-375400.29999999981</v>
      </c>
      <c r="G38" s="24">
        <v>4885762.3802343756</v>
      </c>
      <c r="H38" s="22">
        <v>6166675.2100000009</v>
      </c>
      <c r="I38" s="23">
        <v>-1280912.8297656253</v>
      </c>
      <c r="J38" s="24">
        <v>3176680.8302343758</v>
      </c>
      <c r="K38" s="2"/>
      <c r="L38" s="2"/>
      <c r="M38" s="2"/>
      <c r="N38" s="2"/>
      <c r="O38" s="2"/>
    </row>
    <row r="39" spans="1:15" ht="11.25" customHeight="1" x14ac:dyDescent="0.25">
      <c r="A39" s="2" t="s">
        <v>28</v>
      </c>
      <c r="B39" s="2"/>
      <c r="C39" s="2"/>
      <c r="D39" s="22">
        <v>27418.329999999998</v>
      </c>
      <c r="E39" s="22">
        <v>21623.909999999996</v>
      </c>
      <c r="F39" s="23">
        <v>5794.4200000000019</v>
      </c>
      <c r="G39" s="24">
        <v>545211.37541015632</v>
      </c>
      <c r="H39" s="22">
        <v>425725.89999999997</v>
      </c>
      <c r="I39" s="23">
        <v>119485.47541015636</v>
      </c>
      <c r="J39" s="24">
        <v>517793.04541015631</v>
      </c>
      <c r="K39" s="2"/>
      <c r="L39" s="2"/>
      <c r="M39" s="2"/>
      <c r="N39" s="2"/>
      <c r="O39" s="2"/>
    </row>
    <row r="40" spans="1:15" ht="11.25" customHeight="1" x14ac:dyDescent="0.25">
      <c r="A40" s="2" t="s">
        <v>29</v>
      </c>
      <c r="B40" s="2"/>
      <c r="C40" s="2"/>
      <c r="D40" s="22">
        <v>54495</v>
      </c>
      <c r="E40" s="22">
        <v>164525.46</v>
      </c>
      <c r="F40" s="23">
        <v>-110030.45999999999</v>
      </c>
      <c r="G40" s="24">
        <v>183540.01953125</v>
      </c>
      <c r="H40" s="22">
        <v>183540.02</v>
      </c>
      <c r="I40" s="23">
        <v>-4.6874998952262104E-4</v>
      </c>
      <c r="J40" s="24">
        <v>129045.01953125</v>
      </c>
      <c r="K40" s="2"/>
      <c r="L40" s="2"/>
      <c r="M40" s="2"/>
      <c r="N40" s="2"/>
      <c r="O40" s="2"/>
    </row>
    <row r="41" spans="1:15" ht="11.25" customHeight="1" x14ac:dyDescent="0.25">
      <c r="A41" s="2" t="s">
        <v>30</v>
      </c>
      <c r="B41" s="2"/>
      <c r="C41" s="2"/>
      <c r="D41" s="22">
        <v>2894</v>
      </c>
      <c r="E41" s="22">
        <v>181.68</v>
      </c>
      <c r="F41" s="23">
        <v>2712.32</v>
      </c>
      <c r="G41" s="24">
        <v>3551.47998046875</v>
      </c>
      <c r="H41" s="22">
        <v>545.04</v>
      </c>
      <c r="I41" s="23">
        <v>3006.43998046875</v>
      </c>
      <c r="J41" s="24">
        <v>657.47998046875</v>
      </c>
      <c r="K41" s="2"/>
      <c r="L41" s="2"/>
      <c r="M41" s="2"/>
      <c r="N41" s="2"/>
      <c r="O41" s="2"/>
    </row>
    <row r="42" spans="1:15" ht="11.25" customHeight="1" x14ac:dyDescent="0.25">
      <c r="A42" s="2" t="s">
        <v>31</v>
      </c>
      <c r="B42" s="2"/>
      <c r="C42" s="2"/>
      <c r="D42" s="22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"/>
      <c r="L42" s="2"/>
      <c r="M42" s="2"/>
      <c r="N42" s="2"/>
      <c r="O42" s="2"/>
    </row>
    <row r="43" spans="1:15" ht="11.25" customHeight="1" x14ac:dyDescent="0.25">
      <c r="A43" s="25" t="s">
        <v>32</v>
      </c>
      <c r="B43" s="25"/>
      <c r="C43" s="25"/>
      <c r="D43" s="26">
        <v>1793888.8800000001</v>
      </c>
      <c r="E43" s="26">
        <v>2270812.9</v>
      </c>
      <c r="F43" s="27">
        <v>-476924.01999999979</v>
      </c>
      <c r="G43" s="28">
        <v>5618065.2551562507</v>
      </c>
      <c r="H43" s="26">
        <v>6776486.1700000009</v>
      </c>
      <c r="I43" s="27">
        <v>-1158420.9148437502</v>
      </c>
      <c r="J43" s="28">
        <v>3824176.3751562508</v>
      </c>
      <c r="K43" s="2"/>
      <c r="L43" s="2"/>
      <c r="M43" s="2"/>
      <c r="N43" s="2"/>
      <c r="O43" s="2"/>
    </row>
    <row r="44" spans="1:15" ht="11.25" customHeight="1" x14ac:dyDescent="0.25">
      <c r="A44" s="2"/>
      <c r="B44" s="2"/>
      <c r="C44" s="2"/>
      <c r="D44" s="29"/>
      <c r="E44" s="29"/>
      <c r="F44" s="30"/>
      <c r="G44" s="24"/>
      <c r="H44" s="29"/>
      <c r="I44" s="30"/>
      <c r="J44" s="24"/>
      <c r="K44" s="2"/>
      <c r="L44" s="2"/>
      <c r="M44" s="2"/>
      <c r="N44" s="2"/>
      <c r="O44" s="2"/>
    </row>
    <row r="45" spans="1:15" ht="11.25" customHeight="1" x14ac:dyDescent="0.25">
      <c r="A45" s="20" t="s">
        <v>33</v>
      </c>
      <c r="B45" s="2"/>
      <c r="C45" s="2"/>
      <c r="D45" s="2"/>
      <c r="E45" s="2"/>
      <c r="F45" s="7"/>
      <c r="G45" s="31"/>
      <c r="H45" s="2"/>
      <c r="I45" s="7"/>
      <c r="J45" s="31"/>
      <c r="K45" s="2"/>
      <c r="L45" s="2"/>
      <c r="M45" s="2"/>
      <c r="N45" s="2"/>
      <c r="O45" s="2"/>
    </row>
    <row r="46" spans="1:15" ht="11.25" customHeight="1" x14ac:dyDescent="0.25">
      <c r="A46" s="2" t="s">
        <v>34</v>
      </c>
      <c r="B46" s="2"/>
      <c r="C46" s="2"/>
      <c r="D46" s="22">
        <v>822572.7</v>
      </c>
      <c r="E46" s="22">
        <v>864820.17000000016</v>
      </c>
      <c r="F46" s="23">
        <v>42247.470000000205</v>
      </c>
      <c r="G46" s="24">
        <v>2889013.2598232334</v>
      </c>
      <c r="H46" s="22">
        <v>3489468.89</v>
      </c>
      <c r="I46" s="23">
        <v>600455.63017676678</v>
      </c>
      <c r="J46" s="24">
        <v>2066440.5598232334</v>
      </c>
      <c r="K46" s="2"/>
      <c r="L46" s="2"/>
      <c r="M46" s="2"/>
      <c r="N46" s="2"/>
      <c r="O46" s="2"/>
    </row>
    <row r="47" spans="1:15" ht="11.25" customHeight="1" x14ac:dyDescent="0.25">
      <c r="A47" s="2" t="s">
        <v>35</v>
      </c>
      <c r="B47" s="2"/>
      <c r="C47" s="2"/>
      <c r="D47" s="22">
        <v>125059.64000000003</v>
      </c>
      <c r="E47" s="22">
        <v>176309.09</v>
      </c>
      <c r="F47" s="23">
        <v>51249.449999999968</v>
      </c>
      <c r="G47" s="24">
        <v>425720.61453983519</v>
      </c>
      <c r="H47" s="22">
        <v>571491.1</v>
      </c>
      <c r="I47" s="23">
        <v>145770.48546016478</v>
      </c>
      <c r="J47" s="24">
        <v>300660.97453983518</v>
      </c>
      <c r="K47" s="2"/>
      <c r="L47" s="2"/>
      <c r="M47" s="2"/>
      <c r="N47" s="2"/>
      <c r="O47" s="2"/>
    </row>
    <row r="48" spans="1:15" ht="11.25" customHeight="1" x14ac:dyDescent="0.25">
      <c r="A48" s="2" t="s">
        <v>36</v>
      </c>
      <c r="B48" s="2"/>
      <c r="C48" s="2"/>
      <c r="D48" s="22">
        <v>0</v>
      </c>
      <c r="E48" s="22">
        <v>14444.439999999999</v>
      </c>
      <c r="F48" s="23">
        <v>14444.439999999999</v>
      </c>
      <c r="G48" s="24">
        <v>30000</v>
      </c>
      <c r="H48" s="22">
        <v>49999.979999999996</v>
      </c>
      <c r="I48" s="23">
        <v>19999.979999999996</v>
      </c>
      <c r="J48" s="24">
        <v>30000</v>
      </c>
      <c r="K48" s="2"/>
      <c r="L48" s="2"/>
      <c r="M48" s="2"/>
      <c r="N48" s="2"/>
      <c r="O48" s="2"/>
    </row>
    <row r="49" spans="1:15" ht="11.25" customHeight="1" x14ac:dyDescent="0.25">
      <c r="A49" s="2" t="s">
        <v>37</v>
      </c>
      <c r="B49" s="2"/>
      <c r="C49" s="2"/>
      <c r="D49" s="22">
        <v>6367.61</v>
      </c>
      <c r="E49" s="22">
        <v>19124.080000000002</v>
      </c>
      <c r="F49" s="23">
        <v>12756.470000000001</v>
      </c>
      <c r="G49" s="24">
        <v>32454.638930664063</v>
      </c>
      <c r="H49" s="22">
        <v>47454.64</v>
      </c>
      <c r="I49" s="23">
        <v>15000.001069335936</v>
      </c>
      <c r="J49" s="24">
        <v>26087.028930664063</v>
      </c>
      <c r="K49" s="2"/>
      <c r="L49" s="2"/>
      <c r="M49" s="2"/>
      <c r="N49" s="2"/>
      <c r="O49" s="2"/>
    </row>
    <row r="50" spans="1:15" ht="11.25" customHeight="1" x14ac:dyDescent="0.25">
      <c r="A50" s="2" t="s">
        <v>38</v>
      </c>
      <c r="B50" s="2"/>
      <c r="C50" s="2"/>
      <c r="D50" s="22">
        <v>293553.33</v>
      </c>
      <c r="E50" s="22">
        <v>274096</v>
      </c>
      <c r="F50" s="23">
        <v>-19457.330000000016</v>
      </c>
      <c r="G50" s="24">
        <v>838069.33000000007</v>
      </c>
      <c r="H50" s="22">
        <v>822288</v>
      </c>
      <c r="I50" s="23">
        <v>-15781.330000000075</v>
      </c>
      <c r="J50" s="24">
        <v>544516</v>
      </c>
      <c r="K50" s="2"/>
      <c r="L50" s="2"/>
      <c r="M50" s="2"/>
      <c r="N50" s="2"/>
      <c r="O50" s="2"/>
    </row>
    <row r="51" spans="1:15" ht="11.25" customHeight="1" x14ac:dyDescent="0.25">
      <c r="A51" s="2" t="s">
        <v>39</v>
      </c>
      <c r="B51" s="2"/>
      <c r="C51" s="2"/>
      <c r="D51" s="22">
        <v>38193.949999999997</v>
      </c>
      <c r="E51" s="22">
        <v>103209.13999999998</v>
      </c>
      <c r="F51" s="23">
        <v>65015.189999999988</v>
      </c>
      <c r="G51" s="24">
        <v>285691.10087890626</v>
      </c>
      <c r="H51" s="22">
        <v>295549.14</v>
      </c>
      <c r="I51" s="23">
        <v>9858.0391210937523</v>
      </c>
      <c r="J51" s="24">
        <v>247497.15087890625</v>
      </c>
      <c r="K51" s="2"/>
      <c r="L51" s="2"/>
      <c r="M51" s="2"/>
      <c r="N51" s="2"/>
      <c r="O51" s="2"/>
    </row>
    <row r="52" spans="1:15" ht="11.25" customHeight="1" x14ac:dyDescent="0.25">
      <c r="A52" s="2" t="s">
        <v>40</v>
      </c>
      <c r="B52" s="2"/>
      <c r="C52" s="2"/>
      <c r="D52" s="22">
        <v>168355.8</v>
      </c>
      <c r="E52" s="22">
        <v>308043.57999999996</v>
      </c>
      <c r="F52" s="23">
        <v>139687.77999999997</v>
      </c>
      <c r="G52" s="24">
        <v>570675.68330078118</v>
      </c>
      <c r="H52" s="22">
        <v>734486.78</v>
      </c>
      <c r="I52" s="23">
        <v>163811.09669921885</v>
      </c>
      <c r="J52" s="24">
        <v>402319.88330078119</v>
      </c>
      <c r="K52" s="2"/>
      <c r="L52" s="2"/>
      <c r="M52" s="2"/>
      <c r="N52" s="2"/>
      <c r="O52" s="2"/>
    </row>
    <row r="53" spans="1:15" ht="11.25" customHeight="1" x14ac:dyDescent="0.25">
      <c r="A53" s="2" t="s">
        <v>41</v>
      </c>
      <c r="B53" s="2"/>
      <c r="C53" s="2"/>
      <c r="D53" s="22">
        <v>282923.81</v>
      </c>
      <c r="E53" s="22">
        <v>263098.21999999997</v>
      </c>
      <c r="F53" s="23">
        <v>-19825.590000000026</v>
      </c>
      <c r="G53" s="24">
        <v>731146.37054687494</v>
      </c>
      <c r="H53" s="22">
        <v>644028.70000000007</v>
      </c>
      <c r="I53" s="23">
        <v>-87117.67054687487</v>
      </c>
      <c r="J53" s="24">
        <v>448222.56054687494</v>
      </c>
      <c r="K53" s="2"/>
      <c r="L53" s="2"/>
      <c r="M53" s="2"/>
      <c r="N53" s="2"/>
      <c r="O53" s="2"/>
    </row>
    <row r="54" spans="1:15" ht="11.25" customHeight="1" x14ac:dyDescent="0.25">
      <c r="A54" s="2" t="s">
        <v>42</v>
      </c>
      <c r="B54" s="2"/>
      <c r="C54" s="2"/>
      <c r="D54" s="22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"/>
      <c r="L54" s="2"/>
      <c r="M54" s="2"/>
      <c r="N54" s="2"/>
      <c r="O54" s="2"/>
    </row>
    <row r="55" spans="1:15" ht="11.25" customHeight="1" x14ac:dyDescent="0.25">
      <c r="A55" s="2" t="s">
        <v>43</v>
      </c>
      <c r="B55" s="2"/>
      <c r="C55" s="2"/>
      <c r="D55" s="22">
        <v>0</v>
      </c>
      <c r="E55" s="22">
        <v>39333.32</v>
      </c>
      <c r="F55" s="23">
        <v>39333.32</v>
      </c>
      <c r="G55" s="24">
        <v>95487</v>
      </c>
      <c r="H55" s="22">
        <v>117999.96</v>
      </c>
      <c r="I55" s="23">
        <v>22512.960000000006</v>
      </c>
      <c r="J55" s="24">
        <v>95487</v>
      </c>
      <c r="K55" s="2"/>
      <c r="L55" s="2"/>
      <c r="M55" s="2"/>
      <c r="N55" s="2"/>
      <c r="O55" s="2"/>
    </row>
    <row r="56" spans="1:15" ht="11.25" customHeight="1" x14ac:dyDescent="0.25">
      <c r="A56" s="33" t="s">
        <v>44</v>
      </c>
      <c r="B56" s="33"/>
      <c r="C56" s="33"/>
      <c r="D56" s="34">
        <v>1737026.84</v>
      </c>
      <c r="E56" s="34">
        <v>2062478.04</v>
      </c>
      <c r="F56" s="35">
        <v>325451.19999999995</v>
      </c>
      <c r="G56" s="36">
        <v>5898257.9980202941</v>
      </c>
      <c r="H56" s="34">
        <v>6772767.1900000004</v>
      </c>
      <c r="I56" s="35">
        <v>874509.19197970629</v>
      </c>
      <c r="J56" s="36">
        <v>4161231.1580202943</v>
      </c>
      <c r="K56" s="2"/>
      <c r="L56" s="2"/>
      <c r="M56" s="2"/>
      <c r="N56" s="2"/>
      <c r="O56" s="2"/>
    </row>
    <row r="57" spans="1:15" ht="11.25" customHeight="1" x14ac:dyDescent="0.25">
      <c r="A57" s="2" t="s">
        <v>45</v>
      </c>
      <c r="B57" s="2"/>
      <c r="C57" s="2"/>
      <c r="D57" s="22">
        <v>56862.040000000037</v>
      </c>
      <c r="E57" s="22">
        <v>208334.85999999987</v>
      </c>
      <c r="F57" s="23">
        <v>-151472.81999999983</v>
      </c>
      <c r="G57" s="24">
        <v>-280192.74286404345</v>
      </c>
      <c r="H57" s="22">
        <v>3718.980000000447</v>
      </c>
      <c r="I57" s="23">
        <v>-283911.7228640439</v>
      </c>
      <c r="J57" s="24">
        <v>-337054.78286404349</v>
      </c>
      <c r="K57" s="2"/>
      <c r="L57" s="2"/>
      <c r="M57" s="2"/>
      <c r="N57" s="2"/>
      <c r="O57" s="2"/>
    </row>
    <row r="58" spans="1:15" ht="11.25" customHeight="1" x14ac:dyDescent="0.25">
      <c r="A58" s="2"/>
      <c r="B58" s="2"/>
      <c r="C58" s="2"/>
      <c r="D58" s="22"/>
      <c r="E58" s="22"/>
      <c r="F58" s="23"/>
      <c r="G58" s="24"/>
      <c r="H58" s="22"/>
      <c r="I58" s="23"/>
      <c r="J58" s="24"/>
      <c r="K58" s="2"/>
      <c r="L58" s="2"/>
      <c r="M58" s="2"/>
      <c r="N58" s="2"/>
      <c r="O58" s="2"/>
    </row>
    <row r="59" spans="1:15" ht="11.25" customHeight="1" x14ac:dyDescent="0.25">
      <c r="A59" s="20" t="s">
        <v>46</v>
      </c>
      <c r="B59" s="2"/>
      <c r="C59" s="2"/>
      <c r="D59" s="22"/>
      <c r="E59" s="22"/>
      <c r="F59" s="23"/>
      <c r="G59" s="24"/>
      <c r="H59" s="22"/>
      <c r="I59" s="23"/>
      <c r="J59" s="24"/>
      <c r="K59" s="2"/>
      <c r="L59" s="2"/>
      <c r="M59" s="2"/>
      <c r="N59" s="2"/>
      <c r="O59" s="2"/>
    </row>
    <row r="60" spans="1:15" ht="11.25" customHeight="1" x14ac:dyDescent="0.25">
      <c r="A60" s="2" t="s">
        <v>47</v>
      </c>
      <c r="B60" s="2"/>
      <c r="C60" s="2"/>
      <c r="D60" s="22">
        <v>5000</v>
      </c>
      <c r="E60" s="22">
        <v>8000</v>
      </c>
      <c r="F60" s="23">
        <v>3000</v>
      </c>
      <c r="G60" s="24">
        <v>23999.9599609375</v>
      </c>
      <c r="H60" s="22">
        <v>24000</v>
      </c>
      <c r="I60" s="23">
        <v>4.00390625E-2</v>
      </c>
      <c r="J60" s="24">
        <v>18999.9599609375</v>
      </c>
      <c r="K60" s="2"/>
      <c r="L60" s="2"/>
      <c r="M60" s="2"/>
      <c r="N60" s="2"/>
      <c r="O60" s="2"/>
    </row>
    <row r="61" spans="1:15" ht="11.25" customHeight="1" x14ac:dyDescent="0.25">
      <c r="A61" s="2" t="s">
        <v>48</v>
      </c>
      <c r="B61" s="2"/>
      <c r="C61" s="2"/>
      <c r="D61" s="22">
        <v>53275.69</v>
      </c>
      <c r="E61" s="22">
        <v>65600.12</v>
      </c>
      <c r="F61" s="23">
        <v>12324.429999999993</v>
      </c>
      <c r="G61" s="24">
        <v>196800.35796875</v>
      </c>
      <c r="H61" s="22">
        <v>196800.36</v>
      </c>
      <c r="I61" s="23">
        <v>2.0312499837018549E-3</v>
      </c>
      <c r="J61" s="24">
        <v>143524.66796875</v>
      </c>
      <c r="K61" s="2"/>
      <c r="L61" s="2"/>
      <c r="M61" s="2"/>
      <c r="N61" s="2"/>
      <c r="O61" s="2"/>
    </row>
    <row r="62" spans="1:15" ht="11.25" customHeight="1" x14ac:dyDescent="0.25">
      <c r="A62" s="37" t="s">
        <v>49</v>
      </c>
      <c r="B62" s="37"/>
      <c r="C62" s="37"/>
      <c r="D62" s="38">
        <v>58275.69</v>
      </c>
      <c r="E62" s="38">
        <v>73600.12</v>
      </c>
      <c r="F62" s="39">
        <v>15324.429999999993</v>
      </c>
      <c r="G62" s="40">
        <v>220800.3179296875</v>
      </c>
      <c r="H62" s="38">
        <v>220800.36</v>
      </c>
      <c r="I62" s="39">
        <v>4.2070312483701855E-2</v>
      </c>
      <c r="J62" s="40">
        <v>162524.6279296875</v>
      </c>
      <c r="K62" s="2"/>
      <c r="L62" s="2"/>
      <c r="M62" s="2"/>
      <c r="N62" s="2"/>
      <c r="O62" s="2"/>
    </row>
    <row r="63" spans="1:15" ht="11.25" customHeight="1" x14ac:dyDescent="0.25">
      <c r="A63" s="2" t="s">
        <v>50</v>
      </c>
      <c r="B63" s="2"/>
      <c r="C63" s="2"/>
      <c r="D63" s="29">
        <v>1795302.53</v>
      </c>
      <c r="E63" s="29">
        <v>2136078.16</v>
      </c>
      <c r="F63" s="29">
        <v>340775.62999999995</v>
      </c>
      <c r="G63" s="41">
        <v>6119058.315949982</v>
      </c>
      <c r="H63" s="29">
        <v>6993567.5500000007</v>
      </c>
      <c r="I63" s="29">
        <v>874509.23405001871</v>
      </c>
      <c r="J63" s="24">
        <v>4323755.7859499818</v>
      </c>
      <c r="K63" s="2"/>
      <c r="L63" s="2"/>
      <c r="M63" s="2"/>
      <c r="N63" s="2"/>
      <c r="O63" s="2"/>
    </row>
    <row r="64" spans="1:15" ht="11.25" customHeight="1" x14ac:dyDescent="0.25">
      <c r="A64" s="42" t="s">
        <v>51</v>
      </c>
      <c r="B64" s="42"/>
      <c r="C64" s="42"/>
      <c r="D64" s="43">
        <v>-1413.6499999999069</v>
      </c>
      <c r="E64" s="43">
        <v>134734.73999999976</v>
      </c>
      <c r="F64" s="44">
        <v>-136148.38999999966</v>
      </c>
      <c r="G64" s="41">
        <v>-500993.06079373136</v>
      </c>
      <c r="H64" s="43">
        <v>-217081.37999999989</v>
      </c>
      <c r="I64" s="44">
        <v>-283911.68079373147</v>
      </c>
      <c r="J64" s="41">
        <v>-499579.41079373099</v>
      </c>
      <c r="K64" s="2"/>
      <c r="L64" s="2"/>
      <c r="M64" s="2"/>
      <c r="N64" s="2"/>
      <c r="O64" s="2"/>
    </row>
    <row r="65" spans="1:15" ht="11.25" customHeight="1" x14ac:dyDescent="0.25">
      <c r="A65" s="2" t="s">
        <v>52</v>
      </c>
      <c r="B65" s="2"/>
      <c r="C65" s="2"/>
      <c r="D65" s="22">
        <v>-558133.37999999977</v>
      </c>
      <c r="E65" s="22">
        <v>2196488.36</v>
      </c>
      <c r="F65" s="23">
        <v>-2754621.7399999998</v>
      </c>
      <c r="G65" s="24">
        <v>-1614518.5633707049</v>
      </c>
      <c r="H65" s="22">
        <v>489118.16</v>
      </c>
      <c r="I65" s="23">
        <v>-2103636.7233707048</v>
      </c>
      <c r="J65" s="24">
        <v>-1056385.1833707052</v>
      </c>
      <c r="K65" s="2"/>
      <c r="L65" s="2"/>
      <c r="M65" s="2"/>
      <c r="N65" s="2"/>
      <c r="O65" s="2"/>
    </row>
    <row r="66" spans="1:15" ht="11.25" customHeight="1" x14ac:dyDescent="0.25">
      <c r="A66" s="45" t="s">
        <v>53</v>
      </c>
      <c r="B66" s="45"/>
      <c r="C66" s="45"/>
      <c r="D66" s="46">
        <v>-559547.02999999968</v>
      </c>
      <c r="E66" s="46">
        <v>2331223.0999999996</v>
      </c>
      <c r="F66" s="46">
        <v>-2890770.1299999994</v>
      </c>
      <c r="G66" s="47">
        <v>-2115511.624164436</v>
      </c>
      <c r="H66" s="46">
        <v>272036.78000000009</v>
      </c>
      <c r="I66" s="46">
        <v>-2387548.4041644363</v>
      </c>
      <c r="J66" s="47">
        <v>-1555964.5941644362</v>
      </c>
      <c r="K66" s="2"/>
      <c r="L66" s="2"/>
      <c r="M66" s="2"/>
      <c r="N66" s="2"/>
      <c r="O66" s="2"/>
    </row>
    <row r="67" spans="1:15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customHeight="1" x14ac:dyDescent="0.25">
      <c r="A68" s="48" t="s">
        <v>54</v>
      </c>
      <c r="B68" s="48"/>
      <c r="C68" s="49"/>
      <c r="D68" s="49"/>
      <c r="E68" s="49"/>
      <c r="F68" s="49"/>
      <c r="G68" s="50"/>
      <c r="H68" s="48"/>
      <c r="I68" s="50"/>
      <c r="J68" s="74"/>
      <c r="K68" s="2"/>
      <c r="L68" s="2"/>
      <c r="M68" s="2"/>
      <c r="N68" s="2"/>
      <c r="O68" s="2"/>
    </row>
    <row r="69" spans="1:15" ht="11.25" customHeight="1" x14ac:dyDescent="0.25">
      <c r="A69" s="51"/>
      <c r="B69" s="51"/>
      <c r="C69" s="18" t="s">
        <v>55</v>
      </c>
      <c r="D69" s="18" t="s">
        <v>56</v>
      </c>
      <c r="E69" s="18" t="s">
        <v>57</v>
      </c>
      <c r="F69" s="18" t="s">
        <v>58</v>
      </c>
      <c r="G69" s="52" t="s">
        <v>59</v>
      </c>
      <c r="H69" s="53" t="s">
        <v>60</v>
      </c>
      <c r="I69" s="52" t="s">
        <v>61</v>
      </c>
      <c r="J69" s="74"/>
      <c r="K69" s="2"/>
      <c r="L69" s="2"/>
      <c r="M69" s="2"/>
      <c r="N69" s="2"/>
      <c r="O69" s="2"/>
    </row>
    <row r="70" spans="1:15" ht="11.25" customHeight="1" x14ac:dyDescent="0.25">
      <c r="A70" s="54" t="s">
        <v>62</v>
      </c>
      <c r="B70" s="54"/>
      <c r="C70" s="75">
        <v>198065.48</v>
      </c>
      <c r="D70" s="75">
        <v>0</v>
      </c>
      <c r="E70" s="29">
        <v>0</v>
      </c>
      <c r="F70" s="75">
        <v>0</v>
      </c>
      <c r="G70" s="76">
        <v>198065.48</v>
      </c>
      <c r="H70" s="55">
        <v>130960</v>
      </c>
      <c r="I70" s="56">
        <v>67105.48000000001</v>
      </c>
      <c r="J70" s="74"/>
      <c r="K70" s="2"/>
      <c r="L70" s="2"/>
      <c r="M70" s="2"/>
      <c r="N70" s="2"/>
      <c r="O70" s="2"/>
    </row>
    <row r="71" spans="1:15" ht="11.25" customHeight="1" x14ac:dyDescent="0.25">
      <c r="A71" s="54" t="s">
        <v>64</v>
      </c>
      <c r="B71" s="54"/>
      <c r="C71" s="75">
        <v>34469.19</v>
      </c>
      <c r="D71" s="75">
        <v>0</v>
      </c>
      <c r="E71" s="29">
        <v>0</v>
      </c>
      <c r="F71" s="75">
        <v>0</v>
      </c>
      <c r="G71" s="76">
        <v>34469.19</v>
      </c>
      <c r="H71" s="55">
        <v>29691.400390624996</v>
      </c>
      <c r="I71" s="56">
        <v>4777.789609375006</v>
      </c>
      <c r="J71" s="2"/>
      <c r="K71" s="2"/>
      <c r="L71" s="2"/>
      <c r="M71" s="2"/>
      <c r="N71" s="2"/>
      <c r="O71" s="2"/>
    </row>
    <row r="72" spans="1:15" ht="11.25" customHeight="1" x14ac:dyDescent="0.25">
      <c r="A72" s="54" t="s">
        <v>66</v>
      </c>
      <c r="B72" s="54"/>
      <c r="C72" s="75">
        <v>10000</v>
      </c>
      <c r="D72" s="75">
        <v>0</v>
      </c>
      <c r="E72" s="29">
        <v>0</v>
      </c>
      <c r="F72" s="75">
        <v>0</v>
      </c>
      <c r="G72" s="76">
        <v>10000</v>
      </c>
      <c r="H72" s="55">
        <v>14160.000000000002</v>
      </c>
      <c r="I72" s="56">
        <v>-4160.0000000000018</v>
      </c>
      <c r="J72" s="2"/>
      <c r="K72" s="2"/>
      <c r="L72" s="2"/>
      <c r="M72" s="2"/>
      <c r="N72" s="2"/>
      <c r="O72" s="2"/>
    </row>
    <row r="73" spans="1:15" ht="11.25" customHeight="1" x14ac:dyDescent="0.25">
      <c r="A73" s="54" t="s">
        <v>68</v>
      </c>
      <c r="B73" s="54"/>
      <c r="C73" s="75">
        <v>42215</v>
      </c>
      <c r="D73" s="75">
        <v>0</v>
      </c>
      <c r="E73" s="29">
        <v>0</v>
      </c>
      <c r="F73" s="75">
        <v>0</v>
      </c>
      <c r="G73" s="76">
        <v>42215</v>
      </c>
      <c r="H73" s="55">
        <v>42214.69140625</v>
      </c>
      <c r="I73" s="56">
        <v>0.30859375</v>
      </c>
      <c r="J73" s="74"/>
      <c r="K73" s="2"/>
      <c r="L73" s="2"/>
      <c r="M73" s="2"/>
      <c r="N73" s="2"/>
      <c r="O73" s="2"/>
    </row>
    <row r="74" spans="1:15" ht="11.25" customHeight="1" x14ac:dyDescent="0.25">
      <c r="A74" s="54" t="s">
        <v>70</v>
      </c>
      <c r="B74" s="54"/>
      <c r="C74" s="75">
        <v>68165.19</v>
      </c>
      <c r="D74" s="75">
        <v>0</v>
      </c>
      <c r="E74" s="29">
        <v>0</v>
      </c>
      <c r="F74" s="75">
        <v>0</v>
      </c>
      <c r="G74" s="76">
        <v>68165.19</v>
      </c>
      <c r="H74" s="57">
        <v>59000.000000000015</v>
      </c>
      <c r="I74" s="56">
        <v>9165.1899999999878</v>
      </c>
      <c r="J74" s="74"/>
      <c r="K74" s="2"/>
      <c r="L74" s="2"/>
      <c r="M74" s="2"/>
      <c r="N74" s="2"/>
      <c r="O74" s="2"/>
    </row>
    <row r="75" spans="1:15" ht="11.25" customHeight="1" x14ac:dyDescent="0.25">
      <c r="A75" s="54" t="s">
        <v>72</v>
      </c>
      <c r="B75" s="54"/>
      <c r="C75" s="75">
        <v>44262.62</v>
      </c>
      <c r="D75" s="75">
        <v>44263</v>
      </c>
      <c r="E75" s="29">
        <v>0</v>
      </c>
      <c r="F75" s="75">
        <v>44263</v>
      </c>
      <c r="G75" s="76">
        <v>44262.62</v>
      </c>
      <c r="H75" s="57">
        <v>0</v>
      </c>
      <c r="I75" s="56">
        <v>44262.62</v>
      </c>
      <c r="J75" s="74"/>
      <c r="K75" s="2"/>
      <c r="L75" s="2"/>
      <c r="M75" s="2"/>
      <c r="N75" s="2"/>
      <c r="O75" s="2"/>
    </row>
    <row r="76" spans="1:15" ht="11.25" customHeight="1" x14ac:dyDescent="0.25">
      <c r="A76" s="54" t="s">
        <v>74</v>
      </c>
      <c r="B76" s="54"/>
      <c r="C76" s="75">
        <v>870</v>
      </c>
      <c r="D76" s="75">
        <v>870</v>
      </c>
      <c r="E76" s="29">
        <v>0</v>
      </c>
      <c r="F76" s="75">
        <v>870</v>
      </c>
      <c r="G76" s="76">
        <v>870</v>
      </c>
      <c r="H76" s="55"/>
      <c r="I76" s="56">
        <v>870</v>
      </c>
      <c r="J76" s="74"/>
      <c r="K76" s="2"/>
      <c r="L76" s="2"/>
      <c r="M76" s="2"/>
      <c r="N76" s="2"/>
      <c r="O76" s="2"/>
    </row>
    <row r="77" spans="1:15" ht="11.25" customHeight="1" x14ac:dyDescent="0.25">
      <c r="A77" s="54"/>
      <c r="B77" s="54"/>
      <c r="C77" s="58"/>
      <c r="D77" s="58"/>
      <c r="E77" s="29">
        <v>0</v>
      </c>
      <c r="F77" s="58"/>
      <c r="G77" s="76">
        <v>0</v>
      </c>
      <c r="H77" s="55"/>
      <c r="I77" s="56">
        <v>0</v>
      </c>
      <c r="J77" s="2"/>
      <c r="K77" s="2"/>
      <c r="L77" s="2"/>
      <c r="M77" s="2"/>
      <c r="N77" s="2"/>
      <c r="O77" s="2"/>
    </row>
    <row r="78" spans="1:15" ht="11.25" customHeight="1" x14ac:dyDescent="0.25">
      <c r="A78" s="54"/>
      <c r="B78" s="54"/>
      <c r="C78" s="58"/>
      <c r="D78" s="58"/>
      <c r="E78" s="29">
        <v>0</v>
      </c>
      <c r="F78" s="58"/>
      <c r="G78" s="76">
        <v>0</v>
      </c>
      <c r="H78" s="55"/>
      <c r="I78" s="56">
        <v>0</v>
      </c>
      <c r="J78" s="2"/>
      <c r="K78" s="2"/>
      <c r="L78" s="2"/>
      <c r="M78" s="2"/>
      <c r="N78" s="2"/>
      <c r="O78" s="2"/>
    </row>
    <row r="79" spans="1:15" ht="11.25" customHeight="1" x14ac:dyDescent="0.25">
      <c r="A79" s="59" t="s">
        <v>75</v>
      </c>
      <c r="B79" s="59"/>
      <c r="C79" s="43">
        <v>398047.48000000004</v>
      </c>
      <c r="D79" s="43">
        <f>SUM(D70:D76)</f>
        <v>45133</v>
      </c>
      <c r="E79" s="43">
        <v>0</v>
      </c>
      <c r="F79" s="43">
        <f>SUM(F70:F76)</f>
        <v>45133</v>
      </c>
      <c r="G79" s="60">
        <v>398047.48000000004</v>
      </c>
      <c r="H79" s="61">
        <v>276026.091796875</v>
      </c>
      <c r="I79" s="62">
        <v>122021.38820312501</v>
      </c>
      <c r="J79" s="2"/>
      <c r="K79" s="2"/>
      <c r="L79" s="2"/>
      <c r="M79" s="2"/>
      <c r="N79" s="2"/>
      <c r="O79" s="2"/>
    </row>
    <row r="80" spans="1:15" ht="11.25" customHeight="1" x14ac:dyDescent="0.25">
      <c r="A80" s="63" t="s">
        <v>76</v>
      </c>
      <c r="B80" s="63"/>
      <c r="C80" s="64"/>
      <c r="D80" s="65">
        <f>F79/C79</f>
        <v>0.11338597093994916</v>
      </c>
      <c r="E80" s="65">
        <v>0</v>
      </c>
      <c r="F80" s="65">
        <v>0.11</v>
      </c>
      <c r="G80" s="66">
        <v>1</v>
      </c>
      <c r="H80" s="67">
        <v>0.69345016779625124</v>
      </c>
      <c r="I80" s="68">
        <v>0.30654983220374865</v>
      </c>
      <c r="J80" s="2"/>
      <c r="K80" s="2"/>
      <c r="L80" s="2"/>
      <c r="M80" s="2"/>
      <c r="N80" s="2"/>
      <c r="O80" s="2"/>
    </row>
    <row r="81" spans="1:15" ht="11.25" customHeight="1" x14ac:dyDescent="0.25">
      <c r="A81" s="2"/>
      <c r="B81" s="2"/>
      <c r="C81" s="22"/>
      <c r="D81" s="22"/>
      <c r="E81" s="22"/>
      <c r="F81" s="22"/>
      <c r="G81" s="22"/>
      <c r="H81" s="2"/>
      <c r="I81" s="2"/>
      <c r="J81" s="2"/>
      <c r="K81" s="2"/>
      <c r="L81" s="2"/>
      <c r="M81" s="2"/>
      <c r="N81" s="2"/>
      <c r="O81" s="2"/>
    </row>
    <row r="82" spans="1:15" ht="11.25" customHeight="1" x14ac:dyDescent="0.25">
      <c r="A82" s="48" t="s">
        <v>77</v>
      </c>
      <c r="B82" s="49"/>
      <c r="C82" s="49"/>
      <c r="D82" s="49"/>
      <c r="E82" s="49"/>
      <c r="F82" s="50"/>
      <c r="G82" s="2"/>
      <c r="H82" s="2"/>
      <c r="I82" s="2"/>
      <c r="J82" s="2"/>
      <c r="K82" s="2"/>
      <c r="L82" s="2"/>
      <c r="M82" s="2"/>
      <c r="N82" s="2"/>
      <c r="O82" s="2"/>
    </row>
    <row r="83" spans="1:15" ht="11.25" customHeight="1" x14ac:dyDescent="0.25">
      <c r="A83" s="51"/>
      <c r="B83" s="17"/>
      <c r="C83" s="18" t="s">
        <v>24</v>
      </c>
      <c r="D83" s="18" t="s">
        <v>60</v>
      </c>
      <c r="E83" s="18" t="s">
        <v>78</v>
      </c>
      <c r="F83" s="52" t="s">
        <v>79</v>
      </c>
      <c r="G83" s="2"/>
      <c r="H83" s="2"/>
      <c r="I83" s="2"/>
      <c r="J83" s="2"/>
      <c r="K83" s="2"/>
      <c r="L83" s="2"/>
      <c r="M83" s="2"/>
      <c r="N83" s="2"/>
      <c r="O83" s="2"/>
    </row>
    <row r="84" spans="1:15" ht="11.25" customHeight="1" x14ac:dyDescent="0.25">
      <c r="A84" s="69" t="s">
        <v>80</v>
      </c>
      <c r="B84" s="2"/>
      <c r="C84" s="2">
        <v>162</v>
      </c>
      <c r="D84" s="29">
        <v>236</v>
      </c>
      <c r="E84" s="32">
        <v>-74</v>
      </c>
      <c r="F84" s="70">
        <v>-1121058.0392</v>
      </c>
      <c r="G84" s="2"/>
      <c r="H84" s="2"/>
      <c r="I84" s="2"/>
      <c r="J84" s="2"/>
      <c r="K84" s="2"/>
      <c r="L84" s="2"/>
      <c r="M84" s="2"/>
      <c r="N84" s="2"/>
      <c r="O84" s="2"/>
    </row>
    <row r="85" spans="1:15" ht="11.25" customHeight="1" x14ac:dyDescent="0.25">
      <c r="A85" s="69" t="s">
        <v>81</v>
      </c>
      <c r="B85" s="2"/>
      <c r="C85" s="2">
        <v>16</v>
      </c>
      <c r="D85" s="29">
        <v>12</v>
      </c>
      <c r="E85" s="32">
        <v>4</v>
      </c>
      <c r="F85" s="70">
        <v>48190.945999999996</v>
      </c>
      <c r="G85" s="2"/>
      <c r="H85" s="2"/>
      <c r="I85" s="2"/>
      <c r="J85" s="2"/>
      <c r="K85" s="2"/>
      <c r="L85" s="2"/>
      <c r="M85" s="2"/>
      <c r="N85" s="2"/>
      <c r="O85" s="2"/>
    </row>
    <row r="86" spans="1:15" ht="11.25" customHeight="1" x14ac:dyDescent="0.25">
      <c r="A86" s="69" t="s">
        <v>82</v>
      </c>
      <c r="B86" s="2"/>
      <c r="C86" s="2">
        <v>19</v>
      </c>
      <c r="D86" s="29">
        <v>35</v>
      </c>
      <c r="E86" s="32">
        <v>-16</v>
      </c>
      <c r="F86" s="70">
        <v>-238425.94200000004</v>
      </c>
      <c r="G86" s="2"/>
      <c r="H86" s="2"/>
      <c r="I86" s="2"/>
      <c r="J86" s="2"/>
      <c r="K86" s="2"/>
      <c r="L86" s="2"/>
      <c r="M86" s="2"/>
      <c r="N86" s="2"/>
      <c r="O86" s="2"/>
    </row>
    <row r="87" spans="1:15" ht="11.25" customHeight="1" x14ac:dyDescent="0.25">
      <c r="A87" s="69" t="s">
        <v>83</v>
      </c>
      <c r="B87" s="2"/>
      <c r="C87" s="2">
        <v>11</v>
      </c>
      <c r="D87" s="29">
        <v>5</v>
      </c>
      <c r="E87" s="32">
        <v>6</v>
      </c>
      <c r="F87" s="70">
        <v>146797.00249999997</v>
      </c>
      <c r="G87" s="2"/>
      <c r="H87" s="2"/>
      <c r="I87" s="2"/>
      <c r="J87" s="2"/>
      <c r="K87" s="2"/>
      <c r="L87" s="2"/>
      <c r="M87" s="2"/>
      <c r="N87" s="2"/>
      <c r="O87" s="2"/>
    </row>
    <row r="88" spans="1:15" ht="11.25" customHeight="1" x14ac:dyDescent="0.25">
      <c r="A88" s="69" t="s">
        <v>84</v>
      </c>
      <c r="B88" s="2"/>
      <c r="C88" s="2">
        <v>9</v>
      </c>
      <c r="D88" s="29">
        <v>9</v>
      </c>
      <c r="E88" s="32">
        <v>0</v>
      </c>
      <c r="F88" s="70">
        <v>14.102999999944586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1.25" customHeight="1" x14ac:dyDescent="0.25">
      <c r="A89" s="69" t="s">
        <v>85</v>
      </c>
      <c r="B89" s="2"/>
      <c r="C89" s="2">
        <v>55</v>
      </c>
      <c r="D89" s="2">
        <v>61</v>
      </c>
      <c r="E89" s="32"/>
      <c r="F89" s="70">
        <v>-14003.587499999994</v>
      </c>
      <c r="G89" s="2"/>
      <c r="H89" s="2"/>
      <c r="I89" s="2"/>
      <c r="J89" s="2"/>
      <c r="K89" s="2"/>
      <c r="L89" s="2"/>
      <c r="M89" s="2"/>
      <c r="N89" s="2"/>
      <c r="O89" s="2"/>
    </row>
    <row r="90" spans="1:15" ht="11.25" customHeight="1" x14ac:dyDescent="0.25">
      <c r="A90" s="69" t="s">
        <v>86</v>
      </c>
      <c r="B90" s="2"/>
      <c r="C90" s="2">
        <v>0</v>
      </c>
      <c r="D90" s="29">
        <v>0</v>
      </c>
      <c r="E90" s="32">
        <v>0</v>
      </c>
      <c r="F90" s="70">
        <v>-27937.699499999988</v>
      </c>
      <c r="G90" s="2"/>
      <c r="H90" s="2"/>
      <c r="I90" s="2"/>
      <c r="J90" s="2"/>
      <c r="K90" s="2"/>
      <c r="L90" s="2"/>
      <c r="M90" s="2"/>
      <c r="N90" s="2"/>
      <c r="O90" s="2"/>
    </row>
    <row r="91" spans="1:15" ht="11.25" customHeight="1" x14ac:dyDescent="0.25">
      <c r="A91" s="69" t="s">
        <v>87</v>
      </c>
      <c r="B91" s="2"/>
      <c r="C91" s="2">
        <v>90</v>
      </c>
      <c r="D91" s="2">
        <v>122</v>
      </c>
      <c r="E91" s="32">
        <v>-32</v>
      </c>
      <c r="F91" s="70">
        <v>-100502.36580699997</v>
      </c>
      <c r="G91" s="2"/>
      <c r="H91" s="2"/>
      <c r="I91" s="2"/>
      <c r="J91" s="2"/>
      <c r="K91" s="2"/>
      <c r="L91" s="2"/>
      <c r="M91" s="2"/>
      <c r="N91" s="2"/>
      <c r="O91" s="2"/>
    </row>
    <row r="92" spans="1:15" ht="11.25" customHeight="1" x14ac:dyDescent="0.25">
      <c r="A92" s="63" t="s">
        <v>88</v>
      </c>
      <c r="B92" s="64"/>
      <c r="C92" s="64">
        <v>162</v>
      </c>
      <c r="D92" s="64">
        <v>236</v>
      </c>
      <c r="E92" s="71">
        <v>-74</v>
      </c>
      <c r="F92" s="72">
        <v>-260115.40000000002</v>
      </c>
      <c r="G92" s="2"/>
      <c r="H92" s="2"/>
      <c r="I92" s="2"/>
      <c r="J92" s="2"/>
      <c r="K92" s="2"/>
      <c r="L92" s="2"/>
      <c r="M92" s="2"/>
      <c r="N92" s="2"/>
      <c r="O92" s="2"/>
    </row>
  </sheetData>
  <conditionalFormatting sqref="I36:I3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{70865A59-BA9B-42A4-A8E9-B0E790A0BBF7}</x14:id>
        </ext>
      </extLst>
    </cfRule>
  </conditionalFormatting>
  <conditionalFormatting sqref="J12">
    <cfRule type="expression" dxfId="498" priority="16">
      <formula>J$9="Good"</formula>
    </cfRule>
    <cfRule type="expression" dxfId="497" priority="17">
      <formula>J$9="Bad"</formula>
    </cfRule>
  </conditionalFormatting>
  <conditionalFormatting sqref="F84:F92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{52B4ED87-9764-483C-9124-9C8A3D915753}</x14:id>
        </ext>
      </extLst>
    </cfRule>
  </conditionalFormatting>
  <conditionalFormatting sqref="D12">
    <cfRule type="expression" dxfId="496" priority="13">
      <formula>D$9="Good"</formula>
    </cfRule>
    <cfRule type="expression" dxfId="495" priority="14">
      <formula>D$9="Bad"</formula>
    </cfRule>
  </conditionalFormatting>
  <conditionalFormatting sqref="F12">
    <cfRule type="expression" dxfId="494" priority="11">
      <formula>F$9="Good"</formula>
    </cfRule>
    <cfRule type="expression" dxfId="493" priority="12">
      <formula>F$9="Bad"</formula>
    </cfRule>
  </conditionalFormatting>
  <conditionalFormatting sqref="I38:I59 I61:I6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{9233BF5D-3EE9-41F3-BF0E-8822AB03A76A}</x14:id>
        </ext>
      </extLst>
    </cfRule>
  </conditionalFormatting>
  <conditionalFormatting sqref="F38:F59 F61:F66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{5E9FCE41-FB76-496F-8157-97D447A1852C}</x14:id>
        </ext>
      </extLst>
    </cfRule>
  </conditionalFormatting>
  <conditionalFormatting sqref="I6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{58C6558C-DB00-4534-AC0D-5622B7D0D621}</x14:id>
        </ext>
      </extLst>
    </cfRule>
  </conditionalFormatting>
  <conditionalFormatting sqref="F6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{26267E18-555C-4D52-B872-3C7815DECBDD}</x14:id>
        </ext>
      </extLst>
    </cfRule>
  </conditionalFormatting>
  <conditionalFormatting sqref="F38:F6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{38BDAF46-D6B1-445A-899A-DDEA66086939}</x14:id>
        </ext>
      </extLst>
    </cfRule>
  </conditionalFormatting>
  <conditionalFormatting sqref="I38:I6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{05D217F9-F35E-4A83-8DA0-980DB6110BA1}</x14:id>
        </ext>
      </extLst>
    </cfRule>
  </conditionalFormatting>
  <conditionalFormatting sqref="H12">
    <cfRule type="expression" dxfId="492" priority="3">
      <formula>H$9="Good"</formula>
    </cfRule>
    <cfRule type="expression" dxfId="491" priority="4">
      <formula>H$9="Bad"</formula>
    </cfRule>
  </conditionalFormatting>
  <conditionalFormatting sqref="B12">
    <cfRule type="expression" dxfId="490" priority="1">
      <formula>B$9="Good"</formula>
    </cfRule>
    <cfRule type="expression" dxfId="489" priority="2">
      <formula>B$9="Bad"</formula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865A59-BA9B-42A4-A8E9-B0E790A0BB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I36:I37</xm:sqref>
        </x14:conditionalFormatting>
        <x14:conditionalFormatting xmlns:xm="http://schemas.microsoft.com/office/excel/2006/main">
          <x14:cfRule type="dataBar" id="{52B4ED87-9764-483C-9124-9C8A3D9157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F84:F92</xm:sqref>
        </x14:conditionalFormatting>
        <x14:conditionalFormatting xmlns:xm="http://schemas.microsoft.com/office/excel/2006/main">
          <x14:cfRule type="dataBar" id="{9233BF5D-3EE9-41F3-BF0E-8822AB03A7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I38:I59 I61:I66</xm:sqref>
        </x14:conditionalFormatting>
        <x14:conditionalFormatting xmlns:xm="http://schemas.microsoft.com/office/excel/2006/main">
          <x14:cfRule type="dataBar" id="{5E9FCE41-FB76-496F-8157-97D447A1852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F38:F59 F61:F66</xm:sqref>
        </x14:conditionalFormatting>
        <x14:conditionalFormatting xmlns:xm="http://schemas.microsoft.com/office/excel/2006/main">
          <x14:cfRule type="dataBar" id="{58C6558C-DB00-4534-AC0D-5622B7D0D6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26267E18-555C-4D52-B872-3C7815DECB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F60</xm:sqref>
        </x14:conditionalFormatting>
        <x14:conditionalFormatting xmlns:xm="http://schemas.microsoft.com/office/excel/2006/main">
          <x14:cfRule type="dataBar" id="{38BDAF46-D6B1-445A-899A-DDEA660869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F38:F66</xm:sqref>
        </x14:conditionalFormatting>
        <x14:conditionalFormatting xmlns:xm="http://schemas.microsoft.com/office/excel/2006/main">
          <x14:cfRule type="dataBar" id="{05D217F9-F35E-4A83-8DA0-980DB6110B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I38:I66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6FA8-849A-4430-AF28-029E14589672}">
  <sheetPr>
    <pageSetUpPr fitToPage="1"/>
  </sheetPr>
  <dimension ref="A1:M184"/>
  <sheetViews>
    <sheetView showGridLines="0" tabSelected="1" workbookViewId="0">
      <pane ySplit="6" topLeftCell="A136" activePane="bottomLeft" state="frozen"/>
      <selection pane="bottomLeft" activeCell="Q127" sqref="Q127"/>
    </sheetView>
  </sheetViews>
  <sheetFormatPr defaultRowHeight="15" x14ac:dyDescent="0.25"/>
  <cols>
    <col min="1" max="3" width="1.28515625" customWidth="1"/>
    <col min="4" max="4" width="27.42578125" customWidth="1"/>
    <col min="5" max="9" width="9.85546875" customWidth="1"/>
    <col min="10" max="10" width="0" hidden="1" customWidth="1"/>
    <col min="11" max="11" width="27" customWidth="1"/>
    <col min="12" max="12" width="9.85546875" customWidth="1"/>
    <col min="13" max="13" width="8.140625" customWidth="1"/>
  </cols>
  <sheetData>
    <row r="1" spans="1:13" ht="20.25" customHeight="1" x14ac:dyDescent="0.4">
      <c r="A1" s="1" t="s">
        <v>89</v>
      </c>
      <c r="B1" s="77"/>
      <c r="C1" s="77"/>
      <c r="L1" s="100"/>
      <c r="M1" s="100"/>
    </row>
    <row r="2" spans="1:13" ht="15" customHeight="1" x14ac:dyDescent="0.25">
      <c r="A2" s="3" t="s">
        <v>1</v>
      </c>
      <c r="B2" s="78"/>
      <c r="C2" s="78"/>
      <c r="L2" s="100"/>
      <c r="M2" s="100"/>
    </row>
    <row r="3" spans="1:13" ht="15" customHeight="1" x14ac:dyDescent="0.25">
      <c r="A3" s="4" t="s">
        <v>2</v>
      </c>
      <c r="B3" s="79"/>
      <c r="C3" s="79"/>
      <c r="L3" s="100"/>
      <c r="M3" s="100"/>
    </row>
    <row r="4" spans="1:13" ht="12.75" customHeight="1" x14ac:dyDescent="0.25">
      <c r="A4" s="78"/>
      <c r="B4" s="78"/>
      <c r="C4" s="78"/>
      <c r="L4" s="100"/>
      <c r="M4" s="100"/>
    </row>
    <row r="5" spans="1:13" ht="12.75" customHeight="1" x14ac:dyDescent="0.25">
      <c r="A5" s="80"/>
      <c r="B5" s="80"/>
      <c r="C5" s="80"/>
      <c r="D5" s="80"/>
      <c r="E5" s="193" t="s">
        <v>90</v>
      </c>
      <c r="F5" s="193"/>
      <c r="G5" s="194"/>
      <c r="H5" s="82"/>
      <c r="I5" s="81" t="s">
        <v>91</v>
      </c>
      <c r="J5" s="82"/>
      <c r="K5" s="82"/>
      <c r="L5" s="195" t="s">
        <v>295</v>
      </c>
      <c r="M5" s="196"/>
    </row>
    <row r="6" spans="1:13" ht="11.25" customHeight="1" x14ac:dyDescent="0.25">
      <c r="A6" s="103" t="s">
        <v>89</v>
      </c>
      <c r="B6" s="83"/>
      <c r="C6" s="83"/>
      <c r="D6" s="83"/>
      <c r="E6" s="84" t="s">
        <v>21</v>
      </c>
      <c r="F6" s="84" t="s">
        <v>22</v>
      </c>
      <c r="G6" s="86" t="s">
        <v>23</v>
      </c>
      <c r="H6" s="84" t="s">
        <v>24</v>
      </c>
      <c r="I6" s="84" t="s">
        <v>22</v>
      </c>
      <c r="J6" s="84" t="s">
        <v>25</v>
      </c>
      <c r="K6" s="85" t="s">
        <v>23</v>
      </c>
      <c r="L6" s="99" t="s">
        <v>92</v>
      </c>
      <c r="M6" s="87" t="s">
        <v>93</v>
      </c>
    </row>
    <row r="7" spans="1:13" ht="11.25" customHeight="1" x14ac:dyDescent="0.25">
      <c r="A7" s="2" t="s">
        <v>26</v>
      </c>
      <c r="B7" s="2"/>
      <c r="C7" s="2"/>
      <c r="D7" s="2"/>
      <c r="E7" s="93"/>
      <c r="F7" s="93"/>
      <c r="G7" s="95"/>
      <c r="H7" s="93"/>
      <c r="I7" s="93"/>
      <c r="J7" s="93"/>
      <c r="K7" s="94"/>
      <c r="L7" s="55"/>
      <c r="M7" s="100"/>
    </row>
    <row r="8" spans="1:13" ht="11.25" customHeight="1" x14ac:dyDescent="0.25">
      <c r="A8" s="2"/>
      <c r="B8" s="2" t="s">
        <v>27</v>
      </c>
      <c r="C8" s="2"/>
      <c r="D8" s="2"/>
      <c r="E8" s="93"/>
      <c r="F8" s="93"/>
      <c r="G8" s="95"/>
      <c r="H8" s="93"/>
      <c r="I8" s="93"/>
      <c r="J8" s="93"/>
      <c r="K8" s="94"/>
      <c r="L8" s="55"/>
      <c r="M8" s="100"/>
    </row>
    <row r="9" spans="1:13" ht="11.25" customHeight="1" x14ac:dyDescent="0.25">
      <c r="A9" s="2"/>
      <c r="B9" s="2"/>
      <c r="C9" s="2" t="s">
        <v>94</v>
      </c>
      <c r="D9" s="2"/>
      <c r="E9" s="93">
        <v>818163.73</v>
      </c>
      <c r="F9" s="93">
        <v>1192187.44</v>
      </c>
      <c r="G9" s="95">
        <v>-374023.8</v>
      </c>
      <c r="H9" s="93">
        <v>2454491.17</v>
      </c>
      <c r="I9" s="93">
        <v>3576562.32</v>
      </c>
      <c r="J9" s="93">
        <v>1636327.44</v>
      </c>
      <c r="K9" s="94">
        <v>-1122071.1499999999</v>
      </c>
      <c r="L9" s="55">
        <v>2454491.17</v>
      </c>
      <c r="M9" s="100">
        <v>0</v>
      </c>
    </row>
    <row r="10" spans="1:13" ht="11.25" customHeight="1" x14ac:dyDescent="0.25">
      <c r="A10" s="2"/>
      <c r="B10" s="2"/>
      <c r="C10" s="2" t="s">
        <v>96</v>
      </c>
      <c r="D10" s="2"/>
      <c r="E10" s="93">
        <v>421169.66</v>
      </c>
      <c r="F10" s="93">
        <v>440436.92</v>
      </c>
      <c r="G10" s="95">
        <v>-19267.25</v>
      </c>
      <c r="H10" s="93">
        <v>1263508.9600000002</v>
      </c>
      <c r="I10" s="93">
        <v>1321310.76</v>
      </c>
      <c r="J10" s="93">
        <v>842339.30000000028</v>
      </c>
      <c r="K10" s="94">
        <v>-57801.799999999814</v>
      </c>
      <c r="L10" s="55">
        <v>1263508.9575000003</v>
      </c>
      <c r="M10" s="100">
        <v>2.4999999441206455E-3</v>
      </c>
    </row>
    <row r="11" spans="1:13" ht="11.25" customHeight="1" x14ac:dyDescent="0.25">
      <c r="A11" s="2"/>
      <c r="B11" s="2"/>
      <c r="C11" s="2" t="s">
        <v>98</v>
      </c>
      <c r="D11" s="2"/>
      <c r="E11" s="93">
        <v>75785</v>
      </c>
      <c r="F11" s="93">
        <v>43893.66</v>
      </c>
      <c r="G11" s="95">
        <v>31891.34</v>
      </c>
      <c r="H11" s="93">
        <v>75785</v>
      </c>
      <c r="I11" s="93">
        <v>43893.66</v>
      </c>
      <c r="J11" s="93">
        <v>0</v>
      </c>
      <c r="K11" s="94">
        <v>31891.339999999997</v>
      </c>
      <c r="L11" s="55">
        <v>43893.65966796875</v>
      </c>
      <c r="M11" s="100">
        <v>31891.34033203125</v>
      </c>
    </row>
    <row r="12" spans="1:13" ht="11.25" customHeight="1" x14ac:dyDescent="0.25">
      <c r="A12" s="2"/>
      <c r="B12" s="2"/>
      <c r="C12" s="2" t="s">
        <v>100</v>
      </c>
      <c r="D12" s="2"/>
      <c r="E12" s="93">
        <v>37256.99</v>
      </c>
      <c r="F12" s="93">
        <v>46582.76</v>
      </c>
      <c r="G12" s="95">
        <v>-9325.7729999999992</v>
      </c>
      <c r="H12" s="93">
        <v>111770.98999999999</v>
      </c>
      <c r="I12" s="93">
        <v>139748.28</v>
      </c>
      <c r="J12" s="93">
        <v>74514</v>
      </c>
      <c r="K12" s="94">
        <v>-27977.290000000008</v>
      </c>
      <c r="L12" s="55">
        <v>111770.99249999999</v>
      </c>
      <c r="M12" s="100">
        <v>-2.5000000023283064E-3</v>
      </c>
    </row>
    <row r="13" spans="1:13" ht="11.25" customHeight="1" x14ac:dyDescent="0.25">
      <c r="A13" s="2"/>
      <c r="B13" s="2"/>
      <c r="C13" s="2" t="s">
        <v>102</v>
      </c>
      <c r="D13" s="2"/>
      <c r="E13" s="93">
        <v>95626.32</v>
      </c>
      <c r="F13" s="93">
        <v>129171.04</v>
      </c>
      <c r="G13" s="95">
        <v>-33544.720000000001</v>
      </c>
      <c r="H13" s="93">
        <v>286878.92000000004</v>
      </c>
      <c r="I13" s="93">
        <v>387513.12</v>
      </c>
      <c r="J13" s="93">
        <v>191252.60000000003</v>
      </c>
      <c r="K13" s="94">
        <v>-100634.19999999995</v>
      </c>
      <c r="L13" s="55">
        <v>286878.9150000001</v>
      </c>
      <c r="M13" s="100">
        <v>4.999999946448952E-3</v>
      </c>
    </row>
    <row r="14" spans="1:13" ht="11.25" customHeight="1" x14ac:dyDescent="0.25">
      <c r="A14" s="2"/>
      <c r="B14" s="2"/>
      <c r="C14" s="2" t="s">
        <v>104</v>
      </c>
      <c r="D14" s="2"/>
      <c r="E14" s="93">
        <v>0</v>
      </c>
      <c r="F14" s="93">
        <v>15000</v>
      </c>
      <c r="G14" s="95">
        <v>-15000</v>
      </c>
      <c r="H14" s="93">
        <v>45000</v>
      </c>
      <c r="I14" s="93">
        <v>45000</v>
      </c>
      <c r="J14" s="93">
        <v>45000</v>
      </c>
      <c r="K14" s="94">
        <v>0</v>
      </c>
      <c r="L14" s="55">
        <v>45000</v>
      </c>
      <c r="M14" s="100">
        <v>0</v>
      </c>
    </row>
    <row r="15" spans="1:13" ht="11.25" customHeight="1" x14ac:dyDescent="0.25">
      <c r="A15" s="2"/>
      <c r="B15" s="2"/>
      <c r="C15" s="2" t="s">
        <v>105</v>
      </c>
      <c r="D15" s="2"/>
      <c r="E15" s="93">
        <v>26017.73</v>
      </c>
      <c r="F15" s="93">
        <v>0</v>
      </c>
      <c r="G15" s="95">
        <v>26017.73</v>
      </c>
      <c r="H15" s="93">
        <v>29766.730000000003</v>
      </c>
      <c r="I15" s="93">
        <v>0</v>
      </c>
      <c r="J15" s="93">
        <v>3749.0000000000036</v>
      </c>
      <c r="K15" s="94">
        <v>29766.730000000003</v>
      </c>
      <c r="L15" s="55">
        <v>29766.03</v>
      </c>
      <c r="M15" s="100">
        <v>0.70000000000436557</v>
      </c>
    </row>
    <row r="16" spans="1:13" ht="11.25" customHeight="1" x14ac:dyDescent="0.25">
      <c r="A16" s="2"/>
      <c r="B16" s="2"/>
      <c r="C16" s="2" t="s">
        <v>107</v>
      </c>
      <c r="D16" s="2"/>
      <c r="E16" s="93">
        <v>0</v>
      </c>
      <c r="F16" s="93">
        <v>-52277.64</v>
      </c>
      <c r="G16" s="95">
        <v>52277.64</v>
      </c>
      <c r="H16" s="93">
        <v>0</v>
      </c>
      <c r="I16" s="93">
        <v>-156832.92000000001</v>
      </c>
      <c r="J16" s="93">
        <v>0</v>
      </c>
      <c r="K16" s="94">
        <v>156832.92000000001</v>
      </c>
      <c r="L16" s="55">
        <v>0</v>
      </c>
      <c r="M16" s="100">
        <v>0</v>
      </c>
    </row>
    <row r="17" spans="1:13" ht="11.25" customHeight="1" x14ac:dyDescent="0.25">
      <c r="A17" s="2"/>
      <c r="B17" s="2"/>
      <c r="C17" s="2" t="s">
        <v>109</v>
      </c>
      <c r="D17" s="2"/>
      <c r="E17" s="93">
        <v>189702</v>
      </c>
      <c r="F17" s="93">
        <v>268096</v>
      </c>
      <c r="G17" s="95">
        <v>-78394</v>
      </c>
      <c r="H17" s="93">
        <v>569106</v>
      </c>
      <c r="I17" s="93">
        <v>804288</v>
      </c>
      <c r="J17" s="93">
        <v>379404</v>
      </c>
      <c r="K17" s="94">
        <v>-235182</v>
      </c>
      <c r="L17" s="55">
        <v>569106</v>
      </c>
      <c r="M17" s="100">
        <v>0</v>
      </c>
    </row>
    <row r="18" spans="1:13" ht="11.25" customHeight="1" x14ac:dyDescent="0.25">
      <c r="A18" s="2"/>
      <c r="B18" s="2"/>
      <c r="C18" s="2" t="s">
        <v>73</v>
      </c>
      <c r="D18" s="2"/>
      <c r="E18" s="93">
        <v>44262.62</v>
      </c>
      <c r="F18" s="93">
        <v>0</v>
      </c>
      <c r="G18" s="95">
        <v>44262.62</v>
      </c>
      <c r="H18" s="93">
        <v>44262.62</v>
      </c>
      <c r="I18" s="93">
        <v>0</v>
      </c>
      <c r="J18" s="93">
        <v>0</v>
      </c>
      <c r="K18" s="94">
        <v>44262.62</v>
      </c>
      <c r="L18" s="55">
        <v>0</v>
      </c>
      <c r="M18" s="100">
        <v>44262.62</v>
      </c>
    </row>
    <row r="19" spans="1:13" ht="11.25" customHeight="1" x14ac:dyDescent="0.25">
      <c r="A19" s="2"/>
      <c r="B19" s="2"/>
      <c r="C19" s="2" t="s">
        <v>111</v>
      </c>
      <c r="D19" s="2"/>
      <c r="E19" s="93">
        <v>1097.5</v>
      </c>
      <c r="F19" s="93">
        <v>1391.67</v>
      </c>
      <c r="G19" s="95">
        <v>-294.17</v>
      </c>
      <c r="H19" s="93">
        <v>5191.990234375</v>
      </c>
      <c r="I19" s="93">
        <v>5191.99</v>
      </c>
      <c r="J19" s="93">
        <v>4094.490234375</v>
      </c>
      <c r="K19" s="94">
        <v>2.3437500021827873E-4</v>
      </c>
      <c r="L19" s="55">
        <v>5191.9900756835941</v>
      </c>
      <c r="M19" s="100">
        <v>1.5869140588620212E-4</v>
      </c>
    </row>
    <row r="20" spans="1:13" ht="11.25" customHeight="1" x14ac:dyDescent="0.25">
      <c r="A20" s="2"/>
      <c r="B20" s="2"/>
      <c r="C20" s="42" t="s">
        <v>112</v>
      </c>
      <c r="D20" s="42"/>
      <c r="E20" s="96">
        <v>1709081.55</v>
      </c>
      <c r="F20" s="96">
        <v>2084481.8499999999</v>
      </c>
      <c r="G20" s="98">
        <v>-375400.29999999981</v>
      </c>
      <c r="H20" s="96">
        <v>4885762.3802343756</v>
      </c>
      <c r="I20" s="96">
        <v>6166675.2100000009</v>
      </c>
      <c r="J20" s="96">
        <v>3176680.8302343758</v>
      </c>
      <c r="K20" s="97">
        <v>-1280912.8297656253</v>
      </c>
      <c r="L20" s="101">
        <v>4809607.7147436524</v>
      </c>
      <c r="M20" s="102">
        <v>76154.665490722546</v>
      </c>
    </row>
    <row r="21" spans="1:13" ht="11.25" customHeight="1" x14ac:dyDescent="0.25">
      <c r="A21" s="2"/>
      <c r="B21" s="2" t="s">
        <v>28</v>
      </c>
      <c r="C21" s="2"/>
      <c r="D21" s="2"/>
      <c r="E21" s="93"/>
      <c r="F21" s="93"/>
      <c r="G21" s="95"/>
      <c r="H21" s="93"/>
      <c r="I21" s="93"/>
      <c r="J21" s="93"/>
      <c r="K21" s="94"/>
      <c r="L21" s="55"/>
      <c r="M21" s="100"/>
    </row>
    <row r="22" spans="1:13" ht="11.25" customHeight="1" x14ac:dyDescent="0.25">
      <c r="A22" s="2"/>
      <c r="B22" s="2"/>
      <c r="C22" s="2" t="s">
        <v>63</v>
      </c>
      <c r="D22" s="2"/>
      <c r="E22" s="93">
        <v>0</v>
      </c>
      <c r="F22" s="93">
        <v>0</v>
      </c>
      <c r="G22" s="95">
        <v>0</v>
      </c>
      <c r="H22" s="93">
        <v>198065.5</v>
      </c>
      <c r="I22" s="93">
        <v>130959.97</v>
      </c>
      <c r="J22" s="93">
        <v>198065.5</v>
      </c>
      <c r="K22" s="94">
        <v>67105.53</v>
      </c>
      <c r="L22" s="55">
        <v>198065.49609375</v>
      </c>
      <c r="M22" s="100">
        <v>3.90625E-3</v>
      </c>
    </row>
    <row r="23" spans="1:13" ht="11.25" customHeight="1" x14ac:dyDescent="0.25">
      <c r="A23" s="2"/>
      <c r="B23" s="2"/>
      <c r="C23" s="2" t="s">
        <v>65</v>
      </c>
      <c r="D23" s="2"/>
      <c r="E23" s="93">
        <v>0</v>
      </c>
      <c r="F23" s="93">
        <v>0</v>
      </c>
      <c r="G23" s="95">
        <v>0</v>
      </c>
      <c r="H23" s="93">
        <v>34469.19140625</v>
      </c>
      <c r="I23" s="93">
        <v>29691.41</v>
      </c>
      <c r="J23" s="93">
        <v>34469.19140625</v>
      </c>
      <c r="K23" s="94">
        <v>4777.7814062500001</v>
      </c>
      <c r="L23" s="55">
        <v>34469.19140625</v>
      </c>
      <c r="M23" s="100">
        <v>0</v>
      </c>
    </row>
    <row r="24" spans="1:13" ht="11.25" customHeight="1" x14ac:dyDescent="0.25">
      <c r="A24" s="2"/>
      <c r="B24" s="2"/>
      <c r="C24" s="2" t="s">
        <v>69</v>
      </c>
      <c r="D24" s="2"/>
      <c r="E24" s="93">
        <v>0</v>
      </c>
      <c r="F24" s="93">
        <v>0</v>
      </c>
      <c r="G24" s="95">
        <v>0</v>
      </c>
      <c r="H24" s="93">
        <v>42214.69921875</v>
      </c>
      <c r="I24" s="93">
        <v>42214.7</v>
      </c>
      <c r="J24" s="93">
        <v>42214.69921875</v>
      </c>
      <c r="K24" s="94">
        <v>-7.8124999708961695E-4</v>
      </c>
      <c r="L24" s="55">
        <v>42214.69775390625</v>
      </c>
      <c r="M24" s="100">
        <v>1.46484375E-3</v>
      </c>
    </row>
    <row r="25" spans="1:13" ht="11.25" customHeight="1" x14ac:dyDescent="0.25">
      <c r="A25" s="2"/>
      <c r="B25" s="2"/>
      <c r="C25" s="2" t="s">
        <v>67</v>
      </c>
      <c r="D25" s="2"/>
      <c r="E25" s="93">
        <v>0</v>
      </c>
      <c r="F25" s="93">
        <v>0</v>
      </c>
      <c r="G25" s="95">
        <v>0</v>
      </c>
      <c r="H25" s="93">
        <v>10000</v>
      </c>
      <c r="I25" s="93">
        <v>14159.98</v>
      </c>
      <c r="J25" s="93">
        <v>10000</v>
      </c>
      <c r="K25" s="94">
        <v>-4159.9799999999996</v>
      </c>
      <c r="L25" s="55">
        <v>9999.999755859375</v>
      </c>
      <c r="M25" s="100">
        <v>2.44140625E-4</v>
      </c>
    </row>
    <row r="26" spans="1:13" ht="11.25" customHeight="1" x14ac:dyDescent="0.25">
      <c r="A26" s="2"/>
      <c r="B26" s="2"/>
      <c r="C26" s="2" t="s">
        <v>114</v>
      </c>
      <c r="D26" s="2"/>
      <c r="E26" s="93">
        <v>0</v>
      </c>
      <c r="F26" s="93">
        <v>0</v>
      </c>
      <c r="G26" s="95">
        <v>0</v>
      </c>
      <c r="H26" s="93">
        <v>45426.03125</v>
      </c>
      <c r="I26" s="93">
        <v>45426.03</v>
      </c>
      <c r="J26" s="93">
        <v>45426.03125</v>
      </c>
      <c r="K26" s="94">
        <v>1.2500000011641532E-3</v>
      </c>
      <c r="L26" s="55">
        <v>45426.0322265625</v>
      </c>
      <c r="M26" s="100">
        <v>-9.765625E-4</v>
      </c>
    </row>
    <row r="27" spans="1:13" ht="11.25" customHeight="1" x14ac:dyDescent="0.25">
      <c r="A27" s="2"/>
      <c r="B27" s="2"/>
      <c r="C27" s="2" t="s">
        <v>115</v>
      </c>
      <c r="D27" s="2"/>
      <c r="E27" s="93">
        <v>870</v>
      </c>
      <c r="F27" s="93">
        <v>0</v>
      </c>
      <c r="G27" s="95">
        <v>870</v>
      </c>
      <c r="H27" s="93">
        <v>870</v>
      </c>
      <c r="I27" s="93">
        <v>0</v>
      </c>
      <c r="J27" s="93">
        <v>0</v>
      </c>
      <c r="K27" s="94">
        <v>870</v>
      </c>
      <c r="L27" s="55">
        <v>0</v>
      </c>
      <c r="M27" s="100">
        <v>870</v>
      </c>
    </row>
    <row r="28" spans="1:13" ht="11.25" customHeight="1" x14ac:dyDescent="0.25">
      <c r="A28" s="2"/>
      <c r="B28" s="2"/>
      <c r="C28" s="2" t="s">
        <v>71</v>
      </c>
      <c r="D28" s="2"/>
      <c r="E28" s="93">
        <v>0</v>
      </c>
      <c r="F28" s="93">
        <v>0</v>
      </c>
      <c r="G28" s="95">
        <v>0</v>
      </c>
      <c r="H28" s="93">
        <v>68165.1875</v>
      </c>
      <c r="I28" s="93">
        <v>59000.03</v>
      </c>
      <c r="J28" s="93">
        <v>68165.1875</v>
      </c>
      <c r="K28" s="94">
        <v>9165.1575000000012</v>
      </c>
      <c r="L28" s="55">
        <v>59000.03173828125</v>
      </c>
      <c r="M28" s="100">
        <v>9165.15576171875</v>
      </c>
    </row>
    <row r="29" spans="1:13" ht="11.25" customHeight="1" x14ac:dyDescent="0.25">
      <c r="A29" s="2"/>
      <c r="B29" s="2"/>
      <c r="C29" s="2" t="s">
        <v>118</v>
      </c>
      <c r="D29" s="2"/>
      <c r="E29" s="93">
        <v>24851.98</v>
      </c>
      <c r="F29" s="93">
        <v>20508.03</v>
      </c>
      <c r="G29" s="95">
        <v>4343.951</v>
      </c>
      <c r="H29" s="93">
        <v>76510.72609375001</v>
      </c>
      <c r="I29" s="93">
        <v>76510.73</v>
      </c>
      <c r="J29" s="93">
        <v>51658.746093750015</v>
      </c>
      <c r="K29" s="94">
        <v>-3.9062499854480848E-3</v>
      </c>
      <c r="L29" s="55">
        <v>76510.726933593745</v>
      </c>
      <c r="M29" s="100">
        <v>-8.3984373486600816E-4</v>
      </c>
    </row>
    <row r="30" spans="1:13" ht="11.25" customHeight="1" x14ac:dyDescent="0.25">
      <c r="A30" s="2"/>
      <c r="B30" s="2"/>
      <c r="C30" s="2" t="s">
        <v>119</v>
      </c>
      <c r="D30" s="2"/>
      <c r="E30" s="93">
        <v>1696.35</v>
      </c>
      <c r="F30" s="93">
        <v>1115.8699999999999</v>
      </c>
      <c r="G30" s="95">
        <v>580.48</v>
      </c>
      <c r="H30" s="93">
        <v>4163.0399414062504</v>
      </c>
      <c r="I30" s="93">
        <v>4163.04</v>
      </c>
      <c r="J30" s="93">
        <v>2466.6899414062505</v>
      </c>
      <c r="K30" s="94">
        <v>-5.8593749599822331E-5</v>
      </c>
      <c r="L30" s="55">
        <v>4163.0399780273438</v>
      </c>
      <c r="M30" s="100">
        <v>-3.6621093386202119E-5</v>
      </c>
    </row>
    <row r="31" spans="1:13" ht="11.25" customHeight="1" x14ac:dyDescent="0.25">
      <c r="A31" s="2"/>
      <c r="B31" s="2"/>
      <c r="C31" s="2" t="s">
        <v>120</v>
      </c>
      <c r="D31" s="2"/>
      <c r="E31" s="93">
        <v>0</v>
      </c>
      <c r="F31" s="93">
        <v>0</v>
      </c>
      <c r="G31" s="95">
        <v>0</v>
      </c>
      <c r="H31" s="93">
        <v>27516</v>
      </c>
      <c r="I31" s="93">
        <v>23600</v>
      </c>
      <c r="J31" s="93">
        <v>27516</v>
      </c>
      <c r="K31" s="94">
        <v>3916</v>
      </c>
      <c r="L31" s="55">
        <v>27515.999267578125</v>
      </c>
      <c r="M31" s="100">
        <v>7.32421875E-4</v>
      </c>
    </row>
    <row r="32" spans="1:13" ht="11.25" customHeight="1" x14ac:dyDescent="0.25">
      <c r="A32" s="2"/>
      <c r="B32" s="2"/>
      <c r="C32" s="2" t="s">
        <v>122</v>
      </c>
      <c r="D32" s="2"/>
      <c r="E32" s="93">
        <v>0</v>
      </c>
      <c r="F32" s="93">
        <v>0.01</v>
      </c>
      <c r="G32" s="95">
        <v>-0.01</v>
      </c>
      <c r="H32" s="93">
        <v>37811</v>
      </c>
      <c r="I32" s="93">
        <v>0.01</v>
      </c>
      <c r="J32" s="93">
        <v>37811</v>
      </c>
      <c r="K32" s="94">
        <v>37810.99</v>
      </c>
      <c r="L32" s="55">
        <v>37810.99951171875</v>
      </c>
      <c r="M32" s="100">
        <v>4.8828125E-4</v>
      </c>
    </row>
    <row r="33" spans="1:13" ht="11.25" customHeight="1" x14ac:dyDescent="0.25">
      <c r="A33" s="2"/>
      <c r="B33" s="2"/>
      <c r="C33" s="42" t="s">
        <v>124</v>
      </c>
      <c r="D33" s="42"/>
      <c r="E33" s="96">
        <v>27418.329999999998</v>
      </c>
      <c r="F33" s="96">
        <v>21623.909999999996</v>
      </c>
      <c r="G33" s="98">
        <v>5794.4200000000019</v>
      </c>
      <c r="H33" s="96">
        <v>545211.37541015621</v>
      </c>
      <c r="I33" s="96">
        <v>425725.89999999997</v>
      </c>
      <c r="J33" s="96">
        <v>517793.04541015619</v>
      </c>
      <c r="K33" s="97">
        <v>119485.47541015624</v>
      </c>
      <c r="L33" s="101">
        <v>535176.21466552734</v>
      </c>
      <c r="M33" s="102">
        <v>10035.160744628922</v>
      </c>
    </row>
    <row r="34" spans="1:13" ht="11.25" customHeight="1" x14ac:dyDescent="0.25">
      <c r="A34" s="2"/>
      <c r="B34" s="2" t="s">
        <v>29</v>
      </c>
      <c r="C34" s="2"/>
      <c r="D34" s="2"/>
      <c r="E34" s="93"/>
      <c r="F34" s="93"/>
      <c r="G34" s="95"/>
      <c r="H34" s="93"/>
      <c r="I34" s="93"/>
      <c r="J34" s="93"/>
      <c r="K34" s="94"/>
      <c r="L34" s="55"/>
      <c r="M34" s="100"/>
    </row>
    <row r="35" spans="1:13" ht="11.25" customHeight="1" x14ac:dyDescent="0.25">
      <c r="A35" s="2"/>
      <c r="B35" s="2"/>
      <c r="C35" s="2" t="s">
        <v>125</v>
      </c>
      <c r="D35" s="2"/>
      <c r="E35" s="93">
        <v>15000</v>
      </c>
      <c r="F35" s="93">
        <v>148800</v>
      </c>
      <c r="G35" s="95">
        <v>-133800</v>
      </c>
      <c r="H35" s="93">
        <v>122000</v>
      </c>
      <c r="I35" s="93">
        <v>160000</v>
      </c>
      <c r="J35" s="93">
        <v>107000</v>
      </c>
      <c r="K35" s="94">
        <v>-38000</v>
      </c>
      <c r="L35" s="55">
        <v>121999.998046875</v>
      </c>
      <c r="M35" s="100">
        <v>1.953125E-3</v>
      </c>
    </row>
    <row r="36" spans="1:13" ht="11.25" customHeight="1" x14ac:dyDescent="0.25">
      <c r="A36" s="2"/>
      <c r="B36" s="2"/>
      <c r="C36" s="2" t="s">
        <v>127</v>
      </c>
      <c r="D36" s="2"/>
      <c r="E36" s="93">
        <v>38000</v>
      </c>
      <c r="F36" s="93">
        <v>0</v>
      </c>
      <c r="G36" s="95">
        <v>38000</v>
      </c>
      <c r="H36" s="93">
        <v>38000</v>
      </c>
      <c r="I36" s="93">
        <v>0</v>
      </c>
      <c r="J36" s="93">
        <v>0</v>
      </c>
      <c r="K36" s="94">
        <v>38000</v>
      </c>
      <c r="L36" s="55">
        <v>38000</v>
      </c>
      <c r="M36" s="100">
        <v>0</v>
      </c>
    </row>
    <row r="37" spans="1:13" ht="11.25" customHeight="1" x14ac:dyDescent="0.25">
      <c r="A37" s="2"/>
      <c r="B37" s="2"/>
      <c r="C37" s="2" t="s">
        <v>129</v>
      </c>
      <c r="D37" s="2"/>
      <c r="E37" s="93">
        <v>1495</v>
      </c>
      <c r="F37" s="93">
        <v>14545.46</v>
      </c>
      <c r="G37" s="95">
        <v>-13050.46</v>
      </c>
      <c r="H37" s="93">
        <v>20000.01953125</v>
      </c>
      <c r="I37" s="93">
        <v>20000.02</v>
      </c>
      <c r="J37" s="93">
        <v>18505.01953125</v>
      </c>
      <c r="K37" s="94">
        <v>-4.6875000043655746E-4</v>
      </c>
      <c r="L37" s="55">
        <v>20000.0185546875</v>
      </c>
      <c r="M37" s="100">
        <v>9.765625E-4</v>
      </c>
    </row>
    <row r="38" spans="1:13" ht="11.25" customHeight="1" x14ac:dyDescent="0.25">
      <c r="A38" s="2"/>
      <c r="B38" s="2"/>
      <c r="C38" s="2" t="s">
        <v>130</v>
      </c>
      <c r="D38" s="2"/>
      <c r="E38" s="93">
        <v>0</v>
      </c>
      <c r="F38" s="93">
        <v>1180</v>
      </c>
      <c r="G38" s="95">
        <v>-1180</v>
      </c>
      <c r="H38" s="93">
        <v>3540</v>
      </c>
      <c r="I38" s="93">
        <v>3540</v>
      </c>
      <c r="J38" s="93">
        <v>3540</v>
      </c>
      <c r="K38" s="94">
        <v>0</v>
      </c>
      <c r="L38" s="55">
        <v>3540.0000915527344</v>
      </c>
      <c r="M38" s="100">
        <v>-9.1552734375E-5</v>
      </c>
    </row>
    <row r="39" spans="1:13" ht="11.25" customHeight="1" x14ac:dyDescent="0.25">
      <c r="A39" s="2"/>
      <c r="B39" s="2"/>
      <c r="C39" s="42" t="s">
        <v>131</v>
      </c>
      <c r="D39" s="42"/>
      <c r="E39" s="96">
        <v>54495</v>
      </c>
      <c r="F39" s="96">
        <v>164525.46</v>
      </c>
      <c r="G39" s="98">
        <v>-110030.45999999999</v>
      </c>
      <c r="H39" s="96">
        <v>183540.01953125</v>
      </c>
      <c r="I39" s="96">
        <v>183540.02</v>
      </c>
      <c r="J39" s="96">
        <v>129045.01953125</v>
      </c>
      <c r="K39" s="97">
        <v>-4.6874998952262104E-4</v>
      </c>
      <c r="L39" s="101">
        <v>183540.01669311523</v>
      </c>
      <c r="M39" s="102">
        <v>2.838134765625E-3</v>
      </c>
    </row>
    <row r="40" spans="1:13" ht="11.25" customHeight="1" x14ac:dyDescent="0.25">
      <c r="A40" s="2"/>
      <c r="B40" s="2" t="s">
        <v>30</v>
      </c>
      <c r="C40" s="2"/>
      <c r="D40" s="2"/>
      <c r="E40" s="93"/>
      <c r="F40" s="93"/>
      <c r="G40" s="95"/>
      <c r="H40" s="93"/>
      <c r="I40" s="93"/>
      <c r="J40" s="93"/>
      <c r="K40" s="94"/>
      <c r="L40" s="55"/>
      <c r="M40" s="100"/>
    </row>
    <row r="41" spans="1:13" ht="11.25" customHeight="1" x14ac:dyDescent="0.25">
      <c r="A41" s="2"/>
      <c r="B41" s="2"/>
      <c r="C41" s="2" t="s">
        <v>132</v>
      </c>
      <c r="D41" s="2"/>
      <c r="E41" s="93">
        <v>551.48</v>
      </c>
      <c r="F41" s="93">
        <v>0</v>
      </c>
      <c r="G41" s="95">
        <v>551.48</v>
      </c>
      <c r="H41" s="93">
        <v>551.48</v>
      </c>
      <c r="I41" s="93">
        <v>0</v>
      </c>
      <c r="J41" s="93">
        <v>0</v>
      </c>
      <c r="K41" s="94">
        <v>551.48</v>
      </c>
      <c r="L41" s="55">
        <v>551.48</v>
      </c>
      <c r="M41" s="100">
        <v>0</v>
      </c>
    </row>
    <row r="42" spans="1:13" ht="11.25" customHeight="1" x14ac:dyDescent="0.25">
      <c r="A42" s="2"/>
      <c r="B42" s="2"/>
      <c r="C42" s="2" t="s">
        <v>133</v>
      </c>
      <c r="D42" s="2"/>
      <c r="E42" s="93">
        <v>2342.52</v>
      </c>
      <c r="F42" s="93">
        <v>181.68</v>
      </c>
      <c r="G42" s="95">
        <v>2160.84</v>
      </c>
      <c r="H42" s="93">
        <v>2999.99998046875</v>
      </c>
      <c r="I42" s="93">
        <v>545.04</v>
      </c>
      <c r="J42" s="93">
        <v>657.47998046875</v>
      </c>
      <c r="K42" s="94">
        <v>2454.95998046875</v>
      </c>
      <c r="L42" s="55">
        <v>2999.9999395751952</v>
      </c>
      <c r="M42" s="100">
        <v>4.0893554796639364E-5</v>
      </c>
    </row>
    <row r="43" spans="1:13" ht="11.25" customHeight="1" x14ac:dyDescent="0.25">
      <c r="A43" s="2"/>
      <c r="B43" s="2"/>
      <c r="C43" s="42" t="s">
        <v>134</v>
      </c>
      <c r="D43" s="42"/>
      <c r="E43" s="96">
        <v>2894</v>
      </c>
      <c r="F43" s="96">
        <v>181.68</v>
      </c>
      <c r="G43" s="98">
        <v>2712.32</v>
      </c>
      <c r="H43" s="96">
        <v>3551.47998046875</v>
      </c>
      <c r="I43" s="96">
        <v>545.04</v>
      </c>
      <c r="J43" s="96">
        <v>657.47998046875</v>
      </c>
      <c r="K43" s="97">
        <v>3006.43998046875</v>
      </c>
      <c r="L43" s="101">
        <v>3551.4799395751952</v>
      </c>
      <c r="M43" s="102">
        <v>4.0893554796639364E-5</v>
      </c>
    </row>
    <row r="44" spans="1:13" ht="11.25" customHeight="1" x14ac:dyDescent="0.25">
      <c r="A44" s="2"/>
      <c r="B44" s="42" t="s">
        <v>32</v>
      </c>
      <c r="C44" s="42"/>
      <c r="D44" s="42"/>
      <c r="E44" s="96">
        <v>1793888.8800000001</v>
      </c>
      <c r="F44" s="96">
        <v>2270812.9</v>
      </c>
      <c r="G44" s="98">
        <v>-476924.01999999979</v>
      </c>
      <c r="H44" s="96">
        <v>5618065.2551562507</v>
      </c>
      <c r="I44" s="96">
        <v>6776486.1700000009</v>
      </c>
      <c r="J44" s="96">
        <v>3824176.3751562508</v>
      </c>
      <c r="K44" s="97">
        <v>-1158420.9148437502</v>
      </c>
      <c r="L44" s="101">
        <v>5531875.4260418704</v>
      </c>
      <c r="M44" s="102">
        <v>86189.829114379798</v>
      </c>
    </row>
    <row r="45" spans="1:13" ht="11.25" customHeight="1" x14ac:dyDescent="0.25">
      <c r="A45" s="2" t="s">
        <v>33</v>
      </c>
      <c r="B45" s="2"/>
      <c r="C45" s="2"/>
      <c r="D45" s="2"/>
      <c r="E45" s="93"/>
      <c r="F45" s="93"/>
      <c r="G45" s="95"/>
      <c r="H45" s="93"/>
      <c r="I45" s="93"/>
      <c r="J45" s="93"/>
      <c r="K45" s="94"/>
      <c r="L45" s="55"/>
      <c r="M45" s="100"/>
    </row>
    <row r="46" spans="1:13" ht="11.25" customHeight="1" x14ac:dyDescent="0.25">
      <c r="A46" s="2"/>
      <c r="B46" s="2" t="s">
        <v>34</v>
      </c>
      <c r="C46" s="2"/>
      <c r="D46" s="2"/>
      <c r="E46" s="93"/>
      <c r="F46" s="93"/>
      <c r="G46" s="95"/>
      <c r="H46" s="93"/>
      <c r="I46" s="93"/>
      <c r="J46" s="93"/>
      <c r="K46" s="94"/>
      <c r="L46" s="55"/>
      <c r="M46" s="100"/>
    </row>
    <row r="47" spans="1:13" ht="11.25" customHeight="1" x14ac:dyDescent="0.25">
      <c r="A47" s="2"/>
      <c r="B47" s="2"/>
      <c r="C47" s="2" t="s">
        <v>135</v>
      </c>
      <c r="D47" s="2"/>
      <c r="E47" s="93">
        <v>66422.23</v>
      </c>
      <c r="F47" s="93">
        <v>66422.13</v>
      </c>
      <c r="G47" s="95">
        <v>-9.375E-2</v>
      </c>
      <c r="H47" s="93">
        <v>227733.10499999998</v>
      </c>
      <c r="I47" s="93">
        <v>227733.01</v>
      </c>
      <c r="J47" s="93">
        <v>161310.875</v>
      </c>
      <c r="K47" s="94">
        <v>-9.4999999972060323E-2</v>
      </c>
      <c r="L47" s="55">
        <v>227733.07500000001</v>
      </c>
      <c r="M47" s="100">
        <v>-2.9999999969732016E-2</v>
      </c>
    </row>
    <row r="48" spans="1:13" ht="11.25" customHeight="1" x14ac:dyDescent="0.25">
      <c r="A48" s="2"/>
      <c r="B48" s="2"/>
      <c r="C48" s="2" t="s">
        <v>136</v>
      </c>
      <c r="D48" s="2"/>
      <c r="E48" s="93">
        <v>208310.04</v>
      </c>
      <c r="F48" s="93">
        <v>248596.27</v>
      </c>
      <c r="G48" s="95">
        <v>40286.22</v>
      </c>
      <c r="H48" s="93">
        <v>810839.65499999991</v>
      </c>
      <c r="I48" s="93">
        <v>951741.86</v>
      </c>
      <c r="J48" s="93">
        <v>602529.61499999987</v>
      </c>
      <c r="K48" s="94">
        <v>140902.20500000007</v>
      </c>
      <c r="L48" s="55">
        <v>823472.89621212112</v>
      </c>
      <c r="M48" s="100">
        <v>12633.241212121211</v>
      </c>
    </row>
    <row r="49" spans="1:13" ht="11.25" customHeight="1" x14ac:dyDescent="0.25">
      <c r="A49" s="2"/>
      <c r="B49" s="2"/>
      <c r="C49" s="2" t="s">
        <v>138</v>
      </c>
      <c r="D49" s="2"/>
      <c r="E49" s="93">
        <v>108433.07</v>
      </c>
      <c r="F49" s="93">
        <v>86298.29</v>
      </c>
      <c r="G49" s="95">
        <v>-22134.78</v>
      </c>
      <c r="H49" s="93">
        <v>407017.48212121229</v>
      </c>
      <c r="I49" s="93">
        <v>515810.44</v>
      </c>
      <c r="J49" s="93">
        <v>298584.41212121228</v>
      </c>
      <c r="K49" s="94">
        <v>108792.95787878771</v>
      </c>
      <c r="L49" s="55">
        <v>448280.75575757556</v>
      </c>
      <c r="M49" s="100">
        <v>41263.273636363272</v>
      </c>
    </row>
    <row r="50" spans="1:13" ht="11.25" customHeight="1" x14ac:dyDescent="0.25">
      <c r="A50" s="2"/>
      <c r="B50" s="2"/>
      <c r="C50" s="2" t="s">
        <v>140</v>
      </c>
      <c r="D50" s="2"/>
      <c r="E50" s="93">
        <v>8750</v>
      </c>
      <c r="F50" s="93">
        <v>8750</v>
      </c>
      <c r="G50" s="95">
        <v>0</v>
      </c>
      <c r="H50" s="93">
        <v>11590.90909090909</v>
      </c>
      <c r="I50" s="93">
        <v>30000</v>
      </c>
      <c r="J50" s="93">
        <v>2840.9090909090901</v>
      </c>
      <c r="K50" s="94">
        <v>18409.090909090912</v>
      </c>
      <c r="L50" s="55">
        <v>30000</v>
      </c>
      <c r="M50" s="100">
        <v>18409.090909090912</v>
      </c>
    </row>
    <row r="51" spans="1:13" ht="11.25" customHeight="1" x14ac:dyDescent="0.25">
      <c r="A51" s="2"/>
      <c r="B51" s="2"/>
      <c r="C51" s="2" t="s">
        <v>142</v>
      </c>
      <c r="D51" s="2"/>
      <c r="E51" s="93">
        <v>66759.009999999995</v>
      </c>
      <c r="F51" s="93">
        <v>62644.46</v>
      </c>
      <c r="G51" s="95">
        <v>-4114.5469999999996</v>
      </c>
      <c r="H51" s="93">
        <v>237354.01</v>
      </c>
      <c r="I51" s="93">
        <v>374430.01</v>
      </c>
      <c r="J51" s="93">
        <v>170595</v>
      </c>
      <c r="K51" s="94">
        <v>137076</v>
      </c>
      <c r="L51" s="55">
        <v>237353.97</v>
      </c>
      <c r="M51" s="100">
        <v>-4.0000000008149073E-2</v>
      </c>
    </row>
    <row r="52" spans="1:13" ht="11.25" customHeight="1" x14ac:dyDescent="0.25">
      <c r="A52" s="2"/>
      <c r="B52" s="2"/>
      <c r="C52" s="2" t="s">
        <v>144</v>
      </c>
      <c r="D52" s="2"/>
      <c r="E52" s="93">
        <v>11612.5</v>
      </c>
      <c r="F52" s="93">
        <v>10000</v>
      </c>
      <c r="G52" s="95">
        <v>-1612.5</v>
      </c>
      <c r="H52" s="93">
        <v>43487.5</v>
      </c>
      <c r="I52" s="93">
        <v>45000</v>
      </c>
      <c r="J52" s="93">
        <v>31875</v>
      </c>
      <c r="K52" s="94">
        <v>1512.5</v>
      </c>
      <c r="L52" s="55">
        <v>74612.5</v>
      </c>
      <c r="M52" s="100">
        <v>31125</v>
      </c>
    </row>
    <row r="53" spans="1:13" ht="11.25" customHeight="1" x14ac:dyDescent="0.25">
      <c r="A53" s="2"/>
      <c r="B53" s="2"/>
      <c r="C53" s="2" t="s">
        <v>146</v>
      </c>
      <c r="D53" s="2"/>
      <c r="E53" s="93">
        <v>22230.880000000001</v>
      </c>
      <c r="F53" s="93">
        <v>42058.34</v>
      </c>
      <c r="G53" s="95">
        <v>19827.46</v>
      </c>
      <c r="H53" s="93">
        <v>41285.880000000012</v>
      </c>
      <c r="I53" s="93">
        <v>144200.03</v>
      </c>
      <c r="J53" s="93">
        <v>19055.000000000011</v>
      </c>
      <c r="K53" s="94">
        <v>102914.15</v>
      </c>
      <c r="L53" s="55">
        <v>41285.866666666683</v>
      </c>
      <c r="M53" s="100">
        <v>-1.3333333328773733E-2</v>
      </c>
    </row>
    <row r="54" spans="1:13" ht="11.25" customHeight="1" x14ac:dyDescent="0.25">
      <c r="A54" s="2"/>
      <c r="B54" s="2"/>
      <c r="C54" s="2" t="s">
        <v>148</v>
      </c>
      <c r="D54" s="2"/>
      <c r="E54" s="93">
        <v>21000</v>
      </c>
      <c r="F54" s="93">
        <v>17500</v>
      </c>
      <c r="G54" s="95">
        <v>-3500</v>
      </c>
      <c r="H54" s="93">
        <v>72000</v>
      </c>
      <c r="I54" s="93">
        <v>60000</v>
      </c>
      <c r="J54" s="93">
        <v>51000</v>
      </c>
      <c r="K54" s="94">
        <v>-12000</v>
      </c>
      <c r="L54" s="55">
        <v>72000</v>
      </c>
      <c r="M54" s="100">
        <v>0</v>
      </c>
    </row>
    <row r="55" spans="1:13" ht="11.25" customHeight="1" x14ac:dyDescent="0.25">
      <c r="A55" s="2"/>
      <c r="B55" s="2"/>
      <c r="C55" s="2" t="s">
        <v>150</v>
      </c>
      <c r="D55" s="2"/>
      <c r="E55" s="93">
        <v>34680.57</v>
      </c>
      <c r="F55" s="93">
        <v>12008</v>
      </c>
      <c r="G55" s="95">
        <v>-22672.57</v>
      </c>
      <c r="H55" s="93">
        <v>114476.01444444446</v>
      </c>
      <c r="I55" s="93">
        <v>54036</v>
      </c>
      <c r="J55" s="93">
        <v>79795.444444444467</v>
      </c>
      <c r="K55" s="94">
        <v>-60440.01444444446</v>
      </c>
      <c r="L55" s="55">
        <v>99526.006666666624</v>
      </c>
      <c r="M55" s="100">
        <v>-14950.007777777835</v>
      </c>
    </row>
    <row r="56" spans="1:13" ht="11.25" customHeight="1" x14ac:dyDescent="0.25">
      <c r="A56" s="2"/>
      <c r="B56" s="2"/>
      <c r="C56" s="2" t="s">
        <v>152</v>
      </c>
      <c r="D56" s="2"/>
      <c r="E56" s="93">
        <v>0</v>
      </c>
      <c r="F56" s="93">
        <v>20000.009999999998</v>
      </c>
      <c r="G56" s="95">
        <v>20000.009999999998</v>
      </c>
      <c r="H56" s="93">
        <v>10000.333333333328</v>
      </c>
      <c r="I56" s="93">
        <v>20000.009999999998</v>
      </c>
      <c r="J56" s="93">
        <v>10000.333333333328</v>
      </c>
      <c r="K56" s="94">
        <v>9999.6766666666699</v>
      </c>
      <c r="L56" s="55">
        <v>9999.6666666666606</v>
      </c>
      <c r="M56" s="100">
        <v>-0.66666666666787933</v>
      </c>
    </row>
    <row r="57" spans="1:13" ht="11.25" customHeight="1" x14ac:dyDescent="0.25">
      <c r="A57" s="2"/>
      <c r="B57" s="2"/>
      <c r="C57" s="2" t="s">
        <v>154</v>
      </c>
      <c r="D57" s="2"/>
      <c r="E57" s="93">
        <v>99072.33</v>
      </c>
      <c r="F57" s="93">
        <v>99123.39</v>
      </c>
      <c r="G57" s="95">
        <v>51.0625</v>
      </c>
      <c r="H57" s="93">
        <v>375429.64666666667</v>
      </c>
      <c r="I57" s="93">
        <v>339851.63</v>
      </c>
      <c r="J57" s="93">
        <v>276357.31666666665</v>
      </c>
      <c r="K57" s="94">
        <v>-35578.016666666663</v>
      </c>
      <c r="L57" s="55">
        <v>376337.56212121207</v>
      </c>
      <c r="M57" s="100">
        <v>907.91545454540756</v>
      </c>
    </row>
    <row r="58" spans="1:13" ht="11.25" customHeight="1" x14ac:dyDescent="0.25">
      <c r="A58" s="2"/>
      <c r="B58" s="2"/>
      <c r="C58" s="2" t="s">
        <v>156</v>
      </c>
      <c r="D58" s="2"/>
      <c r="E58" s="93">
        <v>23432.5</v>
      </c>
      <c r="F58" s="93">
        <v>39474.160000000003</v>
      </c>
      <c r="G58" s="95">
        <v>16041.66</v>
      </c>
      <c r="H58" s="93">
        <v>80340</v>
      </c>
      <c r="I58" s="93">
        <v>135339.97</v>
      </c>
      <c r="J58" s="93">
        <v>56907.5</v>
      </c>
      <c r="K58" s="94">
        <v>54999.97</v>
      </c>
      <c r="L58" s="55">
        <v>80340</v>
      </c>
      <c r="M58" s="100">
        <v>0</v>
      </c>
    </row>
    <row r="59" spans="1:13" ht="11.25" customHeight="1" x14ac:dyDescent="0.25">
      <c r="A59" s="2"/>
      <c r="B59" s="2"/>
      <c r="C59" s="2" t="s">
        <v>158</v>
      </c>
      <c r="D59" s="2"/>
      <c r="E59" s="93">
        <v>13733.35</v>
      </c>
      <c r="F59" s="93">
        <v>19226.66</v>
      </c>
      <c r="G59" s="95">
        <v>5493.3109999999997</v>
      </c>
      <c r="H59" s="93">
        <v>13733.35</v>
      </c>
      <c r="I59" s="93">
        <v>65919.97</v>
      </c>
      <c r="J59" s="93">
        <v>0</v>
      </c>
      <c r="K59" s="94">
        <v>52186.62</v>
      </c>
      <c r="L59" s="55">
        <v>80920.016666666663</v>
      </c>
      <c r="M59" s="100">
        <v>67186.666666666657</v>
      </c>
    </row>
    <row r="60" spans="1:13" ht="11.25" customHeight="1" x14ac:dyDescent="0.25">
      <c r="A60" s="2"/>
      <c r="B60" s="2"/>
      <c r="C60" s="2" t="s">
        <v>160</v>
      </c>
      <c r="D60" s="2"/>
      <c r="E60" s="93">
        <v>93452.84</v>
      </c>
      <c r="F60" s="93">
        <v>65435.44</v>
      </c>
      <c r="G60" s="95">
        <v>-28017.4</v>
      </c>
      <c r="H60" s="93">
        <v>299219.32749999996</v>
      </c>
      <c r="I60" s="93">
        <v>306149.96000000002</v>
      </c>
      <c r="J60" s="93">
        <v>205766.48749999996</v>
      </c>
      <c r="K60" s="94">
        <v>6930.6325000000652</v>
      </c>
      <c r="L60" s="55">
        <v>269532.6358333336</v>
      </c>
      <c r="M60" s="100">
        <v>-29686.69166666636</v>
      </c>
    </row>
    <row r="61" spans="1:13" ht="11.25" customHeight="1" x14ac:dyDescent="0.25">
      <c r="A61" s="2"/>
      <c r="B61" s="2"/>
      <c r="C61" s="2" t="s">
        <v>162</v>
      </c>
      <c r="D61" s="2"/>
      <c r="E61" s="93">
        <v>5250</v>
      </c>
      <c r="F61" s="93">
        <v>0</v>
      </c>
      <c r="G61" s="95">
        <v>-5250</v>
      </c>
      <c r="H61" s="93">
        <v>5250</v>
      </c>
      <c r="I61" s="93">
        <v>0</v>
      </c>
      <c r="J61" s="93">
        <v>0</v>
      </c>
      <c r="K61" s="94">
        <v>-5250</v>
      </c>
      <c r="L61" s="55">
        <v>3750</v>
      </c>
      <c r="M61" s="100">
        <v>-1500</v>
      </c>
    </row>
    <row r="62" spans="1:13" ht="11.25" customHeight="1" x14ac:dyDescent="0.25">
      <c r="A62" s="2"/>
      <c r="B62" s="2"/>
      <c r="C62" s="2" t="s">
        <v>164</v>
      </c>
      <c r="D62" s="2"/>
      <c r="E62" s="93">
        <v>39433.379999999997</v>
      </c>
      <c r="F62" s="93">
        <v>40616.339999999997</v>
      </c>
      <c r="G62" s="95">
        <v>1182.961</v>
      </c>
      <c r="H62" s="93">
        <v>139256.04666666681</v>
      </c>
      <c r="I62" s="93">
        <v>139255.96</v>
      </c>
      <c r="J62" s="93">
        <v>99822.666666666802</v>
      </c>
      <c r="K62" s="94">
        <v>-8.6666666815290228E-2</v>
      </c>
      <c r="L62" s="55">
        <v>139255.70000000019</v>
      </c>
      <c r="M62" s="100">
        <v>-0.34666666662087664</v>
      </c>
    </row>
    <row r="63" spans="1:13" ht="11.25" customHeight="1" x14ac:dyDescent="0.25">
      <c r="A63" s="2"/>
      <c r="B63" s="2"/>
      <c r="C63" s="2" t="s">
        <v>165</v>
      </c>
      <c r="D63" s="2"/>
      <c r="E63" s="93">
        <v>0</v>
      </c>
      <c r="F63" s="93">
        <v>26666.68</v>
      </c>
      <c r="G63" s="95">
        <v>26666.68</v>
      </c>
      <c r="H63" s="93">
        <v>0</v>
      </c>
      <c r="I63" s="93">
        <v>80000.039999999994</v>
      </c>
      <c r="J63" s="93">
        <v>0</v>
      </c>
      <c r="K63" s="94">
        <v>80000.039999999994</v>
      </c>
      <c r="L63" s="55">
        <v>0</v>
      </c>
      <c r="M63" s="100">
        <v>0</v>
      </c>
    </row>
    <row r="64" spans="1:13" ht="11.25" customHeight="1" x14ac:dyDescent="0.25">
      <c r="A64" s="2"/>
      <c r="B64" s="2"/>
      <c r="C64" s="42" t="s">
        <v>167</v>
      </c>
      <c r="D64" s="42"/>
      <c r="E64" s="96">
        <v>822572.7</v>
      </c>
      <c r="F64" s="96">
        <v>864820.17000000016</v>
      </c>
      <c r="G64" s="98">
        <v>42247.470000000205</v>
      </c>
      <c r="H64" s="96">
        <v>2889013.2598232329</v>
      </c>
      <c r="I64" s="96">
        <v>3489468.89</v>
      </c>
      <c r="J64" s="96">
        <v>2066440.5598232329</v>
      </c>
      <c r="K64" s="97">
        <v>600455.63017676724</v>
      </c>
      <c r="L64" s="101">
        <v>3014400.6515909093</v>
      </c>
      <c r="M64" s="102">
        <v>125387.39176767666</v>
      </c>
    </row>
    <row r="65" spans="1:13" ht="11.25" customHeight="1" x14ac:dyDescent="0.25">
      <c r="A65" s="2"/>
      <c r="B65" s="2" t="s">
        <v>35</v>
      </c>
      <c r="C65" s="2"/>
      <c r="D65" s="2"/>
      <c r="E65" s="93"/>
      <c r="F65" s="93"/>
      <c r="G65" s="95"/>
      <c r="H65" s="93"/>
      <c r="I65" s="93"/>
      <c r="J65" s="93"/>
      <c r="K65" s="94"/>
      <c r="L65" s="55"/>
      <c r="M65" s="100"/>
    </row>
    <row r="66" spans="1:13" ht="11.25" customHeight="1" x14ac:dyDescent="0.25">
      <c r="A66" s="2"/>
      <c r="B66" s="2"/>
      <c r="C66" s="2" t="s">
        <v>168</v>
      </c>
      <c r="D66" s="2"/>
      <c r="E66" s="93">
        <v>6536.76</v>
      </c>
      <c r="F66" s="93">
        <v>17586.919999999998</v>
      </c>
      <c r="G66" s="95">
        <v>11050.16</v>
      </c>
      <c r="H66" s="93">
        <v>42810.424062500002</v>
      </c>
      <c r="I66" s="93">
        <v>62810.42</v>
      </c>
      <c r="J66" s="93">
        <v>36273.6640625</v>
      </c>
      <c r="K66" s="94">
        <v>19999.995937499996</v>
      </c>
      <c r="L66" s="55">
        <v>42810.419140625003</v>
      </c>
      <c r="M66" s="100">
        <v>-4.9218749991268851E-3</v>
      </c>
    </row>
    <row r="67" spans="1:13" ht="11.25" customHeight="1" x14ac:dyDescent="0.25">
      <c r="A67" s="2"/>
      <c r="B67" s="2"/>
      <c r="C67" s="2" t="s">
        <v>170</v>
      </c>
      <c r="D67" s="2"/>
      <c r="E67" s="93">
        <v>19124.07</v>
      </c>
      <c r="F67" s="93">
        <v>38487.96</v>
      </c>
      <c r="G67" s="95">
        <v>19363.89</v>
      </c>
      <c r="H67" s="93">
        <v>59463.898125</v>
      </c>
      <c r="I67" s="93">
        <v>115463.88</v>
      </c>
      <c r="J67" s="93">
        <v>40339.828125</v>
      </c>
      <c r="K67" s="94">
        <v>55999.981875000005</v>
      </c>
      <c r="L67" s="55">
        <v>59463.898339843749</v>
      </c>
      <c r="M67" s="100">
        <v>2.1484374883584678E-4</v>
      </c>
    </row>
    <row r="68" spans="1:13" ht="11.25" customHeight="1" x14ac:dyDescent="0.25">
      <c r="A68" s="2"/>
      <c r="B68" s="2"/>
      <c r="C68" s="2" t="s">
        <v>172</v>
      </c>
      <c r="D68" s="2"/>
      <c r="E68" s="93">
        <v>7849.02</v>
      </c>
      <c r="F68" s="93">
        <v>5347</v>
      </c>
      <c r="G68" s="95">
        <v>-2502.02</v>
      </c>
      <c r="H68" s="93">
        <v>16040.99998046875</v>
      </c>
      <c r="I68" s="93">
        <v>16041</v>
      </c>
      <c r="J68" s="93">
        <v>8191.97998046875</v>
      </c>
      <c r="K68" s="94">
        <v>1.9531249563442543E-5</v>
      </c>
      <c r="L68" s="55">
        <v>16040.999453124999</v>
      </c>
      <c r="M68" s="100">
        <v>-5.2734375094587449E-4</v>
      </c>
    </row>
    <row r="69" spans="1:13" ht="11.25" customHeight="1" x14ac:dyDescent="0.25">
      <c r="A69" s="2"/>
      <c r="B69" s="2"/>
      <c r="C69" s="2" t="s">
        <v>173</v>
      </c>
      <c r="D69" s="2"/>
      <c r="E69" s="93">
        <v>6447.69</v>
      </c>
      <c r="F69" s="93">
        <v>6397.36</v>
      </c>
      <c r="G69" s="95">
        <v>-50.330080000000002</v>
      </c>
      <c r="H69" s="93">
        <v>19192.080624999999</v>
      </c>
      <c r="I69" s="93">
        <v>19192.080000000002</v>
      </c>
      <c r="J69" s="93">
        <v>12744.390625</v>
      </c>
      <c r="K69" s="94">
        <v>-6.249999969440978E-4</v>
      </c>
      <c r="L69" s="55">
        <v>19192.081113281249</v>
      </c>
      <c r="M69" s="100">
        <v>4.8828125E-4</v>
      </c>
    </row>
    <row r="70" spans="1:13" ht="11.25" customHeight="1" x14ac:dyDescent="0.25">
      <c r="A70" s="2"/>
      <c r="B70" s="2"/>
      <c r="C70" s="2" t="s">
        <v>174</v>
      </c>
      <c r="D70" s="2"/>
      <c r="E70" s="93">
        <v>60268.51</v>
      </c>
      <c r="F70" s="93">
        <v>78499.64</v>
      </c>
      <c r="G70" s="95">
        <v>18231.13</v>
      </c>
      <c r="H70" s="93">
        <v>218351.21282647722</v>
      </c>
      <c r="I70" s="93">
        <v>266944.34999999998</v>
      </c>
      <c r="J70" s="93">
        <v>158082.70282647721</v>
      </c>
      <c r="K70" s="94">
        <v>48593.137173522759</v>
      </c>
      <c r="L70" s="55">
        <v>228512.2861967046</v>
      </c>
      <c r="M70" s="100">
        <v>10161.073370227386</v>
      </c>
    </row>
    <row r="71" spans="1:13" ht="11.25" customHeight="1" x14ac:dyDescent="0.25">
      <c r="A71" s="2"/>
      <c r="B71" s="2"/>
      <c r="C71" s="2" t="s">
        <v>176</v>
      </c>
      <c r="D71" s="2"/>
      <c r="E71" s="93">
        <v>3375.27</v>
      </c>
      <c r="F71" s="93">
        <v>8804.4</v>
      </c>
      <c r="G71" s="95">
        <v>5429.13</v>
      </c>
      <c r="H71" s="93">
        <v>26413.1996875</v>
      </c>
      <c r="I71" s="93">
        <v>26413.200000000001</v>
      </c>
      <c r="J71" s="93">
        <v>23037.9296875</v>
      </c>
      <c r="K71" s="94">
        <v>3.125000002910383E-4</v>
      </c>
      <c r="L71" s="55">
        <v>26413.198496093748</v>
      </c>
      <c r="M71" s="100">
        <v>-1.1914062524738256E-3</v>
      </c>
    </row>
    <row r="72" spans="1:13" ht="11.25" customHeight="1" x14ac:dyDescent="0.25">
      <c r="A72" s="2"/>
      <c r="B72" s="2"/>
      <c r="C72" s="2" t="s">
        <v>177</v>
      </c>
      <c r="D72" s="2"/>
      <c r="E72" s="93">
        <v>2111.52</v>
      </c>
      <c r="F72" s="93">
        <v>2667.97</v>
      </c>
      <c r="G72" s="95">
        <v>556.45000000000005</v>
      </c>
      <c r="H72" s="93">
        <v>7895.2804828892404</v>
      </c>
      <c r="I72" s="93">
        <v>9072.65</v>
      </c>
      <c r="J72" s="93">
        <v>5783.7604828892399</v>
      </c>
      <c r="K72" s="94">
        <v>1177.3695171107593</v>
      </c>
      <c r="L72" s="55">
        <v>8291.6141062477909</v>
      </c>
      <c r="M72" s="100">
        <v>396.33362335855054</v>
      </c>
    </row>
    <row r="73" spans="1:13" ht="11.25" customHeight="1" x14ac:dyDescent="0.25">
      <c r="A73" s="2"/>
      <c r="B73" s="2"/>
      <c r="C73" s="2" t="s">
        <v>178</v>
      </c>
      <c r="D73" s="2"/>
      <c r="E73" s="93">
        <v>19346.8</v>
      </c>
      <c r="F73" s="93">
        <v>18517.84</v>
      </c>
      <c r="G73" s="95">
        <v>-828.96090000000004</v>
      </c>
      <c r="H73" s="93">
        <v>35553.518750000003</v>
      </c>
      <c r="I73" s="93">
        <v>55553.52</v>
      </c>
      <c r="J73" s="93">
        <v>16206.718750000004</v>
      </c>
      <c r="K73" s="94">
        <v>20000.001249999994</v>
      </c>
      <c r="L73" s="55">
        <v>35553.518750000003</v>
      </c>
      <c r="M73" s="100">
        <v>0</v>
      </c>
    </row>
    <row r="74" spans="1:13" ht="11.25" customHeight="1" x14ac:dyDescent="0.25">
      <c r="A74" s="2"/>
      <c r="B74" s="2"/>
      <c r="C74" s="42" t="s">
        <v>180</v>
      </c>
      <c r="D74" s="42"/>
      <c r="E74" s="96">
        <v>125059.64000000003</v>
      </c>
      <c r="F74" s="96">
        <v>176309.09</v>
      </c>
      <c r="G74" s="98">
        <v>51249.449999999968</v>
      </c>
      <c r="H74" s="96">
        <v>425720.61453983519</v>
      </c>
      <c r="I74" s="96">
        <v>571491.1</v>
      </c>
      <c r="J74" s="96">
        <v>300660.97453983518</v>
      </c>
      <c r="K74" s="97">
        <v>145770.48546016478</v>
      </c>
      <c r="L74" s="101">
        <v>436278.01559592114</v>
      </c>
      <c r="M74" s="102">
        <v>10557.401056085933</v>
      </c>
    </row>
    <row r="75" spans="1:13" ht="11.25" customHeight="1" x14ac:dyDescent="0.25">
      <c r="A75" s="2"/>
      <c r="B75" s="2" t="s">
        <v>36</v>
      </c>
      <c r="C75" s="2"/>
      <c r="D75" s="2"/>
      <c r="E75" s="93"/>
      <c r="F75" s="93"/>
      <c r="G75" s="95"/>
      <c r="H75" s="93"/>
      <c r="I75" s="93"/>
      <c r="J75" s="93"/>
      <c r="K75" s="94"/>
      <c r="L75" s="55"/>
      <c r="M75" s="100"/>
    </row>
    <row r="76" spans="1:13" ht="11.25" customHeight="1" x14ac:dyDescent="0.25">
      <c r="A76" s="2"/>
      <c r="B76" s="2"/>
      <c r="C76" s="2" t="s">
        <v>181</v>
      </c>
      <c r="D76" s="2"/>
      <c r="E76" s="93">
        <v>0</v>
      </c>
      <c r="F76" s="93">
        <v>4444.4399999999996</v>
      </c>
      <c r="G76" s="95">
        <v>4444.4399999999996</v>
      </c>
      <c r="H76" s="93">
        <v>0</v>
      </c>
      <c r="I76" s="93">
        <v>19999.98</v>
      </c>
      <c r="J76" s="93">
        <v>0</v>
      </c>
      <c r="K76" s="94">
        <v>19999.98</v>
      </c>
      <c r="L76" s="55">
        <v>0</v>
      </c>
      <c r="M76" s="100">
        <v>0</v>
      </c>
    </row>
    <row r="77" spans="1:13" ht="11.25" customHeight="1" x14ac:dyDescent="0.25">
      <c r="A77" s="2"/>
      <c r="B77" s="2"/>
      <c r="C77" s="2" t="s">
        <v>183</v>
      </c>
      <c r="D77" s="2"/>
      <c r="E77" s="93">
        <v>0</v>
      </c>
      <c r="F77" s="93">
        <v>10000</v>
      </c>
      <c r="G77" s="95">
        <v>10000</v>
      </c>
      <c r="H77" s="93">
        <v>30000</v>
      </c>
      <c r="I77" s="93">
        <v>30000</v>
      </c>
      <c r="J77" s="93">
        <v>30000</v>
      </c>
      <c r="K77" s="94">
        <v>0</v>
      </c>
      <c r="L77" s="55">
        <v>29999.999267578125</v>
      </c>
      <c r="M77" s="100">
        <v>-7.32421875E-4</v>
      </c>
    </row>
    <row r="78" spans="1:13" ht="11.25" customHeight="1" x14ac:dyDescent="0.25">
      <c r="A78" s="2"/>
      <c r="B78" s="2"/>
      <c r="C78" s="42" t="s">
        <v>184</v>
      </c>
      <c r="D78" s="42"/>
      <c r="E78" s="96">
        <v>0</v>
      </c>
      <c r="F78" s="96">
        <v>14444.439999999999</v>
      </c>
      <c r="G78" s="98">
        <v>14444.439999999999</v>
      </c>
      <c r="H78" s="96">
        <v>30000</v>
      </c>
      <c r="I78" s="96">
        <v>49999.979999999996</v>
      </c>
      <c r="J78" s="96">
        <v>30000</v>
      </c>
      <c r="K78" s="97">
        <v>19999.979999999996</v>
      </c>
      <c r="L78" s="101">
        <v>29999.999267578125</v>
      </c>
      <c r="M78" s="102">
        <v>-7.32421875E-4</v>
      </c>
    </row>
    <row r="79" spans="1:13" ht="11.25" customHeight="1" x14ac:dyDescent="0.25">
      <c r="A79" s="2"/>
      <c r="B79" s="2" t="s">
        <v>37</v>
      </c>
      <c r="C79" s="2"/>
      <c r="D79" s="2"/>
      <c r="E79" s="93"/>
      <c r="F79" s="93"/>
      <c r="G79" s="95"/>
      <c r="H79" s="93"/>
      <c r="I79" s="93"/>
      <c r="J79" s="93"/>
      <c r="K79" s="94"/>
      <c r="L79" s="55"/>
      <c r="M79" s="100"/>
    </row>
    <row r="80" spans="1:13" ht="11.25" customHeight="1" x14ac:dyDescent="0.25">
      <c r="A80" s="2"/>
      <c r="B80" s="2"/>
      <c r="C80" s="2" t="s">
        <v>185</v>
      </c>
      <c r="D80" s="2"/>
      <c r="E80" s="93">
        <v>2282.62</v>
      </c>
      <c r="F80" s="93">
        <v>6072</v>
      </c>
      <c r="G80" s="95">
        <v>3789.38</v>
      </c>
      <c r="H80" s="93">
        <v>5119.9998828124999</v>
      </c>
      <c r="I80" s="93">
        <v>10120</v>
      </c>
      <c r="J80" s="93">
        <v>2837.3798828125</v>
      </c>
      <c r="K80" s="94">
        <v>5000.0001171875001</v>
      </c>
      <c r="L80" s="55">
        <v>5119.999913330078</v>
      </c>
      <c r="M80" s="100">
        <v>3.0517578125E-5</v>
      </c>
    </row>
    <row r="81" spans="1:13" ht="11.25" customHeight="1" x14ac:dyDescent="0.25">
      <c r="A81" s="2"/>
      <c r="B81" s="2"/>
      <c r="C81" s="2" t="s">
        <v>187</v>
      </c>
      <c r="D81" s="2"/>
      <c r="E81" s="93">
        <v>1030.58</v>
      </c>
      <c r="F81" s="93">
        <v>1366.2</v>
      </c>
      <c r="G81" s="95">
        <v>335.62</v>
      </c>
      <c r="H81" s="93">
        <v>2277.0000439453124</v>
      </c>
      <c r="I81" s="93">
        <v>2277</v>
      </c>
      <c r="J81" s="93">
        <v>1246.4200439453125</v>
      </c>
      <c r="K81" s="94">
        <v>-4.3945312427240424E-5</v>
      </c>
      <c r="L81" s="55">
        <v>2277.0000604248048</v>
      </c>
      <c r="M81" s="100">
        <v>1.6479492387588834E-5</v>
      </c>
    </row>
    <row r="82" spans="1:13" ht="11.25" customHeight="1" x14ac:dyDescent="0.25">
      <c r="A82" s="2"/>
      <c r="B82" s="2"/>
      <c r="C82" s="2" t="s">
        <v>188</v>
      </c>
      <c r="D82" s="2"/>
      <c r="E82" s="93">
        <v>2214.41</v>
      </c>
      <c r="F82" s="93">
        <v>10319.68</v>
      </c>
      <c r="G82" s="95">
        <v>8105.27</v>
      </c>
      <c r="H82" s="93">
        <v>20959.03890625</v>
      </c>
      <c r="I82" s="93">
        <v>30959.040000000001</v>
      </c>
      <c r="J82" s="93">
        <v>18744.62890625</v>
      </c>
      <c r="K82" s="94">
        <v>10000.001093750001</v>
      </c>
      <c r="L82" s="55">
        <v>20959.039511718751</v>
      </c>
      <c r="M82" s="100">
        <v>6.0546875101863407E-4</v>
      </c>
    </row>
    <row r="83" spans="1:13" ht="11.25" customHeight="1" x14ac:dyDescent="0.25">
      <c r="A83" s="2"/>
      <c r="B83" s="2"/>
      <c r="C83" s="2" t="s">
        <v>190</v>
      </c>
      <c r="D83" s="2"/>
      <c r="E83" s="93">
        <v>840</v>
      </c>
      <c r="F83" s="93">
        <v>1366.2</v>
      </c>
      <c r="G83" s="95">
        <v>526.20000000000005</v>
      </c>
      <c r="H83" s="93">
        <v>4098.60009765625</v>
      </c>
      <c r="I83" s="93">
        <v>4098.6000000000004</v>
      </c>
      <c r="J83" s="93">
        <v>3258.60009765625</v>
      </c>
      <c r="K83" s="94">
        <v>-9.7656249636202119E-5</v>
      </c>
      <c r="L83" s="55">
        <v>4098.6001281738281</v>
      </c>
      <c r="M83" s="100">
        <v>3.0517578125E-5</v>
      </c>
    </row>
    <row r="84" spans="1:13" ht="11.25" customHeight="1" x14ac:dyDescent="0.25">
      <c r="A84" s="2"/>
      <c r="B84" s="2"/>
      <c r="C84" s="42" t="s">
        <v>191</v>
      </c>
      <c r="D84" s="42"/>
      <c r="E84" s="96">
        <v>6367.61</v>
      </c>
      <c r="F84" s="96">
        <v>19124.080000000002</v>
      </c>
      <c r="G84" s="98">
        <v>12756.470000000001</v>
      </c>
      <c r="H84" s="96">
        <v>32454.638930664063</v>
      </c>
      <c r="I84" s="96">
        <v>47454.64</v>
      </c>
      <c r="J84" s="96">
        <v>26087.028930664063</v>
      </c>
      <c r="K84" s="97">
        <v>15000.001069335936</v>
      </c>
      <c r="L84" s="101">
        <v>32454.639613647461</v>
      </c>
      <c r="M84" s="102">
        <v>6.829833996562229E-4</v>
      </c>
    </row>
    <row r="85" spans="1:13" ht="11.25" customHeight="1" x14ac:dyDescent="0.25">
      <c r="A85" s="2"/>
      <c r="B85" s="2" t="s">
        <v>38</v>
      </c>
      <c r="C85" s="2"/>
      <c r="D85" s="2"/>
      <c r="E85" s="93"/>
      <c r="F85" s="93"/>
      <c r="G85" s="95"/>
      <c r="H85" s="93"/>
      <c r="I85" s="93"/>
      <c r="J85" s="93"/>
      <c r="K85" s="94"/>
      <c r="L85" s="55"/>
      <c r="M85" s="100"/>
    </row>
    <row r="86" spans="1:13" ht="11.25" customHeight="1" x14ac:dyDescent="0.25">
      <c r="A86" s="2"/>
      <c r="B86" s="2"/>
      <c r="C86" s="2" t="s">
        <v>192</v>
      </c>
      <c r="D86" s="2"/>
      <c r="E86" s="93">
        <v>284553.33</v>
      </c>
      <c r="F86" s="93">
        <v>268096</v>
      </c>
      <c r="G86" s="95">
        <v>-16457.34</v>
      </c>
      <c r="H86" s="93">
        <v>829069.33000000007</v>
      </c>
      <c r="I86" s="93">
        <v>804288</v>
      </c>
      <c r="J86" s="93">
        <v>544516</v>
      </c>
      <c r="K86" s="94">
        <v>-24781.330000000075</v>
      </c>
      <c r="L86" s="55">
        <v>829069</v>
      </c>
      <c r="M86" s="100">
        <v>-0.33000000007450581</v>
      </c>
    </row>
    <row r="87" spans="1:13" ht="11.25" customHeight="1" x14ac:dyDescent="0.25">
      <c r="A87" s="2"/>
      <c r="B87" s="2"/>
      <c r="C87" s="2" t="s">
        <v>194</v>
      </c>
      <c r="D87" s="2"/>
      <c r="E87" s="93">
        <v>9000</v>
      </c>
      <c r="F87" s="93">
        <v>6000</v>
      </c>
      <c r="G87" s="95">
        <v>-3000</v>
      </c>
      <c r="H87" s="93">
        <v>9000</v>
      </c>
      <c r="I87" s="93">
        <v>18000</v>
      </c>
      <c r="J87" s="93">
        <v>0</v>
      </c>
      <c r="K87" s="94">
        <v>9000</v>
      </c>
      <c r="L87" s="55">
        <v>9000</v>
      </c>
      <c r="M87" s="100">
        <v>0</v>
      </c>
    </row>
    <row r="88" spans="1:13" ht="11.25" customHeight="1" x14ac:dyDescent="0.25">
      <c r="A88" s="2"/>
      <c r="B88" s="2"/>
      <c r="C88" s="42" t="s">
        <v>196</v>
      </c>
      <c r="D88" s="42"/>
      <c r="E88" s="96">
        <v>293553.33</v>
      </c>
      <c r="F88" s="96">
        <v>274096</v>
      </c>
      <c r="G88" s="98">
        <v>-19457.330000000016</v>
      </c>
      <c r="H88" s="96">
        <v>838069.33000000007</v>
      </c>
      <c r="I88" s="96">
        <v>822288</v>
      </c>
      <c r="J88" s="96">
        <v>544516</v>
      </c>
      <c r="K88" s="97">
        <v>-15781.330000000075</v>
      </c>
      <c r="L88" s="101">
        <v>838069</v>
      </c>
      <c r="M88" s="102">
        <v>-0.33000000007450581</v>
      </c>
    </row>
    <row r="89" spans="1:13" ht="11.25" customHeight="1" x14ac:dyDescent="0.25">
      <c r="A89" s="2"/>
      <c r="B89" s="2" t="s">
        <v>39</v>
      </c>
      <c r="C89" s="2"/>
      <c r="D89" s="2"/>
      <c r="E89" s="93"/>
      <c r="F89" s="93"/>
      <c r="G89" s="95"/>
      <c r="H89" s="93"/>
      <c r="I89" s="93"/>
      <c r="J89" s="93"/>
      <c r="K89" s="94"/>
      <c r="L89" s="55"/>
      <c r="M89" s="100"/>
    </row>
    <row r="90" spans="1:13" ht="11.25" customHeight="1" x14ac:dyDescent="0.25">
      <c r="A90" s="2"/>
      <c r="B90" s="2"/>
      <c r="C90" s="2" t="s">
        <v>197</v>
      </c>
      <c r="D90" s="2"/>
      <c r="E90" s="93">
        <v>0</v>
      </c>
      <c r="F90" s="93">
        <v>48000</v>
      </c>
      <c r="G90" s="95">
        <v>48000</v>
      </c>
      <c r="H90" s="93">
        <v>125000</v>
      </c>
      <c r="I90" s="93">
        <v>144000</v>
      </c>
      <c r="J90" s="93">
        <v>125000</v>
      </c>
      <c r="K90" s="94">
        <v>19000</v>
      </c>
      <c r="L90" s="55">
        <v>124999.998046875</v>
      </c>
      <c r="M90" s="100">
        <v>-1.953125E-3</v>
      </c>
    </row>
    <row r="91" spans="1:13" ht="11.25" customHeight="1" x14ac:dyDescent="0.25">
      <c r="A91" s="2"/>
      <c r="B91" s="2"/>
      <c r="C91" s="2" t="s">
        <v>199</v>
      </c>
      <c r="D91" s="2"/>
      <c r="E91" s="93">
        <v>33652</v>
      </c>
      <c r="F91" s="93">
        <v>34836.68</v>
      </c>
      <c r="G91" s="95">
        <v>1184.68</v>
      </c>
      <c r="H91" s="93">
        <v>113652</v>
      </c>
      <c r="I91" s="93">
        <v>104510.04</v>
      </c>
      <c r="J91" s="93">
        <v>80000</v>
      </c>
      <c r="K91" s="94">
        <v>-9141.9600000000064</v>
      </c>
      <c r="L91" s="55">
        <v>114399</v>
      </c>
      <c r="M91" s="100">
        <v>747</v>
      </c>
    </row>
    <row r="92" spans="1:13" ht="11.25" customHeight="1" x14ac:dyDescent="0.25">
      <c r="A92" s="2"/>
      <c r="B92" s="2"/>
      <c r="C92" s="2" t="s">
        <v>201</v>
      </c>
      <c r="D92" s="2"/>
      <c r="E92" s="93">
        <v>4541.95</v>
      </c>
      <c r="F92" s="93">
        <v>7039.14</v>
      </c>
      <c r="G92" s="95">
        <v>2497.19</v>
      </c>
      <c r="H92" s="93">
        <v>7039.1399414062498</v>
      </c>
      <c r="I92" s="93">
        <v>7039.14</v>
      </c>
      <c r="J92" s="93">
        <v>2497.18994140625</v>
      </c>
      <c r="K92" s="94">
        <v>5.8593750509317033E-5</v>
      </c>
      <c r="L92" s="55">
        <v>7039.1399108886717</v>
      </c>
      <c r="M92" s="100">
        <v>-3.0517578125E-5</v>
      </c>
    </row>
    <row r="93" spans="1:13" ht="11.25" customHeight="1" x14ac:dyDescent="0.25">
      <c r="A93" s="2"/>
      <c r="B93" s="2"/>
      <c r="C93" s="2" t="s">
        <v>202</v>
      </c>
      <c r="D93" s="2"/>
      <c r="E93" s="93">
        <v>0</v>
      </c>
      <c r="F93" s="93">
        <v>13333.32</v>
      </c>
      <c r="G93" s="95">
        <v>13333.32</v>
      </c>
      <c r="H93" s="93">
        <v>39999.9609375</v>
      </c>
      <c r="I93" s="93">
        <v>39999.96</v>
      </c>
      <c r="J93" s="93">
        <v>39999.9609375</v>
      </c>
      <c r="K93" s="94">
        <v>-9.3750000087311491E-4</v>
      </c>
      <c r="L93" s="55">
        <v>39999.95947265625</v>
      </c>
      <c r="M93" s="100">
        <v>-1.46484375E-3</v>
      </c>
    </row>
    <row r="94" spans="1:13" ht="11.25" customHeight="1" x14ac:dyDescent="0.25">
      <c r="A94" s="2"/>
      <c r="B94" s="2"/>
      <c r="C94" s="42" t="s">
        <v>203</v>
      </c>
      <c r="D94" s="42"/>
      <c r="E94" s="96">
        <v>38193.949999999997</v>
      </c>
      <c r="F94" s="96">
        <v>103209.13999999998</v>
      </c>
      <c r="G94" s="98">
        <v>65015.189999999988</v>
      </c>
      <c r="H94" s="96">
        <v>285691.10087890626</v>
      </c>
      <c r="I94" s="96">
        <v>295549.14</v>
      </c>
      <c r="J94" s="96">
        <v>247497.15087890625</v>
      </c>
      <c r="K94" s="97">
        <v>9858.0391210937523</v>
      </c>
      <c r="L94" s="101">
        <v>286438.09743041993</v>
      </c>
      <c r="M94" s="102">
        <v>746.99655151367188</v>
      </c>
    </row>
    <row r="95" spans="1:13" ht="11.25" customHeight="1" x14ac:dyDescent="0.25">
      <c r="A95" s="2"/>
      <c r="B95" s="2" t="s">
        <v>40</v>
      </c>
      <c r="C95" s="2"/>
      <c r="D95" s="2"/>
      <c r="E95" s="93"/>
      <c r="F95" s="93"/>
      <c r="G95" s="95"/>
      <c r="H95" s="93"/>
      <c r="I95" s="93"/>
      <c r="J95" s="93"/>
      <c r="K95" s="94"/>
      <c r="L95" s="55"/>
      <c r="M95" s="100"/>
    </row>
    <row r="96" spans="1:13" ht="11.25" customHeight="1" x14ac:dyDescent="0.25">
      <c r="A96" s="2"/>
      <c r="B96" s="2"/>
      <c r="C96" s="2" t="s">
        <v>204</v>
      </c>
      <c r="D96" s="2"/>
      <c r="E96" s="93">
        <v>35926.800000000003</v>
      </c>
      <c r="F96" s="93">
        <v>42816.12</v>
      </c>
      <c r="G96" s="95">
        <v>6889.32</v>
      </c>
      <c r="H96" s="93">
        <v>78448.397656250003</v>
      </c>
      <c r="I96" s="93">
        <v>128448.36</v>
      </c>
      <c r="J96" s="93">
        <v>42521.59765625</v>
      </c>
      <c r="K96" s="94">
        <v>49999.962343749998</v>
      </c>
      <c r="L96" s="55">
        <v>78448.399824218752</v>
      </c>
      <c r="M96" s="100">
        <v>2.1679687488358468E-3</v>
      </c>
    </row>
    <row r="97" spans="1:13" ht="11.25" customHeight="1" x14ac:dyDescent="0.25">
      <c r="A97" s="2"/>
      <c r="B97" s="2"/>
      <c r="C97" s="2" t="s">
        <v>206</v>
      </c>
      <c r="D97" s="2"/>
      <c r="E97" s="93">
        <v>3953.89</v>
      </c>
      <c r="F97" s="93">
        <v>10780.12</v>
      </c>
      <c r="G97" s="95">
        <v>6826.23</v>
      </c>
      <c r="H97" s="93">
        <v>32340.358749999999</v>
      </c>
      <c r="I97" s="93">
        <v>32340.36</v>
      </c>
      <c r="J97" s="93">
        <v>28386.46875</v>
      </c>
      <c r="K97" s="94">
        <v>1.2500000011641532E-3</v>
      </c>
      <c r="L97" s="55">
        <v>32340.358017578124</v>
      </c>
      <c r="M97" s="100">
        <v>-7.32421875E-4</v>
      </c>
    </row>
    <row r="98" spans="1:13" ht="11.25" customHeight="1" x14ac:dyDescent="0.25">
      <c r="A98" s="2"/>
      <c r="B98" s="2"/>
      <c r="C98" s="2" t="s">
        <v>207</v>
      </c>
      <c r="D98" s="2"/>
      <c r="E98" s="93">
        <v>14215.71</v>
      </c>
      <c r="F98" s="93">
        <v>111702.78</v>
      </c>
      <c r="G98" s="95">
        <v>97487.07</v>
      </c>
      <c r="H98" s="93">
        <v>41702.799843749999</v>
      </c>
      <c r="I98" s="93">
        <v>111702.78</v>
      </c>
      <c r="J98" s="93">
        <v>27487.08984375</v>
      </c>
      <c r="K98" s="94">
        <v>69999.980156250007</v>
      </c>
      <c r="L98" s="55">
        <v>41702.800371093748</v>
      </c>
      <c r="M98" s="100">
        <v>5.2734374912688509E-4</v>
      </c>
    </row>
    <row r="99" spans="1:13" ht="11.25" customHeight="1" x14ac:dyDescent="0.25">
      <c r="A99" s="2"/>
      <c r="B99" s="2"/>
      <c r="C99" s="2" t="s">
        <v>209</v>
      </c>
      <c r="D99" s="2"/>
      <c r="E99" s="93">
        <v>9191.3799999999992</v>
      </c>
      <c r="F99" s="93">
        <v>11664.12</v>
      </c>
      <c r="G99" s="95">
        <v>2472.7399999999998</v>
      </c>
      <c r="H99" s="93">
        <v>11664.120234374999</v>
      </c>
      <c r="I99" s="93">
        <v>11664.12</v>
      </c>
      <c r="J99" s="93">
        <v>2472.740234375</v>
      </c>
      <c r="K99" s="94">
        <v>-2.3437499839928932E-4</v>
      </c>
      <c r="L99" s="55">
        <v>11664.120112304687</v>
      </c>
      <c r="M99" s="100">
        <v>-1.220703125E-4</v>
      </c>
    </row>
    <row r="100" spans="1:13" ht="11.25" customHeight="1" x14ac:dyDescent="0.25">
      <c r="A100" s="2"/>
      <c r="B100" s="2"/>
      <c r="C100" s="2" t="s">
        <v>211</v>
      </c>
      <c r="D100" s="2"/>
      <c r="E100" s="93">
        <v>0</v>
      </c>
      <c r="F100" s="93">
        <v>10524.84</v>
      </c>
      <c r="G100" s="95">
        <v>10524.84</v>
      </c>
      <c r="H100" s="93">
        <v>47361.78125</v>
      </c>
      <c r="I100" s="93">
        <v>47361.78</v>
      </c>
      <c r="J100" s="93">
        <v>47361.78125</v>
      </c>
      <c r="K100" s="94">
        <v>-1.2500000011641532E-3</v>
      </c>
      <c r="L100" s="55">
        <v>47361.779296875</v>
      </c>
      <c r="M100" s="100">
        <v>-1.953125E-3</v>
      </c>
    </row>
    <row r="101" spans="1:13" ht="11.25" customHeight="1" x14ac:dyDescent="0.25">
      <c r="A101" s="2"/>
      <c r="B101" s="2"/>
      <c r="C101" s="2" t="s">
        <v>212</v>
      </c>
      <c r="D101" s="2"/>
      <c r="E101" s="93">
        <v>26799.35</v>
      </c>
      <c r="F101" s="93">
        <v>35555.56</v>
      </c>
      <c r="G101" s="95">
        <v>8756.2090000000007</v>
      </c>
      <c r="H101" s="93">
        <v>82999.998437500006</v>
      </c>
      <c r="I101" s="93">
        <v>160000.01999999999</v>
      </c>
      <c r="J101" s="93">
        <v>56200.648437500007</v>
      </c>
      <c r="K101" s="94">
        <v>77000.021562499984</v>
      </c>
      <c r="L101" s="55">
        <v>83000.00390625</v>
      </c>
      <c r="M101" s="100">
        <v>5.4687499941792339E-3</v>
      </c>
    </row>
    <row r="102" spans="1:13" ht="11.25" customHeight="1" x14ac:dyDescent="0.25">
      <c r="A102" s="2"/>
      <c r="B102" s="2"/>
      <c r="C102" s="2" t="s">
        <v>213</v>
      </c>
      <c r="D102" s="2"/>
      <c r="E102" s="93">
        <v>36986.959999999999</v>
      </c>
      <c r="F102" s="93">
        <v>30557.58</v>
      </c>
      <c r="G102" s="95">
        <v>-6429.3810000000003</v>
      </c>
      <c r="H102" s="93">
        <v>114003.28812499999</v>
      </c>
      <c r="I102" s="93">
        <v>114003.29</v>
      </c>
      <c r="J102" s="93">
        <v>77016.328125</v>
      </c>
      <c r="K102" s="94">
        <v>1.8750000017462298E-3</v>
      </c>
      <c r="L102" s="55">
        <v>114003.293515625</v>
      </c>
      <c r="M102" s="100">
        <v>5.390625010477379E-3</v>
      </c>
    </row>
    <row r="103" spans="1:13" ht="11.25" customHeight="1" x14ac:dyDescent="0.25">
      <c r="A103" s="2"/>
      <c r="B103" s="2"/>
      <c r="C103" s="2" t="s">
        <v>214</v>
      </c>
      <c r="D103" s="2"/>
      <c r="E103" s="93">
        <v>2785</v>
      </c>
      <c r="F103" s="93">
        <v>3279.14</v>
      </c>
      <c r="G103" s="95">
        <v>494.13990000000001</v>
      </c>
      <c r="H103" s="93">
        <v>25000</v>
      </c>
      <c r="I103" s="93">
        <v>14756.13</v>
      </c>
      <c r="J103" s="93">
        <v>22215</v>
      </c>
      <c r="K103" s="94">
        <v>-10243.870000000001</v>
      </c>
      <c r="L103" s="55">
        <v>25000.00048828125</v>
      </c>
      <c r="M103" s="100">
        <v>4.8828125E-4</v>
      </c>
    </row>
    <row r="104" spans="1:13" ht="11.25" customHeight="1" x14ac:dyDescent="0.25">
      <c r="A104" s="2"/>
      <c r="B104" s="2"/>
      <c r="C104" s="2" t="s">
        <v>216</v>
      </c>
      <c r="D104" s="2"/>
      <c r="E104" s="93">
        <v>1278.98</v>
      </c>
      <c r="F104" s="93">
        <v>0</v>
      </c>
      <c r="G104" s="95">
        <v>-1278.98</v>
      </c>
      <c r="H104" s="93">
        <v>2000.00001953125</v>
      </c>
      <c r="I104" s="93">
        <v>0</v>
      </c>
      <c r="J104" s="93">
        <v>721.02001953125</v>
      </c>
      <c r="K104" s="94">
        <v>-2000.00001953125</v>
      </c>
      <c r="L104" s="55">
        <v>1999.9999243164061</v>
      </c>
      <c r="M104" s="100">
        <v>-9.5214843895519152E-5</v>
      </c>
    </row>
    <row r="105" spans="1:13" ht="11.25" customHeight="1" x14ac:dyDescent="0.25">
      <c r="A105" s="2"/>
      <c r="B105" s="2"/>
      <c r="C105" s="2" t="s">
        <v>218</v>
      </c>
      <c r="D105" s="2"/>
      <c r="E105" s="93">
        <v>30675.3</v>
      </c>
      <c r="F105" s="93">
        <v>40950</v>
      </c>
      <c r="G105" s="95">
        <v>10274.700000000001</v>
      </c>
      <c r="H105" s="93">
        <v>68249.999218750003</v>
      </c>
      <c r="I105" s="93">
        <v>68250</v>
      </c>
      <c r="J105" s="93">
        <v>37574.69921875</v>
      </c>
      <c r="K105" s="94">
        <v>7.8124999708961695E-4</v>
      </c>
      <c r="L105" s="55">
        <v>68250.001171875003</v>
      </c>
      <c r="M105" s="100">
        <v>1.953125E-3</v>
      </c>
    </row>
    <row r="106" spans="1:13" ht="11.25" customHeight="1" x14ac:dyDescent="0.25">
      <c r="A106" s="2"/>
      <c r="B106" s="2"/>
      <c r="C106" s="2" t="s">
        <v>219</v>
      </c>
      <c r="D106" s="2"/>
      <c r="E106" s="93">
        <v>1705.28</v>
      </c>
      <c r="F106" s="93">
        <v>3146.66</v>
      </c>
      <c r="G106" s="95">
        <v>1441.38</v>
      </c>
      <c r="H106" s="93">
        <v>14159.969453124999</v>
      </c>
      <c r="I106" s="93">
        <v>14159.97</v>
      </c>
      <c r="J106" s="93">
        <v>12454.689453124998</v>
      </c>
      <c r="K106" s="94">
        <v>5.4687500050931703E-4</v>
      </c>
      <c r="L106" s="55">
        <v>14159.969208984374</v>
      </c>
      <c r="M106" s="100">
        <v>-2.44140625E-4</v>
      </c>
    </row>
    <row r="107" spans="1:13" ht="11.25" customHeight="1" x14ac:dyDescent="0.25">
      <c r="A107" s="2"/>
      <c r="B107" s="2"/>
      <c r="C107" s="2" t="s">
        <v>220</v>
      </c>
      <c r="D107" s="2"/>
      <c r="E107" s="93">
        <v>0</v>
      </c>
      <c r="F107" s="93">
        <v>4444.4399999999996</v>
      </c>
      <c r="G107" s="95">
        <v>4444.4399999999996</v>
      </c>
      <c r="H107" s="93">
        <v>19999.98046875</v>
      </c>
      <c r="I107" s="93">
        <v>19999.98</v>
      </c>
      <c r="J107" s="93">
        <v>19999.98046875</v>
      </c>
      <c r="K107" s="94">
        <v>-4.6875000043655746E-4</v>
      </c>
      <c r="L107" s="55">
        <v>19999.979736328125</v>
      </c>
      <c r="M107" s="100">
        <v>-7.32421875E-4</v>
      </c>
    </row>
    <row r="108" spans="1:13" ht="11.25" customHeight="1" x14ac:dyDescent="0.25">
      <c r="A108" s="2"/>
      <c r="B108" s="2"/>
      <c r="C108" s="2" t="s">
        <v>221</v>
      </c>
      <c r="D108" s="2"/>
      <c r="E108" s="93">
        <v>767.15</v>
      </c>
      <c r="F108" s="93">
        <v>2622.22</v>
      </c>
      <c r="G108" s="95">
        <v>1855.07</v>
      </c>
      <c r="H108" s="93">
        <v>11799.98984375</v>
      </c>
      <c r="I108" s="93">
        <v>11799.99</v>
      </c>
      <c r="J108" s="93">
        <v>11032.83984375</v>
      </c>
      <c r="K108" s="94">
        <v>1.5625000014551915E-4</v>
      </c>
      <c r="L108" s="55">
        <v>11799.990869140625</v>
      </c>
      <c r="M108" s="100">
        <v>1.0253906257275958E-3</v>
      </c>
    </row>
    <row r="109" spans="1:13" ht="11.25" customHeight="1" x14ac:dyDescent="0.25">
      <c r="A109" s="2"/>
      <c r="B109" s="2"/>
      <c r="C109" s="2" t="s">
        <v>222</v>
      </c>
      <c r="D109" s="2"/>
      <c r="E109" s="93">
        <v>4070</v>
      </c>
      <c r="F109" s="93">
        <v>0</v>
      </c>
      <c r="G109" s="95">
        <v>-4070</v>
      </c>
      <c r="H109" s="93">
        <v>20945</v>
      </c>
      <c r="I109" s="93">
        <v>0</v>
      </c>
      <c r="J109" s="93">
        <v>16875</v>
      </c>
      <c r="K109" s="94">
        <v>-20945</v>
      </c>
      <c r="L109" s="55">
        <v>20945.000244140625</v>
      </c>
      <c r="M109" s="100">
        <v>2.44140625E-4</v>
      </c>
    </row>
    <row r="110" spans="1:13" ht="11.25" customHeight="1" x14ac:dyDescent="0.25">
      <c r="A110" s="2"/>
      <c r="B110" s="2"/>
      <c r="C110" s="42" t="s">
        <v>224</v>
      </c>
      <c r="D110" s="42"/>
      <c r="E110" s="96">
        <v>168355.8</v>
      </c>
      <c r="F110" s="96">
        <v>308043.57999999996</v>
      </c>
      <c r="G110" s="98">
        <v>139687.77999999997</v>
      </c>
      <c r="H110" s="96">
        <v>570675.68330078118</v>
      </c>
      <c r="I110" s="96">
        <v>734486.78</v>
      </c>
      <c r="J110" s="96">
        <v>402319.88330078119</v>
      </c>
      <c r="K110" s="97">
        <v>163811.09669921885</v>
      </c>
      <c r="L110" s="101">
        <v>570675.69668701175</v>
      </c>
      <c r="M110" s="102">
        <v>1.3386230471951421E-2</v>
      </c>
    </row>
    <row r="111" spans="1:13" ht="11.25" customHeight="1" x14ac:dyDescent="0.25">
      <c r="A111" s="2"/>
      <c r="B111" s="2" t="s">
        <v>41</v>
      </c>
      <c r="C111" s="2"/>
      <c r="D111" s="2"/>
      <c r="E111" s="93"/>
      <c r="F111" s="93"/>
      <c r="G111" s="95"/>
      <c r="H111" s="93"/>
      <c r="I111" s="93"/>
      <c r="J111" s="93"/>
      <c r="K111" s="94"/>
      <c r="L111" s="55"/>
      <c r="M111" s="100"/>
    </row>
    <row r="112" spans="1:13" ht="11.25" customHeight="1" x14ac:dyDescent="0.25">
      <c r="A112" s="2"/>
      <c r="B112" s="2"/>
      <c r="C112" s="2" t="s">
        <v>225</v>
      </c>
      <c r="D112" s="2"/>
      <c r="E112" s="93">
        <v>26732.87</v>
      </c>
      <c r="F112" s="93">
        <v>16866.68</v>
      </c>
      <c r="G112" s="95">
        <v>-9866.1890000000003</v>
      </c>
      <c r="H112" s="93">
        <v>48552.000859375003</v>
      </c>
      <c r="I112" s="93">
        <v>50600.04</v>
      </c>
      <c r="J112" s="93">
        <v>21819.130859375004</v>
      </c>
      <c r="K112" s="94">
        <v>2048.0391406249983</v>
      </c>
      <c r="L112" s="55">
        <v>48551.999912109379</v>
      </c>
      <c r="M112" s="100">
        <v>-9.4726562383584678E-4</v>
      </c>
    </row>
    <row r="113" spans="1:13" ht="11.25" customHeight="1" x14ac:dyDescent="0.25">
      <c r="A113" s="2"/>
      <c r="B113" s="2"/>
      <c r="C113" s="2" t="s">
        <v>227</v>
      </c>
      <c r="D113" s="2"/>
      <c r="E113" s="93">
        <v>1442.38</v>
      </c>
      <c r="F113" s="93">
        <v>1840.64</v>
      </c>
      <c r="G113" s="95">
        <v>398.26</v>
      </c>
      <c r="H113" s="93">
        <v>5521.9200390625001</v>
      </c>
      <c r="I113" s="93">
        <v>5521.92</v>
      </c>
      <c r="J113" s="93">
        <v>4079.5400390625</v>
      </c>
      <c r="K113" s="94">
        <v>-3.9062500036379788E-5</v>
      </c>
      <c r="L113" s="55">
        <v>5521.9198632812495</v>
      </c>
      <c r="M113" s="100">
        <v>-1.757812506184564E-4</v>
      </c>
    </row>
    <row r="114" spans="1:13" ht="11.25" customHeight="1" x14ac:dyDescent="0.25">
      <c r="A114" s="2"/>
      <c r="B114" s="2"/>
      <c r="C114" s="2" t="s">
        <v>228</v>
      </c>
      <c r="D114" s="2"/>
      <c r="E114" s="93">
        <v>9977.41</v>
      </c>
      <c r="F114" s="93">
        <v>10432.4</v>
      </c>
      <c r="G114" s="95">
        <v>454.99020000000002</v>
      </c>
      <c r="H114" s="93">
        <v>31297.1990625</v>
      </c>
      <c r="I114" s="93">
        <v>31297.200000000001</v>
      </c>
      <c r="J114" s="93">
        <v>21319.7890625</v>
      </c>
      <c r="K114" s="94">
        <v>9.3750000087311491E-4</v>
      </c>
      <c r="L114" s="55">
        <v>31297.200976562501</v>
      </c>
      <c r="M114" s="100">
        <v>1.9140625008731149E-3</v>
      </c>
    </row>
    <row r="115" spans="1:13" ht="11.25" customHeight="1" x14ac:dyDescent="0.25">
      <c r="A115" s="2"/>
      <c r="B115" s="2"/>
      <c r="C115" s="2" t="s">
        <v>229</v>
      </c>
      <c r="D115" s="2"/>
      <c r="E115" s="93">
        <v>1357.94</v>
      </c>
      <c r="F115" s="93">
        <v>3618.68</v>
      </c>
      <c r="G115" s="95">
        <v>2260.7399999999998</v>
      </c>
      <c r="H115" s="93">
        <v>10856.039609375001</v>
      </c>
      <c r="I115" s="93">
        <v>10856.04</v>
      </c>
      <c r="J115" s="93">
        <v>9498.099609375</v>
      </c>
      <c r="K115" s="94">
        <v>3.9062500036379788E-4</v>
      </c>
      <c r="L115" s="55">
        <v>10856.039599609376</v>
      </c>
      <c r="M115" s="100">
        <v>-9.7656247817212716E-6</v>
      </c>
    </row>
    <row r="116" spans="1:13" ht="11.25" customHeight="1" x14ac:dyDescent="0.25">
      <c r="A116" s="2"/>
      <c r="B116" s="2"/>
      <c r="C116" s="2" t="s">
        <v>230</v>
      </c>
      <c r="D116" s="2"/>
      <c r="E116" s="93">
        <v>6812.18</v>
      </c>
      <c r="F116" s="93">
        <v>1573.32</v>
      </c>
      <c r="G116" s="95">
        <v>-5238.8599999999997</v>
      </c>
      <c r="H116" s="93">
        <v>6812.18</v>
      </c>
      <c r="I116" s="93">
        <v>4719.96</v>
      </c>
      <c r="J116" s="93">
        <v>0</v>
      </c>
      <c r="K116" s="94">
        <v>-2092.2200000000003</v>
      </c>
      <c r="L116" s="55">
        <v>6767.64</v>
      </c>
      <c r="M116" s="100">
        <v>-44.539999999999964</v>
      </c>
    </row>
    <row r="117" spans="1:13" ht="11.25" customHeight="1" x14ac:dyDescent="0.25">
      <c r="A117" s="2"/>
      <c r="B117" s="2"/>
      <c r="C117" s="2" t="s">
        <v>232</v>
      </c>
      <c r="D117" s="2"/>
      <c r="E117" s="93">
        <v>3597.69</v>
      </c>
      <c r="F117" s="93">
        <v>786.68</v>
      </c>
      <c r="G117" s="95">
        <v>-2811.01</v>
      </c>
      <c r="H117" s="93">
        <v>3597.6899999999996</v>
      </c>
      <c r="I117" s="93">
        <v>2360.04</v>
      </c>
      <c r="J117" s="93">
        <v>0</v>
      </c>
      <c r="K117" s="94">
        <v>-1237.6499999999996</v>
      </c>
      <c r="L117" s="55">
        <v>3597.6899999999996</v>
      </c>
      <c r="M117" s="100">
        <v>0</v>
      </c>
    </row>
    <row r="118" spans="1:13" ht="11.25" customHeight="1" x14ac:dyDescent="0.25">
      <c r="A118" s="2"/>
      <c r="B118" s="2"/>
      <c r="C118" s="2" t="s">
        <v>234</v>
      </c>
      <c r="D118" s="2"/>
      <c r="E118" s="93">
        <v>1333</v>
      </c>
      <c r="F118" s="93">
        <v>9999.99</v>
      </c>
      <c r="G118" s="95">
        <v>8666.99</v>
      </c>
      <c r="H118" s="93">
        <v>9999.990234375</v>
      </c>
      <c r="I118" s="93">
        <v>9999.99</v>
      </c>
      <c r="J118" s="93">
        <v>8666.990234375</v>
      </c>
      <c r="K118" s="94">
        <v>-2.3437500021827873E-4</v>
      </c>
      <c r="L118" s="55">
        <v>9999.9901123046875</v>
      </c>
      <c r="M118" s="100">
        <v>-1.220703125E-4</v>
      </c>
    </row>
    <row r="119" spans="1:13" ht="11.25" customHeight="1" x14ac:dyDescent="0.25">
      <c r="A119" s="2"/>
      <c r="B119" s="2"/>
      <c r="C119" s="2" t="s">
        <v>235</v>
      </c>
      <c r="D119" s="2"/>
      <c r="E119" s="93">
        <v>7284.83</v>
      </c>
      <c r="F119" s="93">
        <v>8033.6</v>
      </c>
      <c r="G119" s="95">
        <v>748.77</v>
      </c>
      <c r="H119" s="93">
        <v>24100.800703125002</v>
      </c>
      <c r="I119" s="93">
        <v>24100.799999999999</v>
      </c>
      <c r="J119" s="93">
        <v>16815.970703125</v>
      </c>
      <c r="K119" s="94">
        <v>-7.0312500247382559E-4</v>
      </c>
      <c r="L119" s="55">
        <v>24100.800458984377</v>
      </c>
      <c r="M119" s="100">
        <v>-2.44140625E-4</v>
      </c>
    </row>
    <row r="120" spans="1:13" ht="11.25" customHeight="1" x14ac:dyDescent="0.25">
      <c r="A120" s="2"/>
      <c r="B120" s="2"/>
      <c r="C120" s="2" t="s">
        <v>236</v>
      </c>
      <c r="D120" s="2"/>
      <c r="E120" s="93">
        <v>0</v>
      </c>
      <c r="F120" s="93">
        <v>62632.99</v>
      </c>
      <c r="G120" s="95">
        <v>62632.99</v>
      </c>
      <c r="H120" s="93">
        <v>62632.98828125</v>
      </c>
      <c r="I120" s="93">
        <v>62632.99</v>
      </c>
      <c r="J120" s="93">
        <v>62632.98828125</v>
      </c>
      <c r="K120" s="94">
        <v>1.7187499979627319E-3</v>
      </c>
      <c r="L120" s="55">
        <v>62632.986328125</v>
      </c>
      <c r="M120" s="100">
        <v>-1.953125E-3</v>
      </c>
    </row>
    <row r="121" spans="1:13" ht="11.25" customHeight="1" x14ac:dyDescent="0.25">
      <c r="A121" s="2"/>
      <c r="B121" s="2"/>
      <c r="C121" s="2" t="s">
        <v>237</v>
      </c>
      <c r="D121" s="2"/>
      <c r="E121" s="93">
        <v>54484.6</v>
      </c>
      <c r="F121" s="93">
        <v>39883.040000000001</v>
      </c>
      <c r="G121" s="95">
        <v>-14601.56</v>
      </c>
      <c r="H121" s="93">
        <v>122484.99843750001</v>
      </c>
      <c r="I121" s="93">
        <v>119649.12</v>
      </c>
      <c r="J121" s="93">
        <v>68000.3984375</v>
      </c>
      <c r="K121" s="94">
        <v>-2835.8784375000105</v>
      </c>
      <c r="L121" s="55">
        <v>119649.12453125001</v>
      </c>
      <c r="M121" s="100">
        <v>-2835.8739062499953</v>
      </c>
    </row>
    <row r="122" spans="1:13" ht="11.25" customHeight="1" x14ac:dyDescent="0.25">
      <c r="A122" s="2"/>
      <c r="B122" s="2"/>
      <c r="C122" s="2" t="s">
        <v>238</v>
      </c>
      <c r="D122" s="2"/>
      <c r="E122" s="93">
        <v>6331.25</v>
      </c>
      <c r="F122" s="93">
        <v>18272.8</v>
      </c>
      <c r="G122" s="95">
        <v>11941.55</v>
      </c>
      <c r="H122" s="93">
        <v>54818.3984375</v>
      </c>
      <c r="I122" s="93">
        <v>54818.400000000001</v>
      </c>
      <c r="J122" s="93">
        <v>48487.1484375</v>
      </c>
      <c r="K122" s="94">
        <v>1.5625000014551915E-3</v>
      </c>
      <c r="L122" s="55">
        <v>54818.39990234375</v>
      </c>
      <c r="M122" s="100">
        <v>1.46484375E-3</v>
      </c>
    </row>
    <row r="123" spans="1:13" ht="11.25" customHeight="1" x14ac:dyDescent="0.25">
      <c r="A123" s="2"/>
      <c r="B123" s="2"/>
      <c r="C123" s="2" t="s">
        <v>239</v>
      </c>
      <c r="D123" s="2"/>
      <c r="E123" s="93">
        <v>56407.55</v>
      </c>
      <c r="F123" s="93">
        <v>23969.4</v>
      </c>
      <c r="G123" s="95">
        <v>-32438.15</v>
      </c>
      <c r="H123" s="93">
        <v>71908.202343750003</v>
      </c>
      <c r="I123" s="93">
        <v>71908.2</v>
      </c>
      <c r="J123" s="93">
        <v>15500.65234375</v>
      </c>
      <c r="K123" s="94">
        <v>-2.3437500058207661E-3</v>
      </c>
      <c r="L123" s="55">
        <v>71908.202207031252</v>
      </c>
      <c r="M123" s="100">
        <v>-1.3671875058207661E-4</v>
      </c>
    </row>
    <row r="124" spans="1:13" ht="11.25" customHeight="1" x14ac:dyDescent="0.25">
      <c r="A124" s="2"/>
      <c r="B124" s="2"/>
      <c r="C124" s="2" t="s">
        <v>240</v>
      </c>
      <c r="D124" s="2"/>
      <c r="E124" s="93">
        <v>2443.75</v>
      </c>
      <c r="F124" s="93">
        <v>5000</v>
      </c>
      <c r="G124" s="95">
        <v>2556.25</v>
      </c>
      <c r="H124" s="93">
        <v>62000</v>
      </c>
      <c r="I124" s="93">
        <v>15000</v>
      </c>
      <c r="J124" s="93">
        <v>59556.25</v>
      </c>
      <c r="K124" s="94">
        <v>-47000</v>
      </c>
      <c r="L124" s="55">
        <v>54999.998046875</v>
      </c>
      <c r="M124" s="100">
        <v>-7000.001953125</v>
      </c>
    </row>
    <row r="125" spans="1:13" ht="11.25" customHeight="1" x14ac:dyDescent="0.25">
      <c r="A125" s="2"/>
      <c r="B125" s="2"/>
      <c r="C125" s="2" t="s">
        <v>242</v>
      </c>
      <c r="D125" s="2"/>
      <c r="E125" s="93">
        <v>88062.03</v>
      </c>
      <c r="F125" s="93">
        <v>38602.080000000002</v>
      </c>
      <c r="G125" s="95">
        <v>-49459.95</v>
      </c>
      <c r="H125" s="93">
        <v>151806.201875</v>
      </c>
      <c r="I125" s="93">
        <v>115806.24</v>
      </c>
      <c r="J125" s="93">
        <v>63744.171875</v>
      </c>
      <c r="K125" s="94">
        <v>-35999.961874999994</v>
      </c>
      <c r="L125" s="55">
        <v>115806.24169921875</v>
      </c>
      <c r="M125" s="100">
        <v>-35999.960175781249</v>
      </c>
    </row>
    <row r="126" spans="1:13" ht="11.25" customHeight="1" x14ac:dyDescent="0.25">
      <c r="A126" s="2"/>
      <c r="B126" s="2"/>
      <c r="C126" s="2" t="s">
        <v>244</v>
      </c>
      <c r="D126" s="2"/>
      <c r="E126" s="93">
        <v>0</v>
      </c>
      <c r="F126" s="93">
        <v>550.67999999999995</v>
      </c>
      <c r="G126" s="95">
        <v>550.67999999999995</v>
      </c>
      <c r="H126" s="93">
        <v>1652.0400390625</v>
      </c>
      <c r="I126" s="93">
        <v>1652.04</v>
      </c>
      <c r="J126" s="93">
        <v>1652.0400390625</v>
      </c>
      <c r="K126" s="94">
        <v>-3.9062500036379788E-5</v>
      </c>
      <c r="L126" s="55">
        <v>1652.0399780273438</v>
      </c>
      <c r="M126" s="100">
        <v>-6.103515625E-5</v>
      </c>
    </row>
    <row r="127" spans="1:13" ht="11.25" customHeight="1" x14ac:dyDescent="0.25">
      <c r="A127" s="2"/>
      <c r="B127" s="2"/>
      <c r="C127" s="2" t="s">
        <v>245</v>
      </c>
      <c r="D127" s="2"/>
      <c r="E127" s="93">
        <v>16656.330000000002</v>
      </c>
      <c r="F127" s="93">
        <v>21035.24</v>
      </c>
      <c r="G127" s="95">
        <v>4378.91</v>
      </c>
      <c r="H127" s="93">
        <v>63105.720625000002</v>
      </c>
      <c r="I127" s="93">
        <v>63105.72</v>
      </c>
      <c r="J127" s="93">
        <v>46449.390625</v>
      </c>
      <c r="K127" s="94">
        <v>-6.2500000058207661E-4</v>
      </c>
      <c r="L127" s="55">
        <v>63105.715878906252</v>
      </c>
      <c r="M127" s="100">
        <v>-4.7460937494179234E-3</v>
      </c>
    </row>
    <row r="128" spans="1:13" ht="11.25" customHeight="1" x14ac:dyDescent="0.25">
      <c r="A128" s="2"/>
      <c r="B128" s="2"/>
      <c r="C128" s="42" t="s">
        <v>246</v>
      </c>
      <c r="D128" s="42"/>
      <c r="E128" s="96">
        <v>282923.81</v>
      </c>
      <c r="F128" s="96">
        <v>263098.21999999997</v>
      </c>
      <c r="G128" s="98">
        <v>-19825.590000000026</v>
      </c>
      <c r="H128" s="96">
        <v>731146.37054687494</v>
      </c>
      <c r="I128" s="96">
        <v>644028.70000000007</v>
      </c>
      <c r="J128" s="96">
        <v>448222.56054687494</v>
      </c>
      <c r="K128" s="97">
        <v>-87117.67054687487</v>
      </c>
      <c r="L128" s="101">
        <v>685265.98949462897</v>
      </c>
      <c r="M128" s="102">
        <v>-45880.381052246084</v>
      </c>
    </row>
    <row r="129" spans="1:13" ht="11.25" customHeight="1" x14ac:dyDescent="0.25">
      <c r="A129" s="2"/>
      <c r="B129" s="2" t="s">
        <v>43</v>
      </c>
      <c r="C129" s="2"/>
      <c r="D129" s="2"/>
      <c r="E129" s="93"/>
      <c r="F129" s="93"/>
      <c r="G129" s="95"/>
      <c r="H129" s="93"/>
      <c r="I129" s="93"/>
      <c r="J129" s="93"/>
      <c r="K129" s="94"/>
      <c r="L129" s="55"/>
      <c r="M129" s="100"/>
    </row>
    <row r="130" spans="1:13" ht="11.25" customHeight="1" x14ac:dyDescent="0.25">
      <c r="A130" s="2"/>
      <c r="B130" s="2"/>
      <c r="C130" s="2" t="s">
        <v>247</v>
      </c>
      <c r="D130" s="2"/>
      <c r="E130" s="93">
        <v>0</v>
      </c>
      <c r="F130" s="93">
        <v>39333.32</v>
      </c>
      <c r="G130" s="95">
        <v>39333.32</v>
      </c>
      <c r="H130" s="93">
        <v>95487</v>
      </c>
      <c r="I130" s="93">
        <v>117999.96</v>
      </c>
      <c r="J130" s="93">
        <v>95487</v>
      </c>
      <c r="K130" s="94">
        <v>22512.960000000006</v>
      </c>
      <c r="L130" s="55">
        <v>95487.0029296875</v>
      </c>
      <c r="M130" s="100">
        <v>2.9296875E-3</v>
      </c>
    </row>
    <row r="131" spans="1:13" ht="11.25" customHeight="1" x14ac:dyDescent="0.25">
      <c r="A131" s="2"/>
      <c r="B131" s="2"/>
      <c r="C131" s="42" t="s">
        <v>249</v>
      </c>
      <c r="D131" s="42"/>
      <c r="E131" s="96">
        <v>0</v>
      </c>
      <c r="F131" s="96">
        <v>39333.32</v>
      </c>
      <c r="G131" s="98">
        <v>39333.32</v>
      </c>
      <c r="H131" s="96">
        <v>95487</v>
      </c>
      <c r="I131" s="96">
        <v>117999.96</v>
      </c>
      <c r="J131" s="96">
        <v>95487</v>
      </c>
      <c r="K131" s="97">
        <v>22512.960000000006</v>
      </c>
      <c r="L131" s="101">
        <v>95487.0029296875</v>
      </c>
      <c r="M131" s="102">
        <v>2.9296875E-3</v>
      </c>
    </row>
    <row r="132" spans="1:13" ht="11.25" customHeight="1" x14ac:dyDescent="0.25">
      <c r="A132" s="2"/>
      <c r="B132" s="42" t="s">
        <v>50</v>
      </c>
      <c r="C132" s="42"/>
      <c r="D132" s="42"/>
      <c r="E132" s="96">
        <v>1737026.84</v>
      </c>
      <c r="F132" s="96">
        <v>2062478.04</v>
      </c>
      <c r="G132" s="98">
        <v>325451.19999999995</v>
      </c>
      <c r="H132" s="96">
        <v>5898257.9980202941</v>
      </c>
      <c r="I132" s="96">
        <v>6772767.1900000004</v>
      </c>
      <c r="J132" s="96">
        <v>-874509.19197970629</v>
      </c>
      <c r="K132" s="97">
        <v>874509.19197970629</v>
      </c>
      <c r="L132" s="101">
        <v>5989069.0926098051</v>
      </c>
      <c r="M132" s="102">
        <v>90811.094589509623</v>
      </c>
    </row>
    <row r="133" spans="1:13" ht="11.25" customHeight="1" x14ac:dyDescent="0.25">
      <c r="A133" s="42" t="s">
        <v>250</v>
      </c>
      <c r="B133" s="42"/>
      <c r="C133" s="42"/>
      <c r="D133" s="42"/>
      <c r="E133" s="96">
        <v>56862.040000000037</v>
      </c>
      <c r="F133" s="96">
        <v>208334.85999999987</v>
      </c>
      <c r="G133" s="98">
        <v>-151472.81999999983</v>
      </c>
      <c r="H133" s="96">
        <v>-280192.74286404345</v>
      </c>
      <c r="I133" s="96">
        <v>3718.980000000447</v>
      </c>
      <c r="J133" s="96">
        <v>-337054.78286404349</v>
      </c>
      <c r="K133" s="97">
        <v>-283911.7228640439</v>
      </c>
      <c r="L133" s="101">
        <v>-457193.66656793468</v>
      </c>
      <c r="M133" s="102">
        <v>177000.92370389123</v>
      </c>
    </row>
    <row r="134" spans="1:13" ht="11.25" customHeight="1" x14ac:dyDescent="0.25">
      <c r="A134" s="2" t="s">
        <v>46</v>
      </c>
      <c r="B134" s="2"/>
      <c r="C134" s="2"/>
      <c r="D134" s="2"/>
      <c r="E134" s="93"/>
      <c r="F134" s="93"/>
      <c r="G134" s="95"/>
      <c r="H134" s="93"/>
      <c r="I134" s="93"/>
      <c r="J134" s="93"/>
      <c r="K134" s="94"/>
      <c r="L134" s="55"/>
      <c r="M134" s="100"/>
    </row>
    <row r="135" spans="1:13" ht="11.25" customHeight="1" x14ac:dyDescent="0.25">
      <c r="A135" s="2"/>
      <c r="B135" s="2" t="s">
        <v>47</v>
      </c>
      <c r="C135" s="2"/>
      <c r="D135" s="2"/>
      <c r="E135" s="93"/>
      <c r="F135" s="93"/>
      <c r="G135" s="95"/>
      <c r="H135" s="93"/>
      <c r="I135" s="93"/>
      <c r="J135" s="93"/>
      <c r="K135" s="94"/>
      <c r="L135" s="55"/>
      <c r="M135" s="100"/>
    </row>
    <row r="136" spans="1:13" ht="11.25" customHeight="1" x14ac:dyDescent="0.25">
      <c r="A136" s="2"/>
      <c r="B136" s="2"/>
      <c r="C136" s="2" t="s">
        <v>251</v>
      </c>
      <c r="D136" s="2"/>
      <c r="E136" s="93">
        <v>5000</v>
      </c>
      <c r="F136" s="93">
        <v>6666.68</v>
      </c>
      <c r="G136" s="95">
        <v>1666.68</v>
      </c>
      <c r="H136" s="93">
        <v>20000</v>
      </c>
      <c r="I136" s="93">
        <v>20000.04</v>
      </c>
      <c r="J136" s="93">
        <v>15000</v>
      </c>
      <c r="K136" s="94">
        <v>4.0000000000873115E-2</v>
      </c>
      <c r="L136" s="55">
        <v>15000</v>
      </c>
      <c r="M136" s="100">
        <v>-5000</v>
      </c>
    </row>
    <row r="137" spans="1:13" ht="11.25" customHeight="1" x14ac:dyDescent="0.25">
      <c r="A137" s="2"/>
      <c r="B137" s="2"/>
      <c r="C137" s="2" t="s">
        <v>253</v>
      </c>
      <c r="D137" s="2"/>
      <c r="E137" s="93">
        <v>0</v>
      </c>
      <c r="F137" s="93">
        <v>1333.32</v>
      </c>
      <c r="G137" s="95">
        <v>1333.32</v>
      </c>
      <c r="H137" s="93">
        <v>3999.9599609375</v>
      </c>
      <c r="I137" s="93">
        <v>3999.96</v>
      </c>
      <c r="J137" s="93">
        <v>3999.9599609375</v>
      </c>
      <c r="K137" s="94">
        <v>3.9062500036379788E-5</v>
      </c>
      <c r="L137" s="55">
        <v>3999.9600219726563</v>
      </c>
      <c r="M137" s="100">
        <v>6.103515625E-5</v>
      </c>
    </row>
    <row r="138" spans="1:13" ht="11.25" customHeight="1" x14ac:dyDescent="0.25">
      <c r="A138" s="2"/>
      <c r="B138" s="2"/>
      <c r="C138" s="42" t="s">
        <v>254</v>
      </c>
      <c r="D138" s="42"/>
      <c r="E138" s="96">
        <v>5000</v>
      </c>
      <c r="F138" s="96">
        <v>8000</v>
      </c>
      <c r="G138" s="98">
        <v>3000</v>
      </c>
      <c r="H138" s="96">
        <v>23999.9599609375</v>
      </c>
      <c r="I138" s="96">
        <v>24000</v>
      </c>
      <c r="J138" s="96">
        <v>18999.9599609375</v>
      </c>
      <c r="K138" s="97">
        <v>4.00390625E-2</v>
      </c>
      <c r="L138" s="101">
        <v>18999.960021972656</v>
      </c>
      <c r="M138" s="102">
        <v>-4999.9999389648438</v>
      </c>
    </row>
    <row r="139" spans="1:13" ht="11.25" customHeight="1" x14ac:dyDescent="0.25">
      <c r="A139" s="2"/>
      <c r="B139" s="2" t="s">
        <v>48</v>
      </c>
      <c r="C139" s="2"/>
      <c r="D139" s="2"/>
      <c r="E139" s="93"/>
      <c r="F139" s="93"/>
      <c r="G139" s="95"/>
      <c r="H139" s="93"/>
      <c r="I139" s="93"/>
      <c r="J139" s="93"/>
      <c r="K139" s="94"/>
      <c r="L139" s="55"/>
      <c r="M139" s="100"/>
    </row>
    <row r="140" spans="1:13" ht="11.25" customHeight="1" x14ac:dyDescent="0.25">
      <c r="A140" s="2"/>
      <c r="B140" s="2"/>
      <c r="C140" s="2" t="s">
        <v>255</v>
      </c>
      <c r="D140" s="2"/>
      <c r="E140" s="93">
        <v>34589.050000000003</v>
      </c>
      <c r="F140" s="93">
        <v>24084</v>
      </c>
      <c r="G140" s="95">
        <v>-10505.05</v>
      </c>
      <c r="H140" s="93">
        <v>72251.999218750003</v>
      </c>
      <c r="I140" s="93">
        <v>72252</v>
      </c>
      <c r="J140" s="93">
        <v>37662.94921875</v>
      </c>
      <c r="K140" s="94">
        <v>7.8124999708961695E-4</v>
      </c>
      <c r="L140" s="55">
        <v>72252.001074218744</v>
      </c>
      <c r="M140" s="100">
        <v>1.8554687412688509E-3</v>
      </c>
    </row>
    <row r="141" spans="1:13" ht="11.25" customHeight="1" x14ac:dyDescent="0.25">
      <c r="A141" s="2"/>
      <c r="B141" s="2"/>
      <c r="C141" s="2" t="s">
        <v>256</v>
      </c>
      <c r="D141" s="2"/>
      <c r="E141" s="93">
        <v>18686.64</v>
      </c>
      <c r="F141" s="93">
        <v>41516.120000000003</v>
      </c>
      <c r="G141" s="95">
        <v>22829.48</v>
      </c>
      <c r="H141" s="93">
        <v>124548.35875</v>
      </c>
      <c r="I141" s="93">
        <v>124548.36</v>
      </c>
      <c r="J141" s="93">
        <v>105861.71875</v>
      </c>
      <c r="K141" s="94">
        <v>1.2500000011641532E-3</v>
      </c>
      <c r="L141" s="55">
        <v>124548.35296875</v>
      </c>
      <c r="M141" s="100">
        <v>-5.7812500017462298E-3</v>
      </c>
    </row>
    <row r="142" spans="1:13" ht="11.25" customHeight="1" x14ac:dyDescent="0.25">
      <c r="A142" s="2"/>
      <c r="B142" s="2"/>
      <c r="C142" s="42" t="s">
        <v>257</v>
      </c>
      <c r="D142" s="42"/>
      <c r="E142" s="96">
        <v>53275.69</v>
      </c>
      <c r="F142" s="96">
        <v>65600.12</v>
      </c>
      <c r="G142" s="98">
        <v>12324.429999999993</v>
      </c>
      <c r="H142" s="96">
        <v>196800.35796875</v>
      </c>
      <c r="I142" s="96">
        <v>196800.36</v>
      </c>
      <c r="J142" s="96">
        <v>143524.66796875</v>
      </c>
      <c r="K142" s="97">
        <v>2.0312499837018549E-3</v>
      </c>
      <c r="L142" s="101">
        <v>196800.35404296874</v>
      </c>
      <c r="M142" s="102">
        <v>-3.925781260477379E-3</v>
      </c>
    </row>
    <row r="143" spans="1:13" ht="11.25" customHeight="1" x14ac:dyDescent="0.25">
      <c r="A143" s="2"/>
      <c r="B143" s="42" t="s">
        <v>49</v>
      </c>
      <c r="C143" s="42"/>
      <c r="D143" s="42"/>
      <c r="E143" s="96">
        <v>58275.69</v>
      </c>
      <c r="F143" s="96">
        <v>73600.12</v>
      </c>
      <c r="G143" s="98">
        <v>15324.429999999993</v>
      </c>
      <c r="H143" s="96">
        <v>220800.3179296875</v>
      </c>
      <c r="I143" s="96">
        <v>220800.36</v>
      </c>
      <c r="J143" s="96">
        <v>-4.2070312483701855E-2</v>
      </c>
      <c r="K143" s="97">
        <v>4.2070312483701855E-2</v>
      </c>
      <c r="L143" s="101">
        <v>215800.3140649414</v>
      </c>
      <c r="M143" s="102">
        <v>-5000.0038647461042</v>
      </c>
    </row>
    <row r="144" spans="1:13" ht="11.25" customHeight="1" x14ac:dyDescent="0.25">
      <c r="A144" s="42" t="s">
        <v>51</v>
      </c>
      <c r="B144" s="42"/>
      <c r="C144" s="42"/>
      <c r="D144" s="42"/>
      <c r="E144" s="96">
        <v>-1413.6499999999651</v>
      </c>
      <c r="F144" s="96">
        <v>134734.73999999987</v>
      </c>
      <c r="G144" s="98">
        <v>-136148.38999999984</v>
      </c>
      <c r="H144" s="96">
        <v>-500993.06079373095</v>
      </c>
      <c r="I144" s="96">
        <v>-217081.37999999954</v>
      </c>
      <c r="J144" s="96">
        <v>-499579.41079373099</v>
      </c>
      <c r="K144" s="97">
        <v>-283911.68079373142</v>
      </c>
      <c r="L144" s="101">
        <v>-672993.98063287605</v>
      </c>
      <c r="M144" s="102">
        <v>172000.91983914509</v>
      </c>
    </row>
    <row r="145" spans="1:13" ht="11.25" customHeight="1" x14ac:dyDescent="0.25">
      <c r="A145" s="2"/>
      <c r="B145" s="2"/>
      <c r="C145" s="2"/>
      <c r="D145" s="2"/>
      <c r="E145" s="93"/>
      <c r="F145" s="93"/>
      <c r="G145" s="95"/>
      <c r="H145" s="93"/>
      <c r="I145" s="93"/>
      <c r="J145" s="93"/>
      <c r="K145" s="94"/>
      <c r="L145" s="55"/>
      <c r="M145" s="100"/>
    </row>
    <row r="146" spans="1:13" ht="11.25" customHeight="1" x14ac:dyDescent="0.25">
      <c r="A146" s="42" t="s">
        <v>258</v>
      </c>
      <c r="B146" s="42"/>
      <c r="C146" s="89"/>
      <c r="D146" s="89"/>
      <c r="E146" s="90" t="s">
        <v>21</v>
      </c>
      <c r="F146" s="90" t="s">
        <v>22</v>
      </c>
      <c r="G146" s="92" t="s">
        <v>23</v>
      </c>
      <c r="H146" s="90" t="s">
        <v>24</v>
      </c>
      <c r="I146" s="90" t="s">
        <v>22</v>
      </c>
      <c r="J146" s="90" t="s">
        <v>25</v>
      </c>
      <c r="K146" s="91" t="s">
        <v>23</v>
      </c>
      <c r="L146" s="101" t="s">
        <v>92</v>
      </c>
      <c r="M146" s="102" t="s">
        <v>93</v>
      </c>
    </row>
    <row r="147" spans="1:13" ht="11.25" customHeight="1" x14ac:dyDescent="0.25">
      <c r="A147" s="2" t="s">
        <v>51</v>
      </c>
      <c r="B147" s="2"/>
      <c r="C147" s="2"/>
      <c r="D147" s="2"/>
      <c r="E147" s="93">
        <v>-1413.6499999999651</v>
      </c>
      <c r="F147" s="93">
        <v>134734.73999999987</v>
      </c>
      <c r="G147" s="95">
        <v>-136148.38999999984</v>
      </c>
      <c r="H147" s="93">
        <v>-500993.06079373095</v>
      </c>
      <c r="I147" s="93">
        <v>-217081.37999999954</v>
      </c>
      <c r="J147" s="93">
        <v>-499579.41079373099</v>
      </c>
      <c r="K147" s="94">
        <v>-283911.68079373142</v>
      </c>
      <c r="L147" s="55">
        <v>-672993.98063287605</v>
      </c>
      <c r="M147" s="100">
        <v>172000.91983914509</v>
      </c>
    </row>
    <row r="148" spans="1:13" ht="11.25" customHeight="1" x14ac:dyDescent="0.25">
      <c r="A148" s="42" t="s">
        <v>52</v>
      </c>
      <c r="B148" s="42"/>
      <c r="C148" s="42"/>
      <c r="D148" s="42"/>
      <c r="E148" s="96"/>
      <c r="F148" s="96"/>
      <c r="G148" s="98"/>
      <c r="H148" s="96"/>
      <c r="I148" s="96"/>
      <c r="J148" s="96"/>
      <c r="K148" s="97"/>
      <c r="L148" s="101"/>
      <c r="M148" s="102"/>
    </row>
    <row r="149" spans="1:13" ht="11.25" customHeight="1" x14ac:dyDescent="0.25">
      <c r="A149" s="2"/>
      <c r="B149" s="2" t="s">
        <v>259</v>
      </c>
      <c r="C149" s="2"/>
      <c r="D149" s="2"/>
      <c r="E149" s="93"/>
      <c r="F149" s="93"/>
      <c r="G149" s="95"/>
      <c r="H149" s="93"/>
      <c r="I149" s="93"/>
      <c r="J149" s="93"/>
      <c r="K149" s="94"/>
      <c r="L149" s="55"/>
      <c r="M149" s="100"/>
    </row>
    <row r="150" spans="1:13" ht="11.25" customHeight="1" x14ac:dyDescent="0.25">
      <c r="A150" s="2"/>
      <c r="B150" s="2"/>
      <c r="C150" s="2" t="s">
        <v>260</v>
      </c>
      <c r="D150" s="2"/>
      <c r="E150" s="93">
        <v>11093.87</v>
      </c>
      <c r="F150" s="93">
        <v>13470.4</v>
      </c>
      <c r="G150" s="95">
        <v>-2376.5300000000002</v>
      </c>
      <c r="H150" s="93">
        <v>40411.198124999995</v>
      </c>
      <c r="I150" s="93">
        <v>40411.199999999997</v>
      </c>
      <c r="J150" s="93">
        <v>29317.328124999993</v>
      </c>
      <c r="K150" s="94">
        <v>-1.8750000017462298E-3</v>
      </c>
      <c r="L150" s="55">
        <v>40411.199335937497</v>
      </c>
      <c r="M150" s="100">
        <v>-1.2109375020372681E-3</v>
      </c>
    </row>
    <row r="151" spans="1:13" ht="11.25" customHeight="1" x14ac:dyDescent="0.25">
      <c r="A151" s="2"/>
      <c r="B151" s="2"/>
      <c r="C151" s="2" t="s">
        <v>261</v>
      </c>
      <c r="D151" s="2"/>
      <c r="E151" s="93">
        <v>23495.18</v>
      </c>
      <c r="F151" s="93">
        <v>10613.6</v>
      </c>
      <c r="G151" s="95">
        <v>12881.58</v>
      </c>
      <c r="H151" s="93">
        <v>31840.80109375</v>
      </c>
      <c r="I151" s="93">
        <v>31840.799999999999</v>
      </c>
      <c r="J151" s="93">
        <v>8345.62109375</v>
      </c>
      <c r="K151" s="94">
        <v>1.0937500010186341E-3</v>
      </c>
      <c r="L151" s="55">
        <v>31840.80173828125</v>
      </c>
      <c r="M151" s="100">
        <v>-6.4453125014551915E-4</v>
      </c>
    </row>
    <row r="152" spans="1:13" ht="11.25" customHeight="1" x14ac:dyDescent="0.25">
      <c r="A152" s="2"/>
      <c r="B152" s="2"/>
      <c r="C152" s="2" t="s">
        <v>262</v>
      </c>
      <c r="D152" s="2"/>
      <c r="E152" s="93">
        <v>18686.64</v>
      </c>
      <c r="F152" s="93">
        <v>41516.120000000003</v>
      </c>
      <c r="G152" s="95">
        <v>-22829.48</v>
      </c>
      <c r="H152" s="93">
        <v>124548.35875</v>
      </c>
      <c r="I152" s="93">
        <v>124548.36</v>
      </c>
      <c r="J152" s="93">
        <v>105861.71875</v>
      </c>
      <c r="K152" s="94">
        <v>-1.2500000011641532E-3</v>
      </c>
      <c r="L152" s="55">
        <v>124548.35296875</v>
      </c>
      <c r="M152" s="100">
        <v>5.7812500017462298E-3</v>
      </c>
    </row>
    <row r="153" spans="1:13" ht="11.25" customHeight="1" x14ac:dyDescent="0.25">
      <c r="A153" s="2"/>
      <c r="B153" s="2"/>
      <c r="C153" s="42" t="s">
        <v>263</v>
      </c>
      <c r="D153" s="42"/>
      <c r="E153" s="96">
        <v>53275.69</v>
      </c>
      <c r="F153" s="96">
        <v>65600.12</v>
      </c>
      <c r="G153" s="98">
        <v>-12324.429999999993</v>
      </c>
      <c r="H153" s="96">
        <v>196800.35796875</v>
      </c>
      <c r="I153" s="96">
        <v>196800.36</v>
      </c>
      <c r="J153" s="96">
        <v>143524.66796875</v>
      </c>
      <c r="K153" s="97">
        <v>-2.0312499837018549E-3</v>
      </c>
      <c r="L153" s="101">
        <v>196800.35404296874</v>
      </c>
      <c r="M153" s="102">
        <v>3.9257812495634425E-3</v>
      </c>
    </row>
    <row r="154" spans="1:13" ht="11.25" customHeight="1" x14ac:dyDescent="0.25">
      <c r="A154" s="2"/>
      <c r="B154" s="2" t="s">
        <v>264</v>
      </c>
      <c r="C154" s="2"/>
      <c r="D154" s="2"/>
      <c r="E154" s="93"/>
      <c r="F154" s="93"/>
      <c r="G154" s="95"/>
      <c r="H154" s="93"/>
      <c r="I154" s="93"/>
      <c r="J154" s="93"/>
      <c r="K154" s="94"/>
      <c r="L154" s="55"/>
      <c r="M154" s="100"/>
    </row>
    <row r="155" spans="1:13" ht="11.25" customHeight="1" x14ac:dyDescent="0.25">
      <c r="A155" s="2"/>
      <c r="B155" s="2"/>
      <c r="C155" s="2" t="s">
        <v>265</v>
      </c>
      <c r="D155" s="2"/>
      <c r="E155" s="93">
        <v>-74896.61</v>
      </c>
      <c r="F155" s="93">
        <v>-100000</v>
      </c>
      <c r="G155" s="95">
        <v>25103.39</v>
      </c>
      <c r="H155" s="93">
        <v>-74896.61</v>
      </c>
      <c r="I155" s="93">
        <v>-100000</v>
      </c>
      <c r="J155" s="93">
        <v>0</v>
      </c>
      <c r="K155" s="94">
        <v>25103.39</v>
      </c>
      <c r="L155" s="55">
        <v>-74896.61</v>
      </c>
      <c r="M155" s="100">
        <v>0</v>
      </c>
    </row>
    <row r="156" spans="1:13" ht="11.25" customHeight="1" x14ac:dyDescent="0.25">
      <c r="A156" s="2"/>
      <c r="B156" s="2"/>
      <c r="C156" s="2" t="s">
        <v>266</v>
      </c>
      <c r="D156" s="2"/>
      <c r="E156" s="93">
        <v>-84850.4</v>
      </c>
      <c r="F156" s="93">
        <v>-20000</v>
      </c>
      <c r="G156" s="95">
        <v>-64850.400000000001</v>
      </c>
      <c r="H156" s="93">
        <v>-84850.4</v>
      </c>
      <c r="I156" s="93">
        <v>-20000</v>
      </c>
      <c r="J156" s="93">
        <v>0</v>
      </c>
      <c r="K156" s="94">
        <v>-64850.399999999994</v>
      </c>
      <c r="L156" s="55">
        <v>-84850.4</v>
      </c>
      <c r="M156" s="100">
        <v>0</v>
      </c>
    </row>
    <row r="157" spans="1:13" ht="11.25" customHeight="1" x14ac:dyDescent="0.25">
      <c r="A157" s="2"/>
      <c r="B157" s="2"/>
      <c r="C157" s="42" t="s">
        <v>268</v>
      </c>
      <c r="D157" s="42"/>
      <c r="E157" s="96">
        <v>-159747.01</v>
      </c>
      <c r="F157" s="96">
        <v>-120000</v>
      </c>
      <c r="G157" s="98">
        <v>-39747.010000000009</v>
      </c>
      <c r="H157" s="96">
        <v>-159747.01</v>
      </c>
      <c r="I157" s="96">
        <v>-120000</v>
      </c>
      <c r="J157" s="96">
        <v>0</v>
      </c>
      <c r="K157" s="97">
        <v>-39747.010000000009</v>
      </c>
      <c r="L157" s="101">
        <v>-159747.01</v>
      </c>
      <c r="M157" s="102">
        <v>0</v>
      </c>
    </row>
    <row r="158" spans="1:13" ht="11.25" customHeight="1" x14ac:dyDescent="0.25">
      <c r="A158" s="2"/>
      <c r="B158" s="2" t="s">
        <v>269</v>
      </c>
      <c r="C158" s="2"/>
      <c r="D158" s="2"/>
      <c r="E158" s="93"/>
      <c r="F158" s="93"/>
      <c r="G158" s="95"/>
      <c r="H158" s="93"/>
      <c r="I158" s="93"/>
      <c r="J158" s="93"/>
      <c r="K158" s="94"/>
      <c r="L158" s="55"/>
      <c r="M158" s="100"/>
    </row>
    <row r="159" spans="1:13" ht="11.25" customHeight="1" x14ac:dyDescent="0.25">
      <c r="A159" s="2"/>
      <c r="B159" s="2"/>
      <c r="C159" s="2" t="s">
        <v>270</v>
      </c>
      <c r="D159" s="2"/>
      <c r="E159" s="93">
        <v>98872.18</v>
      </c>
      <c r="F159" s="93">
        <v>0</v>
      </c>
      <c r="G159" s="95">
        <v>98872.18</v>
      </c>
      <c r="H159" s="93">
        <v>3.1249999301508069E-4</v>
      </c>
      <c r="I159" s="93">
        <v>0</v>
      </c>
      <c r="J159" s="93">
        <v>-98872.1796875</v>
      </c>
      <c r="K159" s="94">
        <v>3.1249999301508069E-4</v>
      </c>
      <c r="L159" s="55">
        <v>-2.5000000023283064E-3</v>
      </c>
      <c r="M159" s="100">
        <v>2.8124999953433871E-3</v>
      </c>
    </row>
    <row r="160" spans="1:13" ht="11.25" customHeight="1" x14ac:dyDescent="0.25">
      <c r="A160" s="2"/>
      <c r="B160" s="2"/>
      <c r="C160" s="2" t="s">
        <v>271</v>
      </c>
      <c r="D160" s="2"/>
      <c r="E160" s="93">
        <v>-113820.84</v>
      </c>
      <c r="F160" s="93">
        <v>0</v>
      </c>
      <c r="G160" s="95">
        <v>-113820.8</v>
      </c>
      <c r="H160" s="93">
        <v>3.7499999889405444E-3</v>
      </c>
      <c r="I160" s="93">
        <v>0</v>
      </c>
      <c r="J160" s="93">
        <v>113820.84374999999</v>
      </c>
      <c r="K160" s="94">
        <v>3.7499999889405444E-3</v>
      </c>
      <c r="L160" s="55">
        <v>-7.8124998253770173E-5</v>
      </c>
      <c r="M160" s="100">
        <v>3.8281249871943146E-3</v>
      </c>
    </row>
    <row r="161" spans="1:13" ht="11.25" customHeight="1" x14ac:dyDescent="0.25">
      <c r="A161" s="2"/>
      <c r="B161" s="2"/>
      <c r="C161" s="2" t="s">
        <v>272</v>
      </c>
      <c r="D161" s="2"/>
      <c r="E161" s="93">
        <v>0</v>
      </c>
      <c r="F161" s="93">
        <v>0</v>
      </c>
      <c r="G161" s="95">
        <v>0</v>
      </c>
      <c r="H161" s="93">
        <v>0</v>
      </c>
      <c r="I161" s="93">
        <v>0</v>
      </c>
      <c r="J161" s="93">
        <v>0</v>
      </c>
      <c r="K161" s="94">
        <v>0</v>
      </c>
      <c r="L161" s="55">
        <v>0</v>
      </c>
      <c r="M161" s="100">
        <v>0</v>
      </c>
    </row>
    <row r="162" spans="1:13" ht="11.25" customHeight="1" x14ac:dyDescent="0.25">
      <c r="A162" s="2"/>
      <c r="B162" s="2"/>
      <c r="C162" s="2" t="s">
        <v>273</v>
      </c>
      <c r="D162" s="2"/>
      <c r="E162" s="93">
        <v>0</v>
      </c>
      <c r="F162" s="93">
        <v>0</v>
      </c>
      <c r="G162" s="95">
        <v>0</v>
      </c>
      <c r="H162" s="93">
        <v>0</v>
      </c>
      <c r="I162" s="93">
        <v>0</v>
      </c>
      <c r="J162" s="93">
        <v>0</v>
      </c>
      <c r="K162" s="94">
        <v>0</v>
      </c>
      <c r="L162" s="55">
        <v>0</v>
      </c>
      <c r="M162" s="100">
        <v>0</v>
      </c>
    </row>
    <row r="163" spans="1:13" ht="11.25" customHeight="1" x14ac:dyDescent="0.25">
      <c r="A163" s="2"/>
      <c r="B163" s="2"/>
      <c r="C163" s="2" t="s">
        <v>274</v>
      </c>
      <c r="D163" s="2"/>
      <c r="E163" s="93">
        <v>5185.71</v>
      </c>
      <c r="F163" s="93">
        <v>0</v>
      </c>
      <c r="G163" s="95">
        <v>5185.71</v>
      </c>
      <c r="H163" s="93">
        <v>3.9062500036379788E-5</v>
      </c>
      <c r="I163" s="93">
        <v>0</v>
      </c>
      <c r="J163" s="93">
        <v>-5185.7099609375</v>
      </c>
      <c r="K163" s="94">
        <v>3.9062500036379788E-5</v>
      </c>
      <c r="L163" s="55">
        <v>1.3061523441137979E-4</v>
      </c>
      <c r="M163" s="100">
        <v>-9.1552734375E-5</v>
      </c>
    </row>
    <row r="164" spans="1:13" ht="11.25" customHeight="1" x14ac:dyDescent="0.25">
      <c r="A164" s="2"/>
      <c r="B164" s="2"/>
      <c r="C164" s="2" t="s">
        <v>275</v>
      </c>
      <c r="D164" s="2"/>
      <c r="E164" s="93">
        <v>7113.3</v>
      </c>
      <c r="F164" s="93">
        <v>0</v>
      </c>
      <c r="G164" s="95">
        <v>7113.3</v>
      </c>
      <c r="H164" s="93">
        <v>1.9531249927240424E-4</v>
      </c>
      <c r="I164" s="93">
        <v>0</v>
      </c>
      <c r="J164" s="93">
        <v>-7113.2998046875009</v>
      </c>
      <c r="K164" s="94">
        <v>1.9531249927240424E-4</v>
      </c>
      <c r="L164" s="55">
        <v>4.6386718167923391E-5</v>
      </c>
      <c r="M164" s="100">
        <v>1.4892578110448085E-4</v>
      </c>
    </row>
    <row r="165" spans="1:13" ht="11.25" customHeight="1" x14ac:dyDescent="0.25">
      <c r="A165" s="2"/>
      <c r="B165" s="2"/>
      <c r="C165" s="2" t="s">
        <v>276</v>
      </c>
      <c r="D165" s="2"/>
      <c r="E165" s="93">
        <v>-83527.67</v>
      </c>
      <c r="F165" s="93">
        <v>-88139.61</v>
      </c>
      <c r="G165" s="95">
        <v>4611.9380000000001</v>
      </c>
      <c r="H165" s="93">
        <v>38574.951426169995</v>
      </c>
      <c r="I165" s="93">
        <v>53517.83</v>
      </c>
      <c r="J165" s="93">
        <v>122102.62142616999</v>
      </c>
      <c r="K165" s="94">
        <v>-14942.878573830007</v>
      </c>
      <c r="L165" s="55">
        <v>53452.064466944998</v>
      </c>
      <c r="M165" s="100">
        <v>-14877.113040775002</v>
      </c>
    </row>
    <row r="166" spans="1:13" ht="11.25" customHeight="1" x14ac:dyDescent="0.25">
      <c r="A166" s="2"/>
      <c r="B166" s="2"/>
      <c r="C166" s="2" t="s">
        <v>277</v>
      </c>
      <c r="D166" s="2"/>
      <c r="E166" s="93">
        <v>-8228.1299999999992</v>
      </c>
      <c r="F166" s="93">
        <v>0</v>
      </c>
      <c r="G166" s="95">
        <v>-8228.1299999999992</v>
      </c>
      <c r="H166" s="93">
        <v>-8228.1299999999992</v>
      </c>
      <c r="I166" s="93">
        <v>0</v>
      </c>
      <c r="J166" s="93">
        <v>0</v>
      </c>
      <c r="K166" s="94">
        <v>-8228.1299999999992</v>
      </c>
      <c r="L166" s="55">
        <v>-8228.1299999999992</v>
      </c>
      <c r="M166" s="100">
        <v>0</v>
      </c>
    </row>
    <row r="167" spans="1:13" ht="11.25" customHeight="1" x14ac:dyDescent="0.25">
      <c r="A167" s="2"/>
      <c r="B167" s="2"/>
      <c r="C167" s="2" t="s">
        <v>278</v>
      </c>
      <c r="D167" s="2"/>
      <c r="E167" s="93">
        <v>16826.2</v>
      </c>
      <c r="F167" s="93">
        <v>0</v>
      </c>
      <c r="G167" s="95">
        <v>16826.2</v>
      </c>
      <c r="H167" s="93">
        <v>7.8125000072759576E-4</v>
      </c>
      <c r="I167" s="93">
        <v>0</v>
      </c>
      <c r="J167" s="93">
        <v>-16826.19921875</v>
      </c>
      <c r="K167" s="94">
        <v>7.8125000072759576E-4</v>
      </c>
      <c r="L167" s="55">
        <v>1.8310546920474735E-5</v>
      </c>
      <c r="M167" s="100">
        <v>7.6293945380712103E-4</v>
      </c>
    </row>
    <row r="168" spans="1:13" ht="11.25" customHeight="1" x14ac:dyDescent="0.25">
      <c r="A168" s="2"/>
      <c r="B168" s="2"/>
      <c r="C168" s="2" t="s">
        <v>279</v>
      </c>
      <c r="D168" s="2"/>
      <c r="E168" s="93">
        <v>0</v>
      </c>
      <c r="F168" s="93">
        <v>0</v>
      </c>
      <c r="G168" s="95">
        <v>0</v>
      </c>
      <c r="H168" s="93">
        <v>0</v>
      </c>
      <c r="I168" s="93">
        <v>0</v>
      </c>
      <c r="J168" s="93">
        <v>0</v>
      </c>
      <c r="K168" s="94">
        <v>0</v>
      </c>
      <c r="L168" s="55">
        <v>0</v>
      </c>
      <c r="M168" s="100">
        <v>0</v>
      </c>
    </row>
    <row r="169" spans="1:13" ht="11.25" customHeight="1" x14ac:dyDescent="0.25">
      <c r="A169" s="2"/>
      <c r="B169" s="2"/>
      <c r="C169" s="2" t="s">
        <v>280</v>
      </c>
      <c r="D169" s="2"/>
      <c r="E169" s="93">
        <v>0</v>
      </c>
      <c r="F169" s="93">
        <v>0</v>
      </c>
      <c r="G169" s="95">
        <v>0</v>
      </c>
      <c r="H169" s="93">
        <v>0</v>
      </c>
      <c r="I169" s="93">
        <v>0</v>
      </c>
      <c r="J169" s="93">
        <v>0</v>
      </c>
      <c r="K169" s="94">
        <v>0</v>
      </c>
      <c r="L169" s="55">
        <v>0</v>
      </c>
      <c r="M169" s="100">
        <v>0</v>
      </c>
    </row>
    <row r="170" spans="1:13" ht="11.25" customHeight="1" x14ac:dyDescent="0.25">
      <c r="A170" s="2"/>
      <c r="B170" s="2"/>
      <c r="C170" s="2" t="s">
        <v>281</v>
      </c>
      <c r="D170" s="2"/>
      <c r="E170" s="93">
        <v>7753.76</v>
      </c>
      <c r="F170" s="93">
        <v>0</v>
      </c>
      <c r="G170" s="95">
        <v>7753.76</v>
      </c>
      <c r="H170" s="93">
        <v>2.3437500021827873E-4</v>
      </c>
      <c r="I170" s="93">
        <v>0</v>
      </c>
      <c r="J170" s="93">
        <v>-7753.759765625</v>
      </c>
      <c r="K170" s="94">
        <v>2.3437500021827873E-4</v>
      </c>
      <c r="L170" s="55">
        <v>1.7333984396827873E-4</v>
      </c>
      <c r="M170" s="100">
        <v>6.103515625E-5</v>
      </c>
    </row>
    <row r="171" spans="1:13" ht="11.25" customHeight="1" x14ac:dyDescent="0.25">
      <c r="A171" s="2"/>
      <c r="B171" s="2"/>
      <c r="C171" s="42" t="s">
        <v>282</v>
      </c>
      <c r="D171" s="42"/>
      <c r="E171" s="96">
        <v>-69825.49000000002</v>
      </c>
      <c r="F171" s="96">
        <v>-88139.61</v>
      </c>
      <c r="G171" s="98">
        <v>18314.119999999981</v>
      </c>
      <c r="H171" s="96">
        <v>30346.826738669981</v>
      </c>
      <c r="I171" s="96">
        <v>53517.83</v>
      </c>
      <c r="J171" s="96">
        <v>100172.31673866999</v>
      </c>
      <c r="K171" s="97">
        <v>-23171.003261330021</v>
      </c>
      <c r="L171" s="101">
        <v>45223.932257472341</v>
      </c>
      <c r="M171" s="102">
        <v>-14877.105518802364</v>
      </c>
    </row>
    <row r="172" spans="1:13" ht="11.25" customHeight="1" x14ac:dyDescent="0.25">
      <c r="A172" s="2"/>
      <c r="B172" s="2" t="s">
        <v>283</v>
      </c>
      <c r="C172" s="2"/>
      <c r="D172" s="2"/>
      <c r="E172" s="93"/>
      <c r="F172" s="93"/>
      <c r="G172" s="95"/>
      <c r="H172" s="93"/>
      <c r="I172" s="93"/>
      <c r="J172" s="93"/>
      <c r="K172" s="94"/>
      <c r="L172" s="55"/>
      <c r="M172" s="100"/>
    </row>
    <row r="173" spans="1:13" ht="11.25" customHeight="1" x14ac:dyDescent="0.25">
      <c r="A173" s="2"/>
      <c r="B173" s="2"/>
      <c r="C173" s="2" t="s">
        <v>284</v>
      </c>
      <c r="D173" s="2"/>
      <c r="E173" s="93">
        <v>1296082.57</v>
      </c>
      <c r="F173" s="93">
        <v>1982894.53</v>
      </c>
      <c r="G173" s="95">
        <v>-686811.9</v>
      </c>
      <c r="H173" s="93">
        <v>-1.7999999807216227E-2</v>
      </c>
      <c r="I173" s="93">
        <v>0.01</v>
      </c>
      <c r="J173" s="93">
        <v>-1296082.588</v>
      </c>
      <c r="K173" s="94">
        <v>-2.7999999807216229E-2</v>
      </c>
      <c r="L173" s="55">
        <v>-1.699999941047281E-2</v>
      </c>
      <c r="M173" s="100">
        <v>-1.0000003967434168E-3</v>
      </c>
    </row>
    <row r="174" spans="1:13" ht="11.25" customHeight="1" x14ac:dyDescent="0.25">
      <c r="A174" s="2"/>
      <c r="B174" s="2"/>
      <c r="C174" s="42" t="s">
        <v>285</v>
      </c>
      <c r="D174" s="42"/>
      <c r="E174" s="96">
        <v>1296082.57</v>
      </c>
      <c r="F174" s="96">
        <v>1982894.53</v>
      </c>
      <c r="G174" s="98">
        <v>-686811.96</v>
      </c>
      <c r="H174" s="96">
        <v>-1.7999999807216227E-2</v>
      </c>
      <c r="I174" s="96">
        <v>0.01</v>
      </c>
      <c r="J174" s="96">
        <v>-1296082.588</v>
      </c>
      <c r="K174" s="97">
        <v>-2.7999999807216229E-2</v>
      </c>
      <c r="L174" s="101">
        <v>-1.699999941047281E-2</v>
      </c>
      <c r="M174" s="102">
        <v>-1.0000003967434168E-3</v>
      </c>
    </row>
    <row r="175" spans="1:13" ht="11.25" customHeight="1" x14ac:dyDescent="0.25">
      <c r="A175" s="2"/>
      <c r="B175" s="2" t="s">
        <v>286</v>
      </c>
      <c r="C175" s="2"/>
      <c r="D175" s="2"/>
      <c r="E175" s="93"/>
      <c r="F175" s="93"/>
      <c r="G175" s="95"/>
      <c r="H175" s="93"/>
      <c r="I175" s="93"/>
      <c r="J175" s="93"/>
      <c r="K175" s="94"/>
      <c r="L175" s="55"/>
      <c r="M175" s="100"/>
    </row>
    <row r="176" spans="1:13" ht="11.25" customHeight="1" x14ac:dyDescent="0.25">
      <c r="A176" s="2"/>
      <c r="B176" s="2"/>
      <c r="C176" s="2" t="s">
        <v>287</v>
      </c>
      <c r="D176" s="2"/>
      <c r="E176" s="93">
        <v>0</v>
      </c>
      <c r="F176" s="93">
        <v>0</v>
      </c>
      <c r="G176" s="95">
        <v>0</v>
      </c>
      <c r="H176" s="93">
        <v>0</v>
      </c>
      <c r="I176" s="93">
        <v>0</v>
      </c>
      <c r="J176" s="93">
        <v>0</v>
      </c>
      <c r="K176" s="94">
        <v>0</v>
      </c>
      <c r="L176" s="55">
        <v>0</v>
      </c>
      <c r="M176" s="100">
        <v>0</v>
      </c>
    </row>
    <row r="177" spans="1:13" ht="11.25" customHeight="1" x14ac:dyDescent="0.25">
      <c r="A177" s="2"/>
      <c r="B177" s="2"/>
      <c r="C177" s="2" t="s">
        <v>288</v>
      </c>
      <c r="D177" s="2"/>
      <c r="E177" s="93">
        <v>-1655405.72</v>
      </c>
      <c r="F177" s="93">
        <v>-1645200</v>
      </c>
      <c r="G177" s="95">
        <v>-10205.75</v>
      </c>
      <c r="H177" s="93">
        <v>-1655405.72</v>
      </c>
      <c r="I177" s="93">
        <v>-1645200</v>
      </c>
      <c r="J177" s="93">
        <v>0</v>
      </c>
      <c r="K177" s="94">
        <v>-10205.719999999972</v>
      </c>
      <c r="L177" s="55">
        <v>-1655405.72</v>
      </c>
      <c r="M177" s="100">
        <v>0</v>
      </c>
    </row>
    <row r="178" spans="1:13" ht="11.25" customHeight="1" x14ac:dyDescent="0.25">
      <c r="A178" s="2"/>
      <c r="B178" s="2"/>
      <c r="C178" s="2" t="s">
        <v>290</v>
      </c>
      <c r="D178" s="2"/>
      <c r="E178" s="93">
        <v>0</v>
      </c>
      <c r="F178" s="93">
        <v>2000000</v>
      </c>
      <c r="G178" s="95">
        <v>-2000000</v>
      </c>
      <c r="H178" s="93">
        <v>0</v>
      </c>
      <c r="I178" s="93">
        <v>2000000</v>
      </c>
      <c r="J178" s="93">
        <v>0</v>
      </c>
      <c r="K178" s="94">
        <v>-2000000</v>
      </c>
      <c r="L178" s="55">
        <v>0</v>
      </c>
      <c r="M178" s="100">
        <v>0</v>
      </c>
    </row>
    <row r="179" spans="1:13" ht="11.25" customHeight="1" x14ac:dyDescent="0.25">
      <c r="A179" s="2"/>
      <c r="B179" s="2"/>
      <c r="C179" s="2" t="s">
        <v>291</v>
      </c>
      <c r="D179" s="2"/>
      <c r="E179" s="93">
        <v>-22513.42</v>
      </c>
      <c r="F179" s="93">
        <v>1333.32</v>
      </c>
      <c r="G179" s="95">
        <v>-23846.74</v>
      </c>
      <c r="H179" s="93">
        <v>-26513.000078124998</v>
      </c>
      <c r="I179" s="93">
        <v>3999.96</v>
      </c>
      <c r="J179" s="93">
        <v>-3999.580078125</v>
      </c>
      <c r="K179" s="94">
        <v>-30512.960078124997</v>
      </c>
      <c r="L179" s="55">
        <v>-26513.000169677733</v>
      </c>
      <c r="M179" s="100">
        <v>9.1552734375E-5</v>
      </c>
    </row>
    <row r="180" spans="1:13" ht="11.25" customHeight="1" x14ac:dyDescent="0.25">
      <c r="A180" s="2"/>
      <c r="B180" s="2"/>
      <c r="C180" s="42" t="s">
        <v>293</v>
      </c>
      <c r="D180" s="42"/>
      <c r="E180" s="96">
        <v>-1677919.14</v>
      </c>
      <c r="F180" s="96">
        <v>356133.32</v>
      </c>
      <c r="G180" s="98">
        <v>-2034052.46</v>
      </c>
      <c r="H180" s="96">
        <v>-1681918.7200781249</v>
      </c>
      <c r="I180" s="96">
        <v>358799.96</v>
      </c>
      <c r="J180" s="96">
        <v>-3999.580078125</v>
      </c>
      <c r="K180" s="97">
        <v>-2040718.6800781249</v>
      </c>
      <c r="L180" s="101">
        <v>-1681918.7201696776</v>
      </c>
      <c r="M180" s="102">
        <v>9.1552734375E-5</v>
      </c>
    </row>
    <row r="181" spans="1:13" ht="11.25" customHeight="1" x14ac:dyDescent="0.25">
      <c r="A181" s="2"/>
      <c r="B181" s="42" t="s">
        <v>294</v>
      </c>
      <c r="C181" s="42"/>
      <c r="D181" s="42"/>
      <c r="E181" s="96">
        <v>-558133.37999999989</v>
      </c>
      <c r="F181" s="96">
        <v>2196488.36</v>
      </c>
      <c r="G181" s="98">
        <v>-2754621.7399999998</v>
      </c>
      <c r="H181" s="96">
        <v>-1614518.5633707047</v>
      </c>
      <c r="I181" s="96">
        <v>489118.16000000003</v>
      </c>
      <c r="J181" s="96">
        <v>-1056385.1833707048</v>
      </c>
      <c r="K181" s="97">
        <v>-2103636.7233707048</v>
      </c>
      <c r="L181" s="101">
        <v>-1599641.4608692359</v>
      </c>
      <c r="M181" s="102">
        <v>-14877.102501468777</v>
      </c>
    </row>
    <row r="182" spans="1:13" ht="11.25" customHeight="1" x14ac:dyDescent="0.25">
      <c r="A182" s="42" t="s">
        <v>53</v>
      </c>
      <c r="B182" s="42"/>
      <c r="C182" s="42"/>
      <c r="D182" s="42"/>
      <c r="E182" s="96">
        <v>-559547.0299999998</v>
      </c>
      <c r="F182" s="96">
        <v>2331223.0999999996</v>
      </c>
      <c r="G182" s="98">
        <v>-2890770.1299999994</v>
      </c>
      <c r="H182" s="96">
        <v>-2115511.6241644355</v>
      </c>
      <c r="I182" s="96">
        <v>272036.78000000049</v>
      </c>
      <c r="J182" s="96">
        <v>-1555964.5941644358</v>
      </c>
      <c r="K182" s="97">
        <v>-2387548.4041644363</v>
      </c>
      <c r="L182" s="101">
        <v>-2272635.441502112</v>
      </c>
      <c r="M182" s="102">
        <v>157123.81733767642</v>
      </c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</row>
  </sheetData>
  <mergeCells count="2">
    <mergeCell ref="E5:G5"/>
    <mergeCell ref="L5:M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{8D5E06BD-E1AE-4C44-A653-6E70DA01C7EA}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{44CC96E9-05B7-4545-8654-77A5C9302E4B}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{5EB82C7B-ADD0-4937-A798-A8842A7FC23A}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{C204FC19-72EE-460D-806A-74FE8E94EB9C}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{11432329-A736-4042-8A10-F61A789CADED}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{2C9A3D07-3076-403F-B0EE-31E4316410B6}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{2DBDAD74-FF32-4069-9C64-E9E2074C370B}</x14:id>
        </ext>
      </extLst>
    </cfRule>
  </conditionalFormatting>
  <conditionalFormatting sqref="M9">
    <cfRule type="expression" dxfId="488" priority="14" stopIfTrue="1">
      <formula>AND(NOT(ISBLANK(#REF!)),ABS(M9)&gt;PreviousMonthMinimumDiff)</formula>
    </cfRule>
    <cfRule type="expression" dxfId="487" priority="15" stopIfTrue="1">
      <formula>AND(ISBLANK(#REF!),ABS(M9)&gt;PreviousMonthMinimumDiff)</formula>
    </cfRule>
  </conditionalFormatting>
  <conditionalFormatting sqref="M10">
    <cfRule type="expression" dxfId="486" priority="21" stopIfTrue="1">
      <formula>AND(NOT(ISBLANK(#REF!)),ABS(M10)&gt;PreviousMonthMinimumDiff)</formula>
    </cfRule>
    <cfRule type="expression" dxfId="485" priority="22" stopIfTrue="1">
      <formula>AND(ISBLANK(#REF!),ABS(M10)&gt;PreviousMonthMinimumDiff)</formula>
    </cfRule>
  </conditionalFormatting>
  <conditionalFormatting sqref="M11">
    <cfRule type="expression" dxfId="484" priority="28" stopIfTrue="1">
      <formula>AND(NOT(ISBLANK(#REF!)),ABS(M11)&gt;PreviousMonthMinimumDiff)</formula>
    </cfRule>
    <cfRule type="expression" dxfId="483" priority="29" stopIfTrue="1">
      <formula>AND(ISBLANK(#REF!),ABS(M11)&gt;PreviousMonthMinimumDiff)</formula>
    </cfRule>
  </conditionalFormatting>
  <conditionalFormatting sqref="M12">
    <cfRule type="expression" dxfId="482" priority="35" stopIfTrue="1">
      <formula>AND(NOT(ISBLANK(#REF!)),ABS(M12)&gt;PreviousMonthMinimumDiff)</formula>
    </cfRule>
    <cfRule type="expression" dxfId="481" priority="36" stopIfTrue="1">
      <formula>AND(ISBLANK(#REF!),ABS(M12)&gt;PreviousMonthMinimumDiff)</formula>
    </cfRule>
  </conditionalFormatting>
  <conditionalFormatting sqref="M13">
    <cfRule type="expression" dxfId="480" priority="42" stopIfTrue="1">
      <formula>AND(NOT(ISBLANK(#REF!)),ABS(M13)&gt;PreviousMonthMinimumDiff)</formula>
    </cfRule>
  </conditionalFormatting>
  <conditionalFormatting sqref="M13">
    <cfRule type="expression" dxfId="479" priority="43" stopIfTrue="1">
      <formula>AND(ISBLANK(#REF!),ABS(M13)&gt;PreviousMonthMinimumDiff)</formula>
    </cfRule>
  </conditionalFormatting>
  <conditionalFormatting sqref="M14">
    <cfRule type="expression" dxfId="478" priority="49" stopIfTrue="1">
      <formula>AND(NOT(ISBLANK(#REF!)),ABS(M14)&gt;PreviousMonthMinimumDiff)</formula>
    </cfRule>
  </conditionalFormatting>
  <conditionalFormatting sqref="M14">
    <cfRule type="expression" dxfId="477" priority="50" stopIfTrue="1">
      <formula>AND(ISBLANK(#REF!),ABS(M14)&gt;PreviousMonthMinimumDiff)</formula>
    </cfRule>
  </conditionalFormatting>
  <conditionalFormatting sqref="M15">
    <cfRule type="expression" dxfId="476" priority="56" stopIfTrue="1">
      <formula>AND(NOT(ISBLANK(#REF!)),ABS(M15)&gt;PreviousMonthMinimumDiff)</formula>
    </cfRule>
  </conditionalFormatting>
  <conditionalFormatting sqref="M15">
    <cfRule type="expression" dxfId="475" priority="57" stopIfTrue="1">
      <formula>AND(ISBLANK(#REF!),ABS(M15)&gt;PreviousMonthMinimumDiff)</formula>
    </cfRule>
  </conditionalFormatting>
  <conditionalFormatting sqref="M16">
    <cfRule type="expression" dxfId="474" priority="63" stopIfTrue="1">
      <formula>AND(NOT(ISBLANK(#REF!)),ABS(M16)&gt;PreviousMonthMinimumDiff)</formula>
    </cfRule>
  </conditionalFormatting>
  <conditionalFormatting sqref="M16">
    <cfRule type="expression" dxfId="473" priority="64" stopIfTrue="1">
      <formula>AND(ISBLANK(#REF!),ABS(M16)&gt;PreviousMonthMinimumDiff)</formula>
    </cfRule>
  </conditionalFormatting>
  <conditionalFormatting sqref="M17">
    <cfRule type="expression" dxfId="472" priority="70" stopIfTrue="1">
      <formula>AND(NOT(ISBLANK(#REF!)),ABS(M17)&gt;PreviousMonthMinimumDiff)</formula>
    </cfRule>
  </conditionalFormatting>
  <conditionalFormatting sqref="M17">
    <cfRule type="expression" dxfId="471" priority="71" stopIfTrue="1">
      <formula>AND(ISBLANK(#REF!),ABS(M17)&gt;PreviousMonthMinimumDiff)</formula>
    </cfRule>
  </conditionalFormatting>
  <conditionalFormatting sqref="M18">
    <cfRule type="expression" dxfId="470" priority="77" stopIfTrue="1">
      <formula>AND(NOT(ISBLANK(#REF!)),ABS(M18)&gt;PreviousMonthMinimumDiff)</formula>
    </cfRule>
  </conditionalFormatting>
  <conditionalFormatting sqref="M18">
    <cfRule type="expression" dxfId="469" priority="78" stopIfTrue="1">
      <formula>AND(ISBLANK(#REF!),ABS(M18)&gt;PreviousMonthMinimumDiff)</formula>
    </cfRule>
  </conditionalFormatting>
  <conditionalFormatting sqref="M19">
    <cfRule type="expression" dxfId="468" priority="84" stopIfTrue="1">
      <formula>AND(NOT(ISBLANK(#REF!)),ABS(M19)&gt;PreviousMonthMinimumDiff)</formula>
    </cfRule>
  </conditionalFormatting>
  <conditionalFormatting sqref="M19">
    <cfRule type="expression" dxfId="467" priority="85" stopIfTrue="1">
      <formula>AND(ISBLANK(#REF!),ABS(M19)&gt;PreviousMonthMinimumDiff)</formula>
    </cfRule>
  </conditionalFormatting>
  <conditionalFormatting sqref="M22">
    <cfRule type="expression" dxfId="466" priority="91" stopIfTrue="1">
      <formula>AND(NOT(ISBLANK(#REF!)),ABS(M22)&gt;PreviousMonthMinimumDiff)</formula>
    </cfRule>
  </conditionalFormatting>
  <conditionalFormatting sqref="M22">
    <cfRule type="expression" dxfId="465" priority="92" stopIfTrue="1">
      <formula>AND(ISBLANK(#REF!),ABS(M22)&gt;PreviousMonthMinimumDiff)</formula>
    </cfRule>
  </conditionalFormatting>
  <conditionalFormatting sqref="M23">
    <cfRule type="expression" dxfId="464" priority="98" stopIfTrue="1">
      <formula>AND(NOT(ISBLANK(#REF!)),ABS(M23)&gt;PreviousMonthMinimumDiff)</formula>
    </cfRule>
  </conditionalFormatting>
  <conditionalFormatting sqref="M23">
    <cfRule type="expression" dxfId="463" priority="99" stopIfTrue="1">
      <formula>AND(ISBLANK(#REF!),ABS(M23)&gt;PreviousMonthMinimumDiff)</formula>
    </cfRule>
  </conditionalFormatting>
  <conditionalFormatting sqref="M24">
    <cfRule type="expression" dxfId="462" priority="105" stopIfTrue="1">
      <formula>AND(NOT(ISBLANK(#REF!)),ABS(M24)&gt;PreviousMonthMinimumDiff)</formula>
    </cfRule>
  </conditionalFormatting>
  <conditionalFormatting sqref="M24">
    <cfRule type="expression" dxfId="461" priority="106" stopIfTrue="1">
      <formula>AND(ISBLANK(#REF!),ABS(M24)&gt;PreviousMonthMinimumDiff)</formula>
    </cfRule>
  </conditionalFormatting>
  <conditionalFormatting sqref="M25">
    <cfRule type="expression" dxfId="460" priority="112" stopIfTrue="1">
      <formula>AND(NOT(ISBLANK(#REF!)),ABS(M25)&gt;PreviousMonthMinimumDiff)</formula>
    </cfRule>
  </conditionalFormatting>
  <conditionalFormatting sqref="M25">
    <cfRule type="expression" dxfId="459" priority="113" stopIfTrue="1">
      <formula>AND(ISBLANK(#REF!),ABS(M25)&gt;PreviousMonthMinimumDiff)</formula>
    </cfRule>
  </conditionalFormatting>
  <conditionalFormatting sqref="M26">
    <cfRule type="expression" dxfId="458" priority="119" stopIfTrue="1">
      <formula>AND(NOT(ISBLANK(#REF!)),ABS(M26)&gt;PreviousMonthMinimumDiff)</formula>
    </cfRule>
  </conditionalFormatting>
  <conditionalFormatting sqref="M26">
    <cfRule type="expression" dxfId="457" priority="120" stopIfTrue="1">
      <formula>AND(ISBLANK(#REF!),ABS(M26)&gt;PreviousMonthMinimumDiff)</formula>
    </cfRule>
  </conditionalFormatting>
  <conditionalFormatting sqref="M27">
    <cfRule type="expression" dxfId="456" priority="126" stopIfTrue="1">
      <formula>AND(NOT(ISBLANK(#REF!)),ABS(M27)&gt;PreviousMonthMinimumDiff)</formula>
    </cfRule>
  </conditionalFormatting>
  <conditionalFormatting sqref="M27">
    <cfRule type="expression" dxfId="455" priority="127" stopIfTrue="1">
      <formula>AND(ISBLANK(#REF!),ABS(M27)&gt;PreviousMonthMinimumDiff)</formula>
    </cfRule>
  </conditionalFormatting>
  <conditionalFormatting sqref="M28">
    <cfRule type="expression" dxfId="454" priority="133" stopIfTrue="1">
      <formula>AND(NOT(ISBLANK(#REF!)),ABS(M28)&gt;PreviousMonthMinimumDiff)</formula>
    </cfRule>
  </conditionalFormatting>
  <conditionalFormatting sqref="M28">
    <cfRule type="expression" dxfId="453" priority="134" stopIfTrue="1">
      <formula>AND(ISBLANK(#REF!),ABS(M28)&gt;PreviousMonthMinimumDiff)</formula>
    </cfRule>
  </conditionalFormatting>
  <conditionalFormatting sqref="M29">
    <cfRule type="expression" dxfId="452" priority="140" stopIfTrue="1">
      <formula>AND(NOT(ISBLANK(#REF!)),ABS(M29)&gt;PreviousMonthMinimumDiff)</formula>
    </cfRule>
  </conditionalFormatting>
  <conditionalFormatting sqref="M29">
    <cfRule type="expression" dxfId="451" priority="141" stopIfTrue="1">
      <formula>AND(ISBLANK(#REF!),ABS(M29)&gt;PreviousMonthMinimumDiff)</formula>
    </cfRule>
  </conditionalFormatting>
  <conditionalFormatting sqref="M30">
    <cfRule type="expression" dxfId="450" priority="147" stopIfTrue="1">
      <formula>AND(NOT(ISBLANK(#REF!)),ABS(M30)&gt;PreviousMonthMinimumDiff)</formula>
    </cfRule>
  </conditionalFormatting>
  <conditionalFormatting sqref="M30">
    <cfRule type="expression" dxfId="449" priority="148" stopIfTrue="1">
      <formula>AND(ISBLANK(#REF!),ABS(M30)&gt;PreviousMonthMinimumDiff)</formula>
    </cfRule>
  </conditionalFormatting>
  <conditionalFormatting sqref="M31">
    <cfRule type="expression" dxfId="448" priority="154" stopIfTrue="1">
      <formula>AND(NOT(ISBLANK(#REF!)),ABS(M31)&gt;PreviousMonthMinimumDiff)</formula>
    </cfRule>
  </conditionalFormatting>
  <conditionalFormatting sqref="M31">
    <cfRule type="expression" dxfId="447" priority="155" stopIfTrue="1">
      <formula>AND(ISBLANK(#REF!),ABS(M31)&gt;PreviousMonthMinimumDiff)</formula>
    </cfRule>
  </conditionalFormatting>
  <conditionalFormatting sqref="M32">
    <cfRule type="expression" dxfId="446" priority="161" stopIfTrue="1">
      <formula>AND(NOT(ISBLANK(#REF!)),ABS(M32)&gt;PreviousMonthMinimumDiff)</formula>
    </cfRule>
  </conditionalFormatting>
  <conditionalFormatting sqref="M32">
    <cfRule type="expression" dxfId="445" priority="162" stopIfTrue="1">
      <formula>AND(ISBLANK(#REF!),ABS(M32)&gt;PreviousMonthMinimumDiff)</formula>
    </cfRule>
  </conditionalFormatting>
  <conditionalFormatting sqref="M35">
    <cfRule type="expression" dxfId="444" priority="168" stopIfTrue="1">
      <formula>AND(NOT(ISBLANK(#REF!)),ABS(M35)&gt;PreviousMonthMinimumDiff)</formula>
    </cfRule>
  </conditionalFormatting>
  <conditionalFormatting sqref="M35">
    <cfRule type="expression" dxfId="443" priority="169" stopIfTrue="1">
      <formula>AND(ISBLANK(#REF!),ABS(M35)&gt;PreviousMonthMinimumDiff)</formula>
    </cfRule>
  </conditionalFormatting>
  <conditionalFormatting sqref="M36">
    <cfRule type="expression" dxfId="442" priority="175" stopIfTrue="1">
      <formula>AND(NOT(ISBLANK(#REF!)),ABS(M36)&gt;PreviousMonthMinimumDiff)</formula>
    </cfRule>
  </conditionalFormatting>
  <conditionalFormatting sqref="M36">
    <cfRule type="expression" dxfId="441" priority="176" stopIfTrue="1">
      <formula>AND(ISBLANK(#REF!),ABS(M36)&gt;PreviousMonthMinimumDiff)</formula>
    </cfRule>
  </conditionalFormatting>
  <conditionalFormatting sqref="M37">
    <cfRule type="expression" dxfId="440" priority="182" stopIfTrue="1">
      <formula>AND(NOT(ISBLANK(#REF!)),ABS(M37)&gt;PreviousMonthMinimumDiff)</formula>
    </cfRule>
  </conditionalFormatting>
  <conditionalFormatting sqref="M37">
    <cfRule type="expression" dxfId="439" priority="183" stopIfTrue="1">
      <formula>AND(ISBLANK(#REF!),ABS(M37)&gt;PreviousMonthMinimumDiff)</formula>
    </cfRule>
  </conditionalFormatting>
  <conditionalFormatting sqref="M38">
    <cfRule type="expression" dxfId="438" priority="189" stopIfTrue="1">
      <formula>AND(NOT(ISBLANK(#REF!)),ABS(M38)&gt;PreviousMonthMinimumDiff)</formula>
    </cfRule>
  </conditionalFormatting>
  <conditionalFormatting sqref="M38">
    <cfRule type="expression" dxfId="437" priority="190" stopIfTrue="1">
      <formula>AND(ISBLANK(#REF!),ABS(M38)&gt;PreviousMonthMinimumDiff)</formula>
    </cfRule>
  </conditionalFormatting>
  <conditionalFormatting sqref="M41">
    <cfRule type="expression" dxfId="436" priority="196" stopIfTrue="1">
      <formula>AND(NOT(ISBLANK(#REF!)),ABS(M41)&gt;PreviousMonthMinimumDiff)</formula>
    </cfRule>
  </conditionalFormatting>
  <conditionalFormatting sqref="M41">
    <cfRule type="expression" dxfId="435" priority="197" stopIfTrue="1">
      <formula>AND(ISBLANK(#REF!),ABS(M41)&gt;PreviousMonthMinimumDiff)</formula>
    </cfRule>
  </conditionalFormatting>
  <conditionalFormatting sqref="M42">
    <cfRule type="expression" dxfId="434" priority="203" stopIfTrue="1">
      <formula>AND(NOT(ISBLANK(#REF!)),ABS(M42)&gt;PreviousMonthMinimumDiff)</formula>
    </cfRule>
  </conditionalFormatting>
  <conditionalFormatting sqref="M42">
    <cfRule type="expression" dxfId="433" priority="204" stopIfTrue="1">
      <formula>AND(ISBLANK(#REF!),ABS(M42)&gt;PreviousMonthMinimumDiff)</formula>
    </cfRule>
  </conditionalFormatting>
  <conditionalFormatting sqref="M47">
    <cfRule type="expression" dxfId="432" priority="210" stopIfTrue="1">
      <formula>AND(NOT(ISBLANK(#REF!)),ABS(M47)&gt;PreviousMonthMinimumDiff)</formula>
    </cfRule>
  </conditionalFormatting>
  <conditionalFormatting sqref="M47">
    <cfRule type="expression" dxfId="431" priority="211" stopIfTrue="1">
      <formula>AND(ISBLANK(#REF!),ABS(M47)&gt;PreviousMonthMinimumDiff)</formula>
    </cfRule>
  </conditionalFormatting>
  <conditionalFormatting sqref="M48">
    <cfRule type="expression" dxfId="430" priority="217" stopIfTrue="1">
      <formula>AND(NOT(ISBLANK(#REF!)),ABS(M48)&gt;PreviousMonthMinimumDiff)</formula>
    </cfRule>
  </conditionalFormatting>
  <conditionalFormatting sqref="M48">
    <cfRule type="expression" dxfId="429" priority="218" stopIfTrue="1">
      <formula>AND(ISBLANK(#REF!),ABS(M48)&gt;PreviousMonthMinimumDiff)</formula>
    </cfRule>
  </conditionalFormatting>
  <conditionalFormatting sqref="M49">
    <cfRule type="expression" dxfId="428" priority="224" stopIfTrue="1">
      <formula>AND(NOT(ISBLANK(#REF!)),ABS(M49)&gt;PreviousMonthMinimumDiff)</formula>
    </cfRule>
  </conditionalFormatting>
  <conditionalFormatting sqref="M49">
    <cfRule type="expression" dxfId="427" priority="225" stopIfTrue="1">
      <formula>AND(ISBLANK(#REF!),ABS(M49)&gt;PreviousMonthMinimumDiff)</formula>
    </cfRule>
  </conditionalFormatting>
  <conditionalFormatting sqref="M50">
    <cfRule type="expression" dxfId="426" priority="231" stopIfTrue="1">
      <formula>AND(NOT(ISBLANK(#REF!)),ABS(M50)&gt;PreviousMonthMinimumDiff)</formula>
    </cfRule>
  </conditionalFormatting>
  <conditionalFormatting sqref="M50">
    <cfRule type="expression" dxfId="425" priority="232" stopIfTrue="1">
      <formula>AND(ISBLANK(#REF!),ABS(M50)&gt;PreviousMonthMinimumDiff)</formula>
    </cfRule>
  </conditionalFormatting>
  <conditionalFormatting sqref="M51">
    <cfRule type="expression" dxfId="424" priority="238" stopIfTrue="1">
      <formula>AND(NOT(ISBLANK(#REF!)),ABS(M51)&gt;PreviousMonthMinimumDiff)</formula>
    </cfRule>
  </conditionalFormatting>
  <conditionalFormatting sqref="M51">
    <cfRule type="expression" dxfId="423" priority="239" stopIfTrue="1">
      <formula>AND(ISBLANK(#REF!),ABS(M51)&gt;PreviousMonthMinimumDiff)</formula>
    </cfRule>
  </conditionalFormatting>
  <conditionalFormatting sqref="M52">
    <cfRule type="expression" dxfId="422" priority="245" stopIfTrue="1">
      <formula>AND(NOT(ISBLANK(#REF!)),ABS(M52)&gt;PreviousMonthMinimumDiff)</formula>
    </cfRule>
  </conditionalFormatting>
  <conditionalFormatting sqref="M52">
    <cfRule type="expression" dxfId="421" priority="246" stopIfTrue="1">
      <formula>AND(ISBLANK(#REF!),ABS(M52)&gt;PreviousMonthMinimumDiff)</formula>
    </cfRule>
  </conditionalFormatting>
  <conditionalFormatting sqref="M53">
    <cfRule type="expression" dxfId="420" priority="252" stopIfTrue="1">
      <formula>AND(NOT(ISBLANK(#REF!)),ABS(M53)&gt;PreviousMonthMinimumDiff)</formula>
    </cfRule>
  </conditionalFormatting>
  <conditionalFormatting sqref="M53">
    <cfRule type="expression" dxfId="419" priority="253" stopIfTrue="1">
      <formula>AND(ISBLANK(#REF!),ABS(M53)&gt;PreviousMonthMinimumDiff)</formula>
    </cfRule>
  </conditionalFormatting>
  <conditionalFormatting sqref="M54">
    <cfRule type="expression" dxfId="418" priority="259" stopIfTrue="1">
      <formula>AND(NOT(ISBLANK(#REF!)),ABS(M54)&gt;PreviousMonthMinimumDiff)</formula>
    </cfRule>
  </conditionalFormatting>
  <conditionalFormatting sqref="M54">
    <cfRule type="expression" dxfId="417" priority="260" stopIfTrue="1">
      <formula>AND(ISBLANK(#REF!),ABS(M54)&gt;PreviousMonthMinimumDiff)</formula>
    </cfRule>
  </conditionalFormatting>
  <conditionalFormatting sqref="M55">
    <cfRule type="expression" dxfId="416" priority="266" stopIfTrue="1">
      <formula>AND(NOT(ISBLANK(#REF!)),ABS(M55)&gt;PreviousMonthMinimumDiff)</formula>
    </cfRule>
  </conditionalFormatting>
  <conditionalFormatting sqref="M55">
    <cfRule type="expression" dxfId="415" priority="267" stopIfTrue="1">
      <formula>AND(ISBLANK(#REF!),ABS(M55)&gt;PreviousMonthMinimumDiff)</formula>
    </cfRule>
  </conditionalFormatting>
  <conditionalFormatting sqref="M56">
    <cfRule type="expression" dxfId="414" priority="273" stopIfTrue="1">
      <formula>AND(NOT(ISBLANK(#REF!)),ABS(M56)&gt;PreviousMonthMinimumDiff)</formula>
    </cfRule>
  </conditionalFormatting>
  <conditionalFormatting sqref="M56">
    <cfRule type="expression" dxfId="413" priority="274" stopIfTrue="1">
      <formula>AND(ISBLANK(#REF!),ABS(M56)&gt;PreviousMonthMinimumDiff)</formula>
    </cfRule>
  </conditionalFormatting>
  <conditionalFormatting sqref="M57">
    <cfRule type="expression" dxfId="412" priority="280" stopIfTrue="1">
      <formula>AND(NOT(ISBLANK(#REF!)),ABS(M57)&gt;PreviousMonthMinimumDiff)</formula>
    </cfRule>
  </conditionalFormatting>
  <conditionalFormatting sqref="M57">
    <cfRule type="expression" dxfId="411" priority="281" stopIfTrue="1">
      <formula>AND(ISBLANK(#REF!),ABS(M57)&gt;PreviousMonthMinimumDiff)</formula>
    </cfRule>
  </conditionalFormatting>
  <conditionalFormatting sqref="M58">
    <cfRule type="expression" dxfId="410" priority="287" stopIfTrue="1">
      <formula>AND(NOT(ISBLANK(#REF!)),ABS(M58)&gt;PreviousMonthMinimumDiff)</formula>
    </cfRule>
  </conditionalFormatting>
  <conditionalFormatting sqref="M58">
    <cfRule type="expression" dxfId="409" priority="288" stopIfTrue="1">
      <formula>AND(ISBLANK(#REF!),ABS(M58)&gt;PreviousMonthMinimumDiff)</formula>
    </cfRule>
  </conditionalFormatting>
  <conditionalFormatting sqref="M59">
    <cfRule type="expression" dxfId="408" priority="294" stopIfTrue="1">
      <formula>AND(NOT(ISBLANK(#REF!)),ABS(M59)&gt;PreviousMonthMinimumDiff)</formula>
    </cfRule>
  </conditionalFormatting>
  <conditionalFormatting sqref="M59">
    <cfRule type="expression" dxfId="407" priority="295" stopIfTrue="1">
      <formula>AND(ISBLANK(#REF!),ABS(M59)&gt;PreviousMonthMinimumDiff)</formula>
    </cfRule>
  </conditionalFormatting>
  <conditionalFormatting sqref="M60">
    <cfRule type="expression" dxfId="406" priority="301" stopIfTrue="1">
      <formula>AND(NOT(ISBLANK(#REF!)),ABS(M60)&gt;PreviousMonthMinimumDiff)</formula>
    </cfRule>
  </conditionalFormatting>
  <conditionalFormatting sqref="M60">
    <cfRule type="expression" dxfId="405" priority="302" stopIfTrue="1">
      <formula>AND(ISBLANK(#REF!),ABS(M60)&gt;PreviousMonthMinimumDiff)</formula>
    </cfRule>
  </conditionalFormatting>
  <conditionalFormatting sqref="M61">
    <cfRule type="expression" dxfId="404" priority="308" stopIfTrue="1">
      <formula>AND(NOT(ISBLANK(#REF!)),ABS(M61)&gt;PreviousMonthMinimumDiff)</formula>
    </cfRule>
  </conditionalFormatting>
  <conditionalFormatting sqref="M61">
    <cfRule type="expression" dxfId="403" priority="309" stopIfTrue="1">
      <formula>AND(ISBLANK(#REF!),ABS(M61)&gt;PreviousMonthMinimumDiff)</formula>
    </cfRule>
  </conditionalFormatting>
  <conditionalFormatting sqref="M62">
    <cfRule type="expression" dxfId="402" priority="315" stopIfTrue="1">
      <formula>AND(NOT(ISBLANK(#REF!)),ABS(M62)&gt;PreviousMonthMinimumDiff)</formula>
    </cfRule>
  </conditionalFormatting>
  <conditionalFormatting sqref="M62">
    <cfRule type="expression" dxfId="401" priority="316" stopIfTrue="1">
      <formula>AND(ISBLANK(#REF!),ABS(M62)&gt;PreviousMonthMinimumDiff)</formula>
    </cfRule>
  </conditionalFormatting>
  <conditionalFormatting sqref="M63">
    <cfRule type="expression" dxfId="400" priority="322" stopIfTrue="1">
      <formula>AND(NOT(ISBLANK(#REF!)),ABS(M63)&gt;PreviousMonthMinimumDiff)</formula>
    </cfRule>
  </conditionalFormatting>
  <conditionalFormatting sqref="M63">
    <cfRule type="expression" dxfId="399" priority="323" stopIfTrue="1">
      <formula>AND(ISBLANK(#REF!),ABS(M63)&gt;PreviousMonthMinimumDiff)</formula>
    </cfRule>
  </conditionalFormatting>
  <conditionalFormatting sqref="M66">
    <cfRule type="expression" dxfId="398" priority="329" stopIfTrue="1">
      <formula>AND(NOT(ISBLANK(#REF!)),ABS(M66)&gt;PreviousMonthMinimumDiff)</formula>
    </cfRule>
  </conditionalFormatting>
  <conditionalFormatting sqref="M66">
    <cfRule type="expression" dxfId="397" priority="330" stopIfTrue="1">
      <formula>AND(ISBLANK(#REF!),ABS(M66)&gt;PreviousMonthMinimumDiff)</formula>
    </cfRule>
  </conditionalFormatting>
  <conditionalFormatting sqref="M67">
    <cfRule type="expression" dxfId="396" priority="336" stopIfTrue="1">
      <formula>AND(NOT(ISBLANK(#REF!)),ABS(M67)&gt;PreviousMonthMinimumDiff)</formula>
    </cfRule>
  </conditionalFormatting>
  <conditionalFormatting sqref="M67">
    <cfRule type="expression" dxfId="395" priority="337" stopIfTrue="1">
      <formula>AND(ISBLANK(#REF!),ABS(M67)&gt;PreviousMonthMinimumDiff)</formula>
    </cfRule>
  </conditionalFormatting>
  <conditionalFormatting sqref="M68">
    <cfRule type="expression" dxfId="394" priority="343" stopIfTrue="1">
      <formula>AND(NOT(ISBLANK(#REF!)),ABS(M68)&gt;PreviousMonthMinimumDiff)</formula>
    </cfRule>
  </conditionalFormatting>
  <conditionalFormatting sqref="M68">
    <cfRule type="expression" dxfId="393" priority="344" stopIfTrue="1">
      <formula>AND(ISBLANK(#REF!),ABS(M68)&gt;PreviousMonthMinimumDiff)</formula>
    </cfRule>
  </conditionalFormatting>
  <conditionalFormatting sqref="M69">
    <cfRule type="expression" dxfId="392" priority="350" stopIfTrue="1">
      <formula>AND(NOT(ISBLANK(#REF!)),ABS(M69)&gt;PreviousMonthMinimumDiff)</formula>
    </cfRule>
  </conditionalFormatting>
  <conditionalFormatting sqref="M69">
    <cfRule type="expression" dxfId="391" priority="351" stopIfTrue="1">
      <formula>AND(ISBLANK(#REF!),ABS(M69)&gt;PreviousMonthMinimumDiff)</formula>
    </cfRule>
  </conditionalFormatting>
  <conditionalFormatting sqref="M70">
    <cfRule type="expression" dxfId="390" priority="357" stopIfTrue="1">
      <formula>AND(NOT(ISBLANK(#REF!)),ABS(M70)&gt;PreviousMonthMinimumDiff)</formula>
    </cfRule>
  </conditionalFormatting>
  <conditionalFormatting sqref="M70">
    <cfRule type="expression" dxfId="389" priority="358" stopIfTrue="1">
      <formula>AND(ISBLANK(#REF!),ABS(M70)&gt;PreviousMonthMinimumDiff)</formula>
    </cfRule>
  </conditionalFormatting>
  <conditionalFormatting sqref="M71">
    <cfRule type="expression" dxfId="388" priority="364" stopIfTrue="1">
      <formula>AND(NOT(ISBLANK(#REF!)),ABS(M71)&gt;PreviousMonthMinimumDiff)</formula>
    </cfRule>
  </conditionalFormatting>
  <conditionalFormatting sqref="M71">
    <cfRule type="expression" dxfId="387" priority="365" stopIfTrue="1">
      <formula>AND(ISBLANK(#REF!),ABS(M71)&gt;PreviousMonthMinimumDiff)</formula>
    </cfRule>
  </conditionalFormatting>
  <conditionalFormatting sqref="M72">
    <cfRule type="expression" dxfId="386" priority="371" stopIfTrue="1">
      <formula>AND(NOT(ISBLANK(#REF!)),ABS(M72)&gt;PreviousMonthMinimumDiff)</formula>
    </cfRule>
  </conditionalFormatting>
  <conditionalFormatting sqref="M72">
    <cfRule type="expression" dxfId="385" priority="372" stopIfTrue="1">
      <formula>AND(ISBLANK(#REF!),ABS(M72)&gt;PreviousMonthMinimumDiff)</formula>
    </cfRule>
  </conditionalFormatting>
  <conditionalFormatting sqref="M73">
    <cfRule type="expression" dxfId="384" priority="378" stopIfTrue="1">
      <formula>AND(NOT(ISBLANK(#REF!)),ABS(M73)&gt;PreviousMonthMinimumDiff)</formula>
    </cfRule>
  </conditionalFormatting>
  <conditionalFormatting sqref="M73">
    <cfRule type="expression" dxfId="383" priority="379" stopIfTrue="1">
      <formula>AND(ISBLANK(#REF!),ABS(M73)&gt;PreviousMonthMinimumDiff)</formula>
    </cfRule>
  </conditionalFormatting>
  <conditionalFormatting sqref="M76">
    <cfRule type="expression" dxfId="382" priority="385" stopIfTrue="1">
      <formula>AND(NOT(ISBLANK(#REF!)),ABS(M76)&gt;PreviousMonthMinimumDiff)</formula>
    </cfRule>
  </conditionalFormatting>
  <conditionalFormatting sqref="M76">
    <cfRule type="expression" dxfId="381" priority="386" stopIfTrue="1">
      <formula>AND(ISBLANK(#REF!),ABS(M76)&gt;PreviousMonthMinimumDiff)</formula>
    </cfRule>
  </conditionalFormatting>
  <conditionalFormatting sqref="M77">
    <cfRule type="expression" dxfId="380" priority="392" stopIfTrue="1">
      <formula>AND(NOT(ISBLANK(#REF!)),ABS(M77)&gt;PreviousMonthMinimumDiff)</formula>
    </cfRule>
  </conditionalFormatting>
  <conditionalFormatting sqref="M77">
    <cfRule type="expression" dxfId="379" priority="393" stopIfTrue="1">
      <formula>AND(ISBLANK(#REF!),ABS(M77)&gt;PreviousMonthMinimumDiff)</formula>
    </cfRule>
  </conditionalFormatting>
  <conditionalFormatting sqref="M80">
    <cfRule type="expression" dxfId="378" priority="399" stopIfTrue="1">
      <formula>AND(NOT(ISBLANK(#REF!)),ABS(M80)&gt;PreviousMonthMinimumDiff)</formula>
    </cfRule>
  </conditionalFormatting>
  <conditionalFormatting sqref="M80">
    <cfRule type="expression" dxfId="377" priority="400" stopIfTrue="1">
      <formula>AND(ISBLANK(#REF!),ABS(M80)&gt;PreviousMonthMinimumDiff)</formula>
    </cfRule>
  </conditionalFormatting>
  <conditionalFormatting sqref="M81">
    <cfRule type="expression" dxfId="376" priority="406" stopIfTrue="1">
      <formula>AND(NOT(ISBLANK(#REF!)),ABS(M81)&gt;PreviousMonthMinimumDiff)</formula>
    </cfRule>
  </conditionalFormatting>
  <conditionalFormatting sqref="M81">
    <cfRule type="expression" dxfId="375" priority="407" stopIfTrue="1">
      <formula>AND(ISBLANK(#REF!),ABS(M81)&gt;PreviousMonthMinimumDiff)</formula>
    </cfRule>
  </conditionalFormatting>
  <conditionalFormatting sqref="M82">
    <cfRule type="expression" dxfId="374" priority="413" stopIfTrue="1">
      <formula>AND(NOT(ISBLANK(#REF!)),ABS(M82)&gt;PreviousMonthMinimumDiff)</formula>
    </cfRule>
  </conditionalFormatting>
  <conditionalFormatting sqref="M82">
    <cfRule type="expression" dxfId="373" priority="414" stopIfTrue="1">
      <formula>AND(ISBLANK(#REF!),ABS(M82)&gt;PreviousMonthMinimumDiff)</formula>
    </cfRule>
  </conditionalFormatting>
  <conditionalFormatting sqref="M83">
    <cfRule type="expression" dxfId="372" priority="420" stopIfTrue="1">
      <formula>AND(NOT(ISBLANK(#REF!)),ABS(M83)&gt;PreviousMonthMinimumDiff)</formula>
    </cfRule>
  </conditionalFormatting>
  <conditionalFormatting sqref="M83">
    <cfRule type="expression" dxfId="371" priority="421" stopIfTrue="1">
      <formula>AND(ISBLANK(#REF!),ABS(M83)&gt;PreviousMonthMinimumDiff)</formula>
    </cfRule>
  </conditionalFormatting>
  <conditionalFormatting sqref="M86">
    <cfRule type="expression" dxfId="370" priority="427" stopIfTrue="1">
      <formula>AND(NOT(ISBLANK(#REF!)),ABS(M86)&gt;PreviousMonthMinimumDiff)</formula>
    </cfRule>
  </conditionalFormatting>
  <conditionalFormatting sqref="M86">
    <cfRule type="expression" dxfId="369" priority="428" stopIfTrue="1">
      <formula>AND(ISBLANK(#REF!),ABS(M86)&gt;PreviousMonthMinimumDiff)</formula>
    </cfRule>
  </conditionalFormatting>
  <conditionalFormatting sqref="M87">
    <cfRule type="expression" dxfId="368" priority="434" stopIfTrue="1">
      <formula>AND(NOT(ISBLANK(#REF!)),ABS(M87)&gt;PreviousMonthMinimumDiff)</formula>
    </cfRule>
  </conditionalFormatting>
  <conditionalFormatting sqref="M87">
    <cfRule type="expression" dxfId="367" priority="435" stopIfTrue="1">
      <formula>AND(ISBLANK(#REF!),ABS(M87)&gt;PreviousMonthMinimumDiff)</formula>
    </cfRule>
  </conditionalFormatting>
  <conditionalFormatting sqref="M90">
    <cfRule type="expression" dxfId="366" priority="441" stopIfTrue="1">
      <formula>AND(NOT(ISBLANK(#REF!)),ABS(M90)&gt;PreviousMonthMinimumDiff)</formula>
    </cfRule>
  </conditionalFormatting>
  <conditionalFormatting sqref="M90">
    <cfRule type="expression" dxfId="365" priority="442" stopIfTrue="1">
      <formula>AND(ISBLANK(#REF!),ABS(M90)&gt;PreviousMonthMinimumDiff)</formula>
    </cfRule>
  </conditionalFormatting>
  <conditionalFormatting sqref="M91">
    <cfRule type="expression" dxfId="364" priority="448" stopIfTrue="1">
      <formula>AND(NOT(ISBLANK(#REF!)),ABS(M91)&gt;PreviousMonthMinimumDiff)</formula>
    </cfRule>
  </conditionalFormatting>
  <conditionalFormatting sqref="M91">
    <cfRule type="expression" dxfId="363" priority="449" stopIfTrue="1">
      <formula>AND(ISBLANK(#REF!),ABS(M91)&gt;PreviousMonthMinimumDiff)</formula>
    </cfRule>
  </conditionalFormatting>
  <conditionalFormatting sqref="M92">
    <cfRule type="expression" dxfId="362" priority="455" stopIfTrue="1">
      <formula>AND(NOT(ISBLANK(#REF!)),ABS(M92)&gt;PreviousMonthMinimumDiff)</formula>
    </cfRule>
  </conditionalFormatting>
  <conditionalFormatting sqref="M92">
    <cfRule type="expression" dxfId="361" priority="456" stopIfTrue="1">
      <formula>AND(ISBLANK(#REF!),ABS(M92)&gt;PreviousMonthMinimumDiff)</formula>
    </cfRule>
  </conditionalFormatting>
  <conditionalFormatting sqref="M93">
    <cfRule type="expression" dxfId="360" priority="462" stopIfTrue="1">
      <formula>AND(NOT(ISBLANK(#REF!)),ABS(M93)&gt;PreviousMonthMinimumDiff)</formula>
    </cfRule>
  </conditionalFormatting>
  <conditionalFormatting sqref="M93">
    <cfRule type="expression" dxfId="359" priority="463" stopIfTrue="1">
      <formula>AND(ISBLANK(#REF!),ABS(M93)&gt;PreviousMonthMinimumDiff)</formula>
    </cfRule>
  </conditionalFormatting>
  <conditionalFormatting sqref="M96">
    <cfRule type="expression" dxfId="358" priority="469" stopIfTrue="1">
      <formula>AND(NOT(ISBLANK(#REF!)),ABS(M96)&gt;PreviousMonthMinimumDiff)</formula>
    </cfRule>
  </conditionalFormatting>
  <conditionalFormatting sqref="M96">
    <cfRule type="expression" dxfId="357" priority="470" stopIfTrue="1">
      <formula>AND(ISBLANK(#REF!),ABS(M96)&gt;PreviousMonthMinimumDiff)</formula>
    </cfRule>
  </conditionalFormatting>
  <conditionalFormatting sqref="M97">
    <cfRule type="expression" dxfId="356" priority="476" stopIfTrue="1">
      <formula>AND(NOT(ISBLANK(#REF!)),ABS(M97)&gt;PreviousMonthMinimumDiff)</formula>
    </cfRule>
  </conditionalFormatting>
  <conditionalFormatting sqref="M97">
    <cfRule type="expression" dxfId="355" priority="477" stopIfTrue="1">
      <formula>AND(ISBLANK(#REF!),ABS(M97)&gt;PreviousMonthMinimumDiff)</formula>
    </cfRule>
  </conditionalFormatting>
  <conditionalFormatting sqref="M98">
    <cfRule type="expression" dxfId="354" priority="483" stopIfTrue="1">
      <formula>AND(NOT(ISBLANK(#REF!)),ABS(M98)&gt;PreviousMonthMinimumDiff)</formula>
    </cfRule>
  </conditionalFormatting>
  <conditionalFormatting sqref="M98">
    <cfRule type="expression" dxfId="353" priority="484" stopIfTrue="1">
      <formula>AND(ISBLANK(#REF!),ABS(M98)&gt;PreviousMonthMinimumDiff)</formula>
    </cfRule>
  </conditionalFormatting>
  <conditionalFormatting sqref="M99">
    <cfRule type="expression" dxfId="352" priority="490" stopIfTrue="1">
      <formula>AND(NOT(ISBLANK(#REF!)),ABS(M99)&gt;PreviousMonthMinimumDiff)</formula>
    </cfRule>
  </conditionalFormatting>
  <conditionalFormatting sqref="M99">
    <cfRule type="expression" dxfId="351" priority="491" stopIfTrue="1">
      <formula>AND(ISBLANK(#REF!),ABS(M99)&gt;PreviousMonthMinimumDiff)</formula>
    </cfRule>
  </conditionalFormatting>
  <conditionalFormatting sqref="M100">
    <cfRule type="expression" dxfId="350" priority="497" stopIfTrue="1">
      <formula>AND(NOT(ISBLANK(#REF!)),ABS(M100)&gt;PreviousMonthMinimumDiff)</formula>
    </cfRule>
  </conditionalFormatting>
  <conditionalFormatting sqref="M100">
    <cfRule type="expression" dxfId="349" priority="498" stopIfTrue="1">
      <formula>AND(ISBLANK(#REF!),ABS(M100)&gt;PreviousMonthMinimumDiff)</formula>
    </cfRule>
  </conditionalFormatting>
  <conditionalFormatting sqref="M101">
    <cfRule type="expression" dxfId="348" priority="504" stopIfTrue="1">
      <formula>AND(NOT(ISBLANK(#REF!)),ABS(M101)&gt;PreviousMonthMinimumDiff)</formula>
    </cfRule>
  </conditionalFormatting>
  <conditionalFormatting sqref="M101">
    <cfRule type="expression" dxfId="347" priority="505" stopIfTrue="1">
      <formula>AND(ISBLANK(#REF!),ABS(M101)&gt;PreviousMonthMinimumDiff)</formula>
    </cfRule>
  </conditionalFormatting>
  <conditionalFormatting sqref="M102">
    <cfRule type="expression" dxfId="346" priority="511" stopIfTrue="1">
      <formula>AND(NOT(ISBLANK(#REF!)),ABS(M102)&gt;PreviousMonthMinimumDiff)</formula>
    </cfRule>
  </conditionalFormatting>
  <conditionalFormatting sqref="M102">
    <cfRule type="expression" dxfId="345" priority="512" stopIfTrue="1">
      <formula>AND(ISBLANK(#REF!),ABS(M102)&gt;PreviousMonthMinimumDiff)</formula>
    </cfRule>
  </conditionalFormatting>
  <conditionalFormatting sqref="M103">
    <cfRule type="expression" dxfId="344" priority="518" stopIfTrue="1">
      <formula>AND(NOT(ISBLANK(#REF!)),ABS(M103)&gt;PreviousMonthMinimumDiff)</formula>
    </cfRule>
  </conditionalFormatting>
  <conditionalFormatting sqref="M103">
    <cfRule type="expression" dxfId="343" priority="519" stopIfTrue="1">
      <formula>AND(ISBLANK(#REF!),ABS(M103)&gt;PreviousMonthMinimumDiff)</formula>
    </cfRule>
  </conditionalFormatting>
  <conditionalFormatting sqref="M104">
    <cfRule type="expression" dxfId="342" priority="525" stopIfTrue="1">
      <formula>AND(NOT(ISBLANK(#REF!)),ABS(M104)&gt;PreviousMonthMinimumDiff)</formula>
    </cfRule>
  </conditionalFormatting>
  <conditionalFormatting sqref="M104">
    <cfRule type="expression" dxfId="341" priority="526" stopIfTrue="1">
      <formula>AND(ISBLANK(#REF!),ABS(M104)&gt;PreviousMonthMinimumDiff)</formula>
    </cfRule>
  </conditionalFormatting>
  <conditionalFormatting sqref="M105">
    <cfRule type="expression" dxfId="340" priority="532" stopIfTrue="1">
      <formula>AND(NOT(ISBLANK(#REF!)),ABS(M105)&gt;PreviousMonthMinimumDiff)</formula>
    </cfRule>
  </conditionalFormatting>
  <conditionalFormatting sqref="M105">
    <cfRule type="expression" dxfId="339" priority="533" stopIfTrue="1">
      <formula>AND(ISBLANK(#REF!),ABS(M105)&gt;PreviousMonthMinimumDiff)</formula>
    </cfRule>
  </conditionalFormatting>
  <conditionalFormatting sqref="M106">
    <cfRule type="expression" dxfId="338" priority="539" stopIfTrue="1">
      <formula>AND(NOT(ISBLANK(#REF!)),ABS(M106)&gt;PreviousMonthMinimumDiff)</formula>
    </cfRule>
  </conditionalFormatting>
  <conditionalFormatting sqref="M106">
    <cfRule type="expression" dxfId="337" priority="540" stopIfTrue="1">
      <formula>AND(ISBLANK(#REF!),ABS(M106)&gt;PreviousMonthMinimumDiff)</formula>
    </cfRule>
  </conditionalFormatting>
  <conditionalFormatting sqref="M107">
    <cfRule type="expression" dxfId="336" priority="546" stopIfTrue="1">
      <formula>AND(NOT(ISBLANK(#REF!)),ABS(M107)&gt;PreviousMonthMinimumDiff)</formula>
    </cfRule>
  </conditionalFormatting>
  <conditionalFormatting sqref="M107">
    <cfRule type="expression" dxfId="335" priority="547" stopIfTrue="1">
      <formula>AND(ISBLANK(#REF!),ABS(M107)&gt;PreviousMonthMinimumDiff)</formula>
    </cfRule>
  </conditionalFormatting>
  <conditionalFormatting sqref="M108">
    <cfRule type="expression" dxfId="334" priority="553" stopIfTrue="1">
      <formula>AND(NOT(ISBLANK(#REF!)),ABS(M108)&gt;PreviousMonthMinimumDiff)</formula>
    </cfRule>
  </conditionalFormatting>
  <conditionalFormatting sqref="M108">
    <cfRule type="expression" dxfId="333" priority="554" stopIfTrue="1">
      <formula>AND(ISBLANK(#REF!),ABS(M108)&gt;PreviousMonthMinimumDiff)</formula>
    </cfRule>
  </conditionalFormatting>
  <conditionalFormatting sqref="M109">
    <cfRule type="expression" dxfId="332" priority="560" stopIfTrue="1">
      <formula>AND(NOT(ISBLANK(#REF!)),ABS(M109)&gt;PreviousMonthMinimumDiff)</formula>
    </cfRule>
  </conditionalFormatting>
  <conditionalFormatting sqref="M109">
    <cfRule type="expression" dxfId="331" priority="561" stopIfTrue="1">
      <formula>AND(ISBLANK(#REF!),ABS(M109)&gt;PreviousMonthMinimumDiff)</formula>
    </cfRule>
  </conditionalFormatting>
  <conditionalFormatting sqref="M112">
    <cfRule type="expression" dxfId="330" priority="567" stopIfTrue="1">
      <formula>AND(NOT(ISBLANK(#REF!)),ABS(M112)&gt;PreviousMonthMinimumDiff)</formula>
    </cfRule>
  </conditionalFormatting>
  <conditionalFormatting sqref="M112">
    <cfRule type="expression" dxfId="329" priority="568" stopIfTrue="1">
      <formula>AND(ISBLANK(#REF!),ABS(M112)&gt;PreviousMonthMinimumDiff)</formula>
    </cfRule>
  </conditionalFormatting>
  <conditionalFormatting sqref="M113">
    <cfRule type="expression" dxfId="328" priority="574" stopIfTrue="1">
      <formula>AND(NOT(ISBLANK(#REF!)),ABS(M113)&gt;PreviousMonthMinimumDiff)</formula>
    </cfRule>
  </conditionalFormatting>
  <conditionalFormatting sqref="M113">
    <cfRule type="expression" dxfId="327" priority="575" stopIfTrue="1">
      <formula>AND(ISBLANK(#REF!),ABS(M113)&gt;PreviousMonthMinimumDiff)</formula>
    </cfRule>
  </conditionalFormatting>
  <conditionalFormatting sqref="M114">
    <cfRule type="expression" dxfId="326" priority="581" stopIfTrue="1">
      <formula>AND(NOT(ISBLANK(#REF!)),ABS(M114)&gt;PreviousMonthMinimumDiff)</formula>
    </cfRule>
  </conditionalFormatting>
  <conditionalFormatting sqref="M114">
    <cfRule type="expression" dxfId="325" priority="582" stopIfTrue="1">
      <formula>AND(ISBLANK(#REF!),ABS(M114)&gt;PreviousMonthMinimumDiff)</formula>
    </cfRule>
  </conditionalFormatting>
  <conditionalFormatting sqref="M115">
    <cfRule type="expression" dxfId="324" priority="588" stopIfTrue="1">
      <formula>AND(NOT(ISBLANK(#REF!)),ABS(M115)&gt;PreviousMonthMinimumDiff)</formula>
    </cfRule>
  </conditionalFormatting>
  <conditionalFormatting sqref="M115">
    <cfRule type="expression" dxfId="323" priority="589" stopIfTrue="1">
      <formula>AND(ISBLANK(#REF!),ABS(M115)&gt;PreviousMonthMinimumDiff)</formula>
    </cfRule>
  </conditionalFormatting>
  <conditionalFormatting sqref="M116">
    <cfRule type="expression" dxfId="322" priority="595" stopIfTrue="1">
      <formula>AND(NOT(ISBLANK(#REF!)),ABS(M116)&gt;PreviousMonthMinimumDiff)</formula>
    </cfRule>
  </conditionalFormatting>
  <conditionalFormatting sqref="M116">
    <cfRule type="expression" dxfId="321" priority="596" stopIfTrue="1">
      <formula>AND(ISBLANK(#REF!),ABS(M116)&gt;PreviousMonthMinimumDiff)</formula>
    </cfRule>
  </conditionalFormatting>
  <conditionalFormatting sqref="M117">
    <cfRule type="expression" dxfId="320" priority="602" stopIfTrue="1">
      <formula>AND(NOT(ISBLANK(#REF!)),ABS(M117)&gt;PreviousMonthMinimumDiff)</formula>
    </cfRule>
  </conditionalFormatting>
  <conditionalFormatting sqref="M117">
    <cfRule type="expression" dxfId="319" priority="603" stopIfTrue="1">
      <formula>AND(ISBLANK(#REF!),ABS(M117)&gt;PreviousMonthMinimumDiff)</formula>
    </cfRule>
  </conditionalFormatting>
  <conditionalFormatting sqref="M118">
    <cfRule type="expression" dxfId="318" priority="609" stopIfTrue="1">
      <formula>AND(NOT(ISBLANK(#REF!)),ABS(M118)&gt;PreviousMonthMinimumDiff)</formula>
    </cfRule>
  </conditionalFormatting>
  <conditionalFormatting sqref="M118">
    <cfRule type="expression" dxfId="317" priority="610" stopIfTrue="1">
      <formula>AND(ISBLANK(#REF!),ABS(M118)&gt;PreviousMonthMinimumDiff)</formula>
    </cfRule>
  </conditionalFormatting>
  <conditionalFormatting sqref="M119">
    <cfRule type="expression" dxfId="316" priority="616" stopIfTrue="1">
      <formula>AND(NOT(ISBLANK(#REF!)),ABS(M119)&gt;PreviousMonthMinimumDiff)</formula>
    </cfRule>
  </conditionalFormatting>
  <conditionalFormatting sqref="M119">
    <cfRule type="expression" dxfId="315" priority="617" stopIfTrue="1">
      <formula>AND(ISBLANK(#REF!),ABS(M119)&gt;PreviousMonthMinimumDiff)</formula>
    </cfRule>
  </conditionalFormatting>
  <conditionalFormatting sqref="M120">
    <cfRule type="expression" dxfId="314" priority="623" stopIfTrue="1">
      <formula>AND(NOT(ISBLANK(#REF!)),ABS(M120)&gt;PreviousMonthMinimumDiff)</formula>
    </cfRule>
  </conditionalFormatting>
  <conditionalFormatting sqref="M120">
    <cfRule type="expression" dxfId="313" priority="624" stopIfTrue="1">
      <formula>AND(ISBLANK(#REF!),ABS(M120)&gt;PreviousMonthMinimumDiff)</formula>
    </cfRule>
  </conditionalFormatting>
  <conditionalFormatting sqref="M121">
    <cfRule type="expression" dxfId="312" priority="630" stopIfTrue="1">
      <formula>AND(NOT(ISBLANK(#REF!)),ABS(M121)&gt;PreviousMonthMinimumDiff)</formula>
    </cfRule>
  </conditionalFormatting>
  <conditionalFormatting sqref="M121">
    <cfRule type="expression" dxfId="311" priority="631" stopIfTrue="1">
      <formula>AND(ISBLANK(#REF!),ABS(M121)&gt;PreviousMonthMinimumDiff)</formula>
    </cfRule>
  </conditionalFormatting>
  <conditionalFormatting sqref="M122">
    <cfRule type="expression" dxfId="310" priority="637" stopIfTrue="1">
      <formula>AND(NOT(ISBLANK(#REF!)),ABS(M122)&gt;PreviousMonthMinimumDiff)</formula>
    </cfRule>
  </conditionalFormatting>
  <conditionalFormatting sqref="M122">
    <cfRule type="expression" dxfId="309" priority="638" stopIfTrue="1">
      <formula>AND(ISBLANK(#REF!),ABS(M122)&gt;PreviousMonthMinimumDiff)</formula>
    </cfRule>
  </conditionalFormatting>
  <conditionalFormatting sqref="M123">
    <cfRule type="expression" dxfId="308" priority="644" stopIfTrue="1">
      <formula>AND(NOT(ISBLANK(#REF!)),ABS(M123)&gt;PreviousMonthMinimumDiff)</formula>
    </cfRule>
  </conditionalFormatting>
  <conditionalFormatting sqref="M123">
    <cfRule type="expression" dxfId="307" priority="645" stopIfTrue="1">
      <formula>AND(ISBLANK(#REF!),ABS(M123)&gt;PreviousMonthMinimumDiff)</formula>
    </cfRule>
  </conditionalFormatting>
  <conditionalFormatting sqref="M124">
    <cfRule type="expression" dxfId="306" priority="651" stopIfTrue="1">
      <formula>AND(NOT(ISBLANK(#REF!)),ABS(M124)&gt;PreviousMonthMinimumDiff)</formula>
    </cfRule>
  </conditionalFormatting>
  <conditionalFormatting sqref="M124">
    <cfRule type="expression" dxfId="305" priority="652" stopIfTrue="1">
      <formula>AND(ISBLANK(#REF!),ABS(M124)&gt;PreviousMonthMinimumDiff)</formula>
    </cfRule>
  </conditionalFormatting>
  <conditionalFormatting sqref="M125">
    <cfRule type="expression" dxfId="304" priority="658" stopIfTrue="1">
      <formula>AND(NOT(ISBLANK(#REF!)),ABS(M125)&gt;PreviousMonthMinimumDiff)</formula>
    </cfRule>
  </conditionalFormatting>
  <conditionalFormatting sqref="M125">
    <cfRule type="expression" dxfId="303" priority="659" stopIfTrue="1">
      <formula>AND(ISBLANK(#REF!),ABS(M125)&gt;PreviousMonthMinimumDiff)</formula>
    </cfRule>
  </conditionalFormatting>
  <conditionalFormatting sqref="M126">
    <cfRule type="expression" dxfId="302" priority="665" stopIfTrue="1">
      <formula>AND(NOT(ISBLANK(#REF!)),ABS(M126)&gt;PreviousMonthMinimumDiff)</formula>
    </cfRule>
  </conditionalFormatting>
  <conditionalFormatting sqref="M126">
    <cfRule type="expression" dxfId="301" priority="666" stopIfTrue="1">
      <formula>AND(ISBLANK(#REF!),ABS(M126)&gt;PreviousMonthMinimumDiff)</formula>
    </cfRule>
  </conditionalFormatting>
  <conditionalFormatting sqref="M127">
    <cfRule type="expression" dxfId="300" priority="672" stopIfTrue="1">
      <formula>AND(NOT(ISBLANK(#REF!)),ABS(M127)&gt;PreviousMonthMinimumDiff)</formula>
    </cfRule>
  </conditionalFormatting>
  <conditionalFormatting sqref="M127">
    <cfRule type="expression" dxfId="299" priority="673" stopIfTrue="1">
      <formula>AND(ISBLANK(#REF!),ABS(M127)&gt;PreviousMonthMinimumDiff)</formula>
    </cfRule>
  </conditionalFormatting>
  <conditionalFormatting sqref="M130">
    <cfRule type="expression" dxfId="298" priority="679" stopIfTrue="1">
      <formula>AND(NOT(ISBLANK(#REF!)),ABS(M130)&gt;PreviousMonthMinimumDiff)</formula>
    </cfRule>
  </conditionalFormatting>
  <conditionalFormatting sqref="M130">
    <cfRule type="expression" dxfId="297" priority="680" stopIfTrue="1">
      <formula>AND(ISBLANK(#REF!),ABS(M130)&gt;PreviousMonthMinimumDiff)</formula>
    </cfRule>
  </conditionalFormatting>
  <conditionalFormatting sqref="M136">
    <cfRule type="expression" dxfId="296" priority="686" stopIfTrue="1">
      <formula>AND(NOT(ISBLANK(#REF!)),ABS(M136)&gt;PreviousMonthMinimumDiff)</formula>
    </cfRule>
  </conditionalFormatting>
  <conditionalFormatting sqref="M136">
    <cfRule type="expression" dxfId="295" priority="687" stopIfTrue="1">
      <formula>AND(ISBLANK(#REF!),ABS(M136)&gt;PreviousMonthMinimumDiff)</formula>
    </cfRule>
  </conditionalFormatting>
  <conditionalFormatting sqref="M137">
    <cfRule type="expression" dxfId="294" priority="693" stopIfTrue="1">
      <formula>AND(NOT(ISBLANK(#REF!)),ABS(M137)&gt;PreviousMonthMinimumDiff)</formula>
    </cfRule>
  </conditionalFormatting>
  <conditionalFormatting sqref="M137">
    <cfRule type="expression" dxfId="293" priority="694" stopIfTrue="1">
      <formula>AND(ISBLANK(#REF!),ABS(M137)&gt;PreviousMonthMinimumDiff)</formula>
    </cfRule>
  </conditionalFormatting>
  <conditionalFormatting sqref="M140">
    <cfRule type="expression" dxfId="292" priority="700" stopIfTrue="1">
      <formula>AND(NOT(ISBLANK(#REF!)),ABS(M140)&gt;PreviousMonthMinimumDiff)</formula>
    </cfRule>
  </conditionalFormatting>
  <conditionalFormatting sqref="M140">
    <cfRule type="expression" dxfId="291" priority="701" stopIfTrue="1">
      <formula>AND(ISBLANK(#REF!),ABS(M140)&gt;PreviousMonthMinimumDiff)</formula>
    </cfRule>
  </conditionalFormatting>
  <conditionalFormatting sqref="M141">
    <cfRule type="expression" dxfId="290" priority="707" stopIfTrue="1">
      <formula>AND(NOT(ISBLANK(#REF!)),ABS(M141)&gt;PreviousMonthMinimumDiff)</formula>
    </cfRule>
  </conditionalFormatting>
  <conditionalFormatting sqref="M141">
    <cfRule type="expression" dxfId="289" priority="708" stopIfTrue="1">
      <formula>AND(ISBLANK(#REF!),ABS(M141)&gt;PreviousMonthMinimumDiff)</formula>
    </cfRule>
  </conditionalFormatting>
  <conditionalFormatting sqref="A146:M146">
    <cfRule type="expression" dxfId="288" priority="709" stopIfTrue="1">
      <formula>TRUE</formula>
    </cfRule>
  </conditionalFormatting>
  <conditionalFormatting sqref="M150">
    <cfRule type="expression" dxfId="287" priority="715" stopIfTrue="1">
      <formula>AND(NOT(ISBLANK(#REF!)),ABS(M150)&gt;PreviousMonthMinimumDiff)</formula>
    </cfRule>
  </conditionalFormatting>
  <conditionalFormatting sqref="M150">
    <cfRule type="expression" dxfId="286" priority="716" stopIfTrue="1">
      <formula>AND(ISBLANK(#REF!),ABS(M150)&gt;PreviousMonthMinimumDiff)</formula>
    </cfRule>
  </conditionalFormatting>
  <conditionalFormatting sqref="M151">
    <cfRule type="expression" dxfId="285" priority="722" stopIfTrue="1">
      <formula>AND(NOT(ISBLANK(#REF!)),ABS(M151)&gt;PreviousMonthMinimumDiff)</formula>
    </cfRule>
  </conditionalFormatting>
  <conditionalFormatting sqref="M151">
    <cfRule type="expression" dxfId="284" priority="723" stopIfTrue="1">
      <formula>AND(ISBLANK(#REF!),ABS(M151)&gt;PreviousMonthMinimumDiff)</formula>
    </cfRule>
  </conditionalFormatting>
  <conditionalFormatting sqref="M152">
    <cfRule type="expression" dxfId="283" priority="729" stopIfTrue="1">
      <formula>AND(NOT(ISBLANK(#REF!)),ABS(M152)&gt;PreviousMonthMinimumDiff)</formula>
    </cfRule>
  </conditionalFormatting>
  <conditionalFormatting sqref="M152">
    <cfRule type="expression" dxfId="282" priority="730" stopIfTrue="1">
      <formula>AND(ISBLANK(#REF!),ABS(M152)&gt;PreviousMonthMinimumDiff)</formula>
    </cfRule>
  </conditionalFormatting>
  <conditionalFormatting sqref="M155">
    <cfRule type="expression" dxfId="281" priority="736" stopIfTrue="1">
      <formula>AND(NOT(ISBLANK(#REF!)),ABS(M155)&gt;PreviousMonthMinimumDiff)</formula>
    </cfRule>
  </conditionalFormatting>
  <conditionalFormatting sqref="M155">
    <cfRule type="expression" dxfId="280" priority="737" stopIfTrue="1">
      <formula>AND(ISBLANK(#REF!),ABS(M155)&gt;PreviousMonthMinimumDiff)</formula>
    </cfRule>
  </conditionalFormatting>
  <conditionalFormatting sqref="M156">
    <cfRule type="expression" dxfId="279" priority="743" stopIfTrue="1">
      <formula>AND(NOT(ISBLANK(#REF!)),ABS(M156)&gt;PreviousMonthMinimumDiff)</formula>
    </cfRule>
  </conditionalFormatting>
  <conditionalFormatting sqref="M156">
    <cfRule type="expression" dxfId="278" priority="744" stopIfTrue="1">
      <formula>AND(ISBLANK(#REF!),ABS(M156)&gt;PreviousMonthMinimumDiff)</formula>
    </cfRule>
  </conditionalFormatting>
  <conditionalFormatting sqref="M159">
    <cfRule type="expression" dxfId="277" priority="750" stopIfTrue="1">
      <formula>AND(NOT(ISBLANK(#REF!)),ABS(M159)&gt;PreviousMonthMinimumDiff)</formula>
    </cfRule>
  </conditionalFormatting>
  <conditionalFormatting sqref="M159">
    <cfRule type="expression" dxfId="276" priority="751" stopIfTrue="1">
      <formula>AND(ISBLANK(#REF!),ABS(M159)&gt;PreviousMonthMinimumDiff)</formula>
    </cfRule>
  </conditionalFormatting>
  <conditionalFormatting sqref="M160">
    <cfRule type="expression" dxfId="275" priority="757" stopIfTrue="1">
      <formula>AND(NOT(ISBLANK(#REF!)),ABS(M160)&gt;PreviousMonthMinimumDiff)</formula>
    </cfRule>
  </conditionalFormatting>
  <conditionalFormatting sqref="M160">
    <cfRule type="expression" dxfId="274" priority="758" stopIfTrue="1">
      <formula>AND(ISBLANK(#REF!),ABS(M160)&gt;PreviousMonthMinimumDiff)</formula>
    </cfRule>
  </conditionalFormatting>
  <conditionalFormatting sqref="M161">
    <cfRule type="expression" dxfId="273" priority="764" stopIfTrue="1">
      <formula>AND(NOT(ISBLANK(#REF!)),ABS(M161)&gt;PreviousMonthMinimumDiff)</formula>
    </cfRule>
  </conditionalFormatting>
  <conditionalFormatting sqref="M161">
    <cfRule type="expression" dxfId="272" priority="765" stopIfTrue="1">
      <formula>AND(ISBLANK(#REF!),ABS(M161)&gt;PreviousMonthMinimumDiff)</formula>
    </cfRule>
  </conditionalFormatting>
  <conditionalFormatting sqref="M162">
    <cfRule type="expression" dxfId="271" priority="771" stopIfTrue="1">
      <formula>AND(NOT(ISBLANK(#REF!)),ABS(M162)&gt;PreviousMonthMinimumDiff)</formula>
    </cfRule>
  </conditionalFormatting>
  <conditionalFormatting sqref="M162">
    <cfRule type="expression" dxfId="270" priority="772" stopIfTrue="1">
      <formula>AND(ISBLANK(#REF!),ABS(M162)&gt;PreviousMonthMinimumDiff)</formula>
    </cfRule>
  </conditionalFormatting>
  <conditionalFormatting sqref="M163">
    <cfRule type="expression" dxfId="269" priority="778" stopIfTrue="1">
      <formula>AND(NOT(ISBLANK(#REF!)),ABS(M163)&gt;PreviousMonthMinimumDiff)</formula>
    </cfRule>
  </conditionalFormatting>
  <conditionalFormatting sqref="M163">
    <cfRule type="expression" dxfId="268" priority="779" stopIfTrue="1">
      <formula>AND(ISBLANK(#REF!),ABS(M163)&gt;PreviousMonthMinimumDiff)</formula>
    </cfRule>
  </conditionalFormatting>
  <conditionalFormatting sqref="M164">
    <cfRule type="expression" dxfId="267" priority="785" stopIfTrue="1">
      <formula>AND(NOT(ISBLANK(#REF!)),ABS(M164)&gt;PreviousMonthMinimumDiff)</formula>
    </cfRule>
  </conditionalFormatting>
  <conditionalFormatting sqref="M164">
    <cfRule type="expression" dxfId="266" priority="786" stopIfTrue="1">
      <formula>AND(ISBLANK(#REF!),ABS(M164)&gt;PreviousMonthMinimumDiff)</formula>
    </cfRule>
  </conditionalFormatting>
  <conditionalFormatting sqref="M165">
    <cfRule type="expression" dxfId="265" priority="792" stopIfTrue="1">
      <formula>AND(NOT(ISBLANK(#REF!)),ABS(M165)&gt;PreviousMonthMinimumDiff)</formula>
    </cfRule>
  </conditionalFormatting>
  <conditionalFormatting sqref="M165">
    <cfRule type="expression" dxfId="264" priority="793" stopIfTrue="1">
      <formula>AND(ISBLANK(#REF!),ABS(M165)&gt;PreviousMonthMinimumDiff)</formula>
    </cfRule>
  </conditionalFormatting>
  <conditionalFormatting sqref="M166">
    <cfRule type="expression" dxfId="263" priority="799" stopIfTrue="1">
      <formula>AND(NOT(ISBLANK(#REF!)),ABS(M166)&gt;PreviousMonthMinimumDiff)</formula>
    </cfRule>
  </conditionalFormatting>
  <conditionalFormatting sqref="M166">
    <cfRule type="expression" dxfId="262" priority="800" stopIfTrue="1">
      <formula>AND(ISBLANK(#REF!),ABS(M166)&gt;PreviousMonthMinimumDiff)</formula>
    </cfRule>
  </conditionalFormatting>
  <conditionalFormatting sqref="M167">
    <cfRule type="expression" dxfId="261" priority="806" stopIfTrue="1">
      <formula>AND(NOT(ISBLANK(#REF!)),ABS(M167)&gt;PreviousMonthMinimumDiff)</formula>
    </cfRule>
  </conditionalFormatting>
  <conditionalFormatting sqref="M167">
    <cfRule type="expression" dxfId="260" priority="807" stopIfTrue="1">
      <formula>AND(ISBLANK(#REF!),ABS(M167)&gt;PreviousMonthMinimumDiff)</formula>
    </cfRule>
  </conditionalFormatting>
  <conditionalFormatting sqref="M168">
    <cfRule type="expression" dxfId="259" priority="813" stopIfTrue="1">
      <formula>AND(NOT(ISBLANK(#REF!)),ABS(M168)&gt;PreviousMonthMinimumDiff)</formula>
    </cfRule>
  </conditionalFormatting>
  <conditionalFormatting sqref="M168">
    <cfRule type="expression" dxfId="258" priority="814" stopIfTrue="1">
      <formula>AND(ISBLANK(#REF!),ABS(M168)&gt;PreviousMonthMinimumDiff)</formula>
    </cfRule>
  </conditionalFormatting>
  <conditionalFormatting sqref="M169">
    <cfRule type="expression" dxfId="257" priority="820" stopIfTrue="1">
      <formula>AND(NOT(ISBLANK(#REF!)),ABS(M169)&gt;PreviousMonthMinimumDiff)</formula>
    </cfRule>
  </conditionalFormatting>
  <conditionalFormatting sqref="M169">
    <cfRule type="expression" dxfId="256" priority="821" stopIfTrue="1">
      <formula>AND(ISBLANK(#REF!),ABS(M169)&gt;PreviousMonthMinimumDiff)</formula>
    </cfRule>
  </conditionalFormatting>
  <conditionalFormatting sqref="M170">
    <cfRule type="expression" dxfId="255" priority="827" stopIfTrue="1">
      <formula>AND(NOT(ISBLANK(#REF!)),ABS(M170)&gt;PreviousMonthMinimumDiff)</formula>
    </cfRule>
  </conditionalFormatting>
  <conditionalFormatting sqref="M170">
    <cfRule type="expression" dxfId="254" priority="828" stopIfTrue="1">
      <formula>AND(ISBLANK(#REF!),ABS(M170)&gt;PreviousMonthMinimumDiff)</formula>
    </cfRule>
  </conditionalFormatting>
  <conditionalFormatting sqref="M173">
    <cfRule type="expression" dxfId="253" priority="834" stopIfTrue="1">
      <formula>AND(NOT(ISBLANK(#REF!)),ABS(M173)&gt;PreviousMonthMinimumDiff)</formula>
    </cfRule>
  </conditionalFormatting>
  <conditionalFormatting sqref="M173">
    <cfRule type="expression" dxfId="252" priority="835" stopIfTrue="1">
      <formula>AND(ISBLANK(#REF!),ABS(M173)&gt;PreviousMonthMinimumDiff)</formula>
    </cfRule>
  </conditionalFormatting>
  <conditionalFormatting sqref="M176">
    <cfRule type="expression" dxfId="251" priority="841" stopIfTrue="1">
      <formula>AND(NOT(ISBLANK(#REF!)),ABS(M176)&gt;PreviousMonthMinimumDiff)</formula>
    </cfRule>
  </conditionalFormatting>
  <conditionalFormatting sqref="M176">
    <cfRule type="expression" dxfId="250" priority="842" stopIfTrue="1">
      <formula>AND(ISBLANK(#REF!),ABS(M176)&gt;PreviousMonthMinimumDiff)</formula>
    </cfRule>
  </conditionalFormatting>
  <conditionalFormatting sqref="M177">
    <cfRule type="expression" dxfId="249" priority="848" stopIfTrue="1">
      <formula>AND(NOT(ISBLANK(#REF!)),ABS(M177)&gt;PreviousMonthMinimumDiff)</formula>
    </cfRule>
  </conditionalFormatting>
  <conditionalFormatting sqref="M177">
    <cfRule type="expression" dxfId="248" priority="849" stopIfTrue="1">
      <formula>AND(ISBLANK(#REF!),ABS(M177)&gt;PreviousMonthMinimumDiff)</formula>
    </cfRule>
  </conditionalFormatting>
  <conditionalFormatting sqref="M178">
    <cfRule type="expression" dxfId="247" priority="855" stopIfTrue="1">
      <formula>AND(NOT(ISBLANK(#REF!)),ABS(M178)&gt;PreviousMonthMinimumDiff)</formula>
    </cfRule>
  </conditionalFormatting>
  <conditionalFormatting sqref="M178">
    <cfRule type="expression" dxfId="246" priority="856" stopIfTrue="1">
      <formula>AND(ISBLANK(#REF!),ABS(M178)&gt;PreviousMonthMinimumDiff)</formula>
    </cfRule>
  </conditionalFormatting>
  <conditionalFormatting sqref="M179">
    <cfRule type="expression" dxfId="245" priority="862" stopIfTrue="1">
      <formula>AND(NOT(ISBLANK(#REF!)),ABS(M179)&gt;PreviousMonthMinimumDiff)</formula>
    </cfRule>
  </conditionalFormatting>
  <conditionalFormatting sqref="M179">
    <cfRule type="expression" dxfId="244" priority="863" stopIfTrue="1">
      <formula>AND(ISBLANK(#REF!),ABS(M179)&gt;PreviousMonthMinimumDiff)</formula>
    </cfRule>
  </conditionalFormatting>
  <conditionalFormatting sqref="K6:K18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{2256E776-3ABD-4152-BC78-ED81B691D7FF}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5E06BD-E1AE-4C44-A653-6E70DA01C7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4CC96E9-05B7-4545-8654-77A5C9302E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EB82C7B-ADD0-4937-A798-A8842A7FC2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204FC19-72EE-460D-806A-74FE8E94EB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1432329-A736-4042-8A10-F61A789CAD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C9A3D07-3076-403F-B0EE-31E4316410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DBDAD74-FF32-4069-9C64-E9E2074C37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256E776-3ABD-4152-BC78-ED81B691D7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K6:K182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7D226-8A6F-4BA6-80B4-E195A15D46E9}">
  <sheetPr>
    <pageSetUpPr fitToPage="1"/>
  </sheetPr>
  <dimension ref="A1:U191"/>
  <sheetViews>
    <sheetView showGridLines="0" zoomScale="190" zoomScaleNormal="190" workbookViewId="0">
      <pane ySplit="6" topLeftCell="A175" activePane="bottomLeft" state="frozen"/>
      <selection pane="bottomLeft" activeCell="E188" sqref="E188"/>
    </sheetView>
  </sheetViews>
  <sheetFormatPr defaultRowHeight="15" x14ac:dyDescent="0.25"/>
  <cols>
    <col min="1" max="3" width="1" customWidth="1"/>
    <col min="4" max="4" width="16" customWidth="1"/>
    <col min="5" max="5" width="9.7109375" customWidth="1"/>
    <col min="6" max="8" width="10.85546875" bestFit="1" customWidth="1"/>
    <col min="9" max="9" width="11.5703125" bestFit="1" customWidth="1"/>
    <col min="10" max="16" width="8.5703125" style="192" bestFit="1" customWidth="1"/>
    <col min="17" max="17" width="8.28515625" style="192" bestFit="1" customWidth="1"/>
    <col min="18" max="18" width="9.140625" style="192" bestFit="1" customWidth="1"/>
    <col min="19" max="19" width="101.7109375" customWidth="1"/>
    <col min="20" max="21" width="9.7109375" customWidth="1"/>
  </cols>
  <sheetData>
    <row r="1" spans="1:21" ht="19.5" x14ac:dyDescent="0.25">
      <c r="A1" s="104" t="s">
        <v>313</v>
      </c>
      <c r="B1" s="105"/>
      <c r="C1" s="105"/>
      <c r="D1" s="106"/>
      <c r="E1" s="106"/>
      <c r="F1" s="106"/>
      <c r="G1" s="106"/>
      <c r="H1" s="106"/>
      <c r="I1" s="106"/>
      <c r="J1" s="167"/>
      <c r="K1" s="167"/>
      <c r="L1" s="167"/>
      <c r="M1" s="168"/>
      <c r="N1" s="168"/>
      <c r="O1" s="168"/>
      <c r="P1" s="168"/>
      <c r="Q1" s="168"/>
      <c r="R1" s="168"/>
      <c r="S1" s="106"/>
      <c r="T1" s="107"/>
      <c r="U1" s="106"/>
    </row>
    <row r="2" spans="1:21" x14ac:dyDescent="0.25">
      <c r="A2" s="108" t="s">
        <v>1</v>
      </c>
      <c r="B2" s="109"/>
      <c r="C2" s="109"/>
      <c r="D2" s="106"/>
      <c r="E2" s="106"/>
      <c r="F2" s="106"/>
      <c r="G2" s="106"/>
      <c r="H2" s="106"/>
      <c r="I2" s="106"/>
      <c r="J2" s="167"/>
      <c r="K2" s="167"/>
      <c r="L2" s="167"/>
      <c r="M2" s="168"/>
      <c r="N2" s="168"/>
      <c r="O2" s="168"/>
      <c r="P2" s="168"/>
      <c r="Q2" s="168"/>
      <c r="R2" s="169"/>
      <c r="S2" s="110"/>
      <c r="T2" s="107"/>
      <c r="U2" s="111"/>
    </row>
    <row r="3" spans="1:21" x14ac:dyDescent="0.25">
      <c r="A3" s="112" t="s">
        <v>2</v>
      </c>
      <c r="B3" s="113"/>
      <c r="C3" s="113"/>
      <c r="D3" s="106"/>
      <c r="E3" s="106"/>
      <c r="F3" s="106"/>
      <c r="G3" s="106"/>
      <c r="H3" s="106"/>
      <c r="I3" s="106"/>
      <c r="J3" s="167"/>
      <c r="K3" s="167"/>
      <c r="L3" s="167"/>
      <c r="M3" s="168"/>
      <c r="N3" s="168"/>
      <c r="O3" s="168"/>
      <c r="P3" s="168"/>
      <c r="Q3" s="168"/>
      <c r="R3" s="167"/>
      <c r="S3" s="106"/>
      <c r="T3" s="107"/>
      <c r="U3" s="114"/>
    </row>
    <row r="4" spans="1:21" x14ac:dyDescent="0.25">
      <c r="A4" s="109"/>
      <c r="B4" s="109"/>
      <c r="C4" s="109"/>
      <c r="D4" s="106"/>
      <c r="E4" s="106"/>
      <c r="F4" s="106"/>
      <c r="G4" s="106"/>
      <c r="H4" s="106"/>
      <c r="I4" s="106"/>
      <c r="J4" s="167"/>
      <c r="K4" s="167"/>
      <c r="L4" s="167"/>
      <c r="M4" s="168"/>
      <c r="N4" s="168"/>
      <c r="O4" s="168"/>
      <c r="P4" s="168"/>
      <c r="Q4" s="168"/>
      <c r="R4" s="168"/>
      <c r="S4" s="115"/>
      <c r="T4" s="107"/>
      <c r="U4" s="116"/>
    </row>
    <row r="5" spans="1:21" x14ac:dyDescent="0.25">
      <c r="A5" s="117" t="s">
        <v>24</v>
      </c>
      <c r="B5" s="117"/>
      <c r="C5" s="117"/>
      <c r="D5" s="117"/>
      <c r="E5" s="118"/>
      <c r="F5" s="119"/>
      <c r="G5" s="120"/>
      <c r="H5" s="120"/>
      <c r="I5" s="120"/>
      <c r="J5" s="170"/>
      <c r="K5" s="171"/>
      <c r="L5" s="172"/>
      <c r="M5" s="172"/>
      <c r="N5" s="172"/>
      <c r="O5" s="172"/>
      <c r="P5" s="172"/>
      <c r="Q5" s="172"/>
      <c r="R5" s="173"/>
      <c r="S5" s="121"/>
      <c r="T5" s="197" t="s">
        <v>295</v>
      </c>
      <c r="U5" s="198"/>
    </row>
    <row r="6" spans="1:21" ht="11.25" customHeight="1" x14ac:dyDescent="0.25">
      <c r="A6" s="133" t="s">
        <v>89</v>
      </c>
      <c r="B6" s="134"/>
      <c r="C6" s="134"/>
      <c r="D6" s="134"/>
      <c r="E6" s="135" t="s">
        <v>297</v>
      </c>
      <c r="F6" s="122" t="s">
        <v>298</v>
      </c>
      <c r="G6" s="123" t="s">
        <v>299</v>
      </c>
      <c r="H6" s="123" t="s">
        <v>300</v>
      </c>
      <c r="I6" s="123" t="s">
        <v>301</v>
      </c>
      <c r="J6" s="174" t="s">
        <v>302</v>
      </c>
      <c r="K6" s="175" t="s">
        <v>303</v>
      </c>
      <c r="L6" s="175" t="s">
        <v>304</v>
      </c>
      <c r="M6" s="175" t="s">
        <v>305</v>
      </c>
      <c r="N6" s="175" t="s">
        <v>306</v>
      </c>
      <c r="O6" s="175" t="s">
        <v>307</v>
      </c>
      <c r="P6" s="175" t="s">
        <v>308</v>
      </c>
      <c r="Q6" s="175" t="s">
        <v>297</v>
      </c>
      <c r="R6" s="176" t="s">
        <v>296</v>
      </c>
      <c r="S6" s="132" t="s">
        <v>314</v>
      </c>
      <c r="T6" s="127" t="s">
        <v>92</v>
      </c>
      <c r="U6" s="124" t="s">
        <v>93</v>
      </c>
    </row>
    <row r="7" spans="1:21" ht="11.25" customHeight="1" x14ac:dyDescent="0.25">
      <c r="A7" s="136" t="s">
        <v>26</v>
      </c>
      <c r="B7" s="136"/>
      <c r="C7" s="136"/>
      <c r="D7" s="136"/>
      <c r="E7" s="137"/>
      <c r="F7" s="138"/>
      <c r="G7" s="139"/>
      <c r="H7" s="139"/>
      <c r="I7" s="139"/>
      <c r="J7" s="177"/>
      <c r="K7" s="178"/>
      <c r="L7" s="178"/>
      <c r="M7" s="178"/>
      <c r="N7" s="178"/>
      <c r="O7" s="178"/>
      <c r="P7" s="178"/>
      <c r="Q7" s="178"/>
      <c r="R7" s="179"/>
      <c r="S7" s="137"/>
      <c r="T7" s="128"/>
      <c r="U7" s="129"/>
    </row>
    <row r="8" spans="1:21" ht="11.25" customHeight="1" x14ac:dyDescent="0.25">
      <c r="A8" s="136"/>
      <c r="B8" s="136" t="s">
        <v>27</v>
      </c>
      <c r="C8" s="136"/>
      <c r="D8" s="136"/>
      <c r="E8" s="137"/>
      <c r="F8" s="138"/>
      <c r="G8" s="139"/>
      <c r="H8" s="139"/>
      <c r="I8" s="139"/>
      <c r="J8" s="177"/>
      <c r="K8" s="178"/>
      <c r="L8" s="178"/>
      <c r="M8" s="178"/>
      <c r="N8" s="178"/>
      <c r="O8" s="178"/>
      <c r="P8" s="178"/>
      <c r="Q8" s="178"/>
      <c r="R8" s="179"/>
      <c r="S8" s="137"/>
      <c r="T8" s="128"/>
      <c r="U8" s="129"/>
    </row>
    <row r="9" spans="1:21" ht="11.25" customHeight="1" x14ac:dyDescent="0.25">
      <c r="A9" s="136"/>
      <c r="B9" s="136"/>
      <c r="C9" s="136" t="s">
        <v>94</v>
      </c>
      <c r="D9" s="136"/>
      <c r="E9" s="137"/>
      <c r="F9" s="138">
        <v>252519.67</v>
      </c>
      <c r="G9" s="139">
        <v>252519.67</v>
      </c>
      <c r="H9" s="139">
        <v>252519.67</v>
      </c>
      <c r="I9" s="139">
        <v>60604.72</v>
      </c>
      <c r="J9" s="177">
        <v>204540.93</v>
      </c>
      <c r="K9" s="178">
        <v>204540.93</v>
      </c>
      <c r="L9" s="178">
        <v>204540.93</v>
      </c>
      <c r="M9" s="178">
        <v>204540.93</v>
      </c>
      <c r="N9" s="178">
        <v>204540.93</v>
      </c>
      <c r="O9" s="178">
        <v>204540.93</v>
      </c>
      <c r="P9" s="178">
        <v>204540.93</v>
      </c>
      <c r="Q9" s="178">
        <v>204540.93</v>
      </c>
      <c r="R9" s="179">
        <v>2454491.17</v>
      </c>
      <c r="S9" s="137" t="s">
        <v>95</v>
      </c>
      <c r="T9" s="128">
        <v>2454491.17</v>
      </c>
      <c r="U9" s="129">
        <v>0</v>
      </c>
    </row>
    <row r="10" spans="1:21" ht="11.25" customHeight="1" x14ac:dyDescent="0.25">
      <c r="A10" s="136"/>
      <c r="B10" s="136"/>
      <c r="C10" s="136" t="s">
        <v>96</v>
      </c>
      <c r="D10" s="136"/>
      <c r="E10" s="137"/>
      <c r="F10" s="138">
        <v>89841.11</v>
      </c>
      <c r="G10" s="139">
        <v>89841.11</v>
      </c>
      <c r="H10" s="139">
        <v>89841.11</v>
      </c>
      <c r="I10" s="139">
        <v>151646.32999999999</v>
      </c>
      <c r="J10" s="177">
        <v>105292.41250000001</v>
      </c>
      <c r="K10" s="178">
        <v>105292.41250000001</v>
      </c>
      <c r="L10" s="178">
        <v>105292.41250000001</v>
      </c>
      <c r="M10" s="178">
        <v>105292.41250000001</v>
      </c>
      <c r="N10" s="178">
        <v>105292.41250000001</v>
      </c>
      <c r="O10" s="178">
        <v>105292.41250000001</v>
      </c>
      <c r="P10" s="178">
        <v>105292.41250000001</v>
      </c>
      <c r="Q10" s="178">
        <v>105292.41250000001</v>
      </c>
      <c r="R10" s="179">
        <v>1263508.9600000002</v>
      </c>
      <c r="S10" s="137" t="s">
        <v>97</v>
      </c>
      <c r="T10" s="128">
        <v>1263508.9575000003</v>
      </c>
      <c r="U10" s="129">
        <v>2.4999999441206455E-3</v>
      </c>
    </row>
    <row r="11" spans="1:21" ht="11.25" customHeight="1" x14ac:dyDescent="0.25">
      <c r="A11" s="136"/>
      <c r="B11" s="136"/>
      <c r="C11" s="136" t="s">
        <v>98</v>
      </c>
      <c r="D11" s="136"/>
      <c r="E11" s="137"/>
      <c r="F11" s="138">
        <v>0</v>
      </c>
      <c r="G11" s="139">
        <v>14672</v>
      </c>
      <c r="H11" s="139">
        <v>0</v>
      </c>
      <c r="I11" s="139">
        <v>61113</v>
      </c>
      <c r="J11" s="177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9">
        <v>75785</v>
      </c>
      <c r="S11" s="137" t="s">
        <v>99</v>
      </c>
      <c r="T11" s="128">
        <v>43893.65966796875</v>
      </c>
      <c r="U11" s="129">
        <v>31891.34033203125</v>
      </c>
    </row>
    <row r="12" spans="1:21" ht="11.25" customHeight="1" x14ac:dyDescent="0.25">
      <c r="A12" s="136"/>
      <c r="B12" s="136"/>
      <c r="C12" s="136" t="s">
        <v>100</v>
      </c>
      <c r="D12" s="136"/>
      <c r="E12" s="137"/>
      <c r="F12" s="138">
        <v>11642.81</v>
      </c>
      <c r="G12" s="139">
        <v>11642.81</v>
      </c>
      <c r="H12" s="139">
        <v>11642.81</v>
      </c>
      <c r="I12" s="139">
        <v>2328.56</v>
      </c>
      <c r="J12" s="177">
        <v>9314.25</v>
      </c>
      <c r="K12" s="178">
        <v>9314.25</v>
      </c>
      <c r="L12" s="178">
        <v>9314.25</v>
      </c>
      <c r="M12" s="178">
        <v>9314.25</v>
      </c>
      <c r="N12" s="178">
        <v>9314.25</v>
      </c>
      <c r="O12" s="178">
        <v>9314.25</v>
      </c>
      <c r="P12" s="178">
        <v>9314.25</v>
      </c>
      <c r="Q12" s="178">
        <v>9314.25</v>
      </c>
      <c r="R12" s="179">
        <v>111770.98999999999</v>
      </c>
      <c r="S12" s="137" t="s">
        <v>101</v>
      </c>
      <c r="T12" s="128">
        <v>111770.99249999999</v>
      </c>
      <c r="U12" s="129">
        <v>-2.5000000023283064E-3</v>
      </c>
    </row>
    <row r="13" spans="1:21" ht="11.25" customHeight="1" x14ac:dyDescent="0.25">
      <c r="A13" s="136"/>
      <c r="B13" s="136"/>
      <c r="C13" s="136" t="s">
        <v>102</v>
      </c>
      <c r="D13" s="136"/>
      <c r="E13" s="137"/>
      <c r="F13" s="138">
        <v>27383.9</v>
      </c>
      <c r="G13" s="139">
        <v>27383.9</v>
      </c>
      <c r="H13" s="139">
        <v>27383.9</v>
      </c>
      <c r="I13" s="139">
        <v>13474.62</v>
      </c>
      <c r="J13" s="177">
        <v>23906.575000000001</v>
      </c>
      <c r="K13" s="178">
        <v>23906.575000000001</v>
      </c>
      <c r="L13" s="178">
        <v>23906.575000000001</v>
      </c>
      <c r="M13" s="178">
        <v>23906.575000000001</v>
      </c>
      <c r="N13" s="178">
        <v>23906.575000000001</v>
      </c>
      <c r="O13" s="178">
        <v>23906.575000000001</v>
      </c>
      <c r="P13" s="178">
        <v>23906.575000000001</v>
      </c>
      <c r="Q13" s="178">
        <v>23906.575000000001</v>
      </c>
      <c r="R13" s="179">
        <v>286878.92000000004</v>
      </c>
      <c r="S13" s="137" t="s">
        <v>103</v>
      </c>
      <c r="T13" s="128">
        <v>286878.9150000001</v>
      </c>
      <c r="U13" s="129">
        <v>4.999999946448952E-3</v>
      </c>
    </row>
    <row r="14" spans="1:21" ht="11.25" customHeight="1" x14ac:dyDescent="0.25">
      <c r="A14" s="136"/>
      <c r="B14" s="136"/>
      <c r="C14" s="136" t="s">
        <v>104</v>
      </c>
      <c r="D14" s="136"/>
      <c r="E14" s="137"/>
      <c r="F14" s="138">
        <v>0</v>
      </c>
      <c r="G14" s="139">
        <v>0</v>
      </c>
      <c r="H14" s="139">
        <v>0</v>
      </c>
      <c r="I14" s="139">
        <v>0</v>
      </c>
      <c r="J14" s="177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15000</v>
      </c>
      <c r="P14" s="178">
        <v>0</v>
      </c>
      <c r="Q14" s="178">
        <v>30000</v>
      </c>
      <c r="R14" s="179">
        <v>45000</v>
      </c>
      <c r="S14" s="137"/>
      <c r="T14" s="128">
        <v>45000</v>
      </c>
      <c r="U14" s="129">
        <v>0</v>
      </c>
    </row>
    <row r="15" spans="1:21" ht="11.25" customHeight="1" x14ac:dyDescent="0.25">
      <c r="A15" s="136"/>
      <c r="B15" s="136"/>
      <c r="C15" s="136" t="s">
        <v>105</v>
      </c>
      <c r="D15" s="136"/>
      <c r="E15" s="137"/>
      <c r="F15" s="138">
        <v>15176.03</v>
      </c>
      <c r="G15" s="139">
        <v>0</v>
      </c>
      <c r="H15" s="139">
        <v>0</v>
      </c>
      <c r="I15" s="139">
        <v>10841.7</v>
      </c>
      <c r="J15" s="177">
        <v>0</v>
      </c>
      <c r="K15" s="178">
        <v>0</v>
      </c>
      <c r="L15" s="178">
        <v>3749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9">
        <v>29766.730000000003</v>
      </c>
      <c r="S15" s="137" t="s">
        <v>106</v>
      </c>
      <c r="T15" s="128">
        <v>29766.03</v>
      </c>
      <c r="U15" s="129">
        <v>0.70000000000436557</v>
      </c>
    </row>
    <row r="16" spans="1:21" ht="11.25" customHeight="1" x14ac:dyDescent="0.25">
      <c r="A16" s="136"/>
      <c r="B16" s="136"/>
      <c r="C16" s="136" t="s">
        <v>107</v>
      </c>
      <c r="D16" s="136"/>
      <c r="E16" s="137"/>
      <c r="F16" s="138">
        <v>0</v>
      </c>
      <c r="G16" s="139">
        <v>0</v>
      </c>
      <c r="H16" s="139">
        <v>0</v>
      </c>
      <c r="I16" s="139">
        <v>0</v>
      </c>
      <c r="J16" s="177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9">
        <v>0</v>
      </c>
      <c r="S16" s="137" t="s">
        <v>108</v>
      </c>
      <c r="T16" s="128">
        <v>0</v>
      </c>
      <c r="U16" s="129">
        <v>0</v>
      </c>
    </row>
    <row r="17" spans="1:21" ht="11.25" customHeight="1" x14ac:dyDescent="0.25">
      <c r="A17" s="136"/>
      <c r="B17" s="136"/>
      <c r="C17" s="136" t="s">
        <v>109</v>
      </c>
      <c r="D17" s="136"/>
      <c r="E17" s="137"/>
      <c r="F17" s="138">
        <v>58550</v>
      </c>
      <c r="G17" s="139">
        <v>58550</v>
      </c>
      <c r="H17" s="139">
        <v>58550</v>
      </c>
      <c r="I17" s="139">
        <v>14052</v>
      </c>
      <c r="J17" s="177">
        <v>47425.5</v>
      </c>
      <c r="K17" s="178">
        <v>47425.5</v>
      </c>
      <c r="L17" s="178">
        <v>47425.5</v>
      </c>
      <c r="M17" s="178">
        <v>47425.5</v>
      </c>
      <c r="N17" s="178">
        <v>47425.5</v>
      </c>
      <c r="O17" s="178">
        <v>47425.5</v>
      </c>
      <c r="P17" s="178">
        <v>47425.5</v>
      </c>
      <c r="Q17" s="178">
        <v>47425.5</v>
      </c>
      <c r="R17" s="179">
        <v>569106</v>
      </c>
      <c r="S17" s="137" t="s">
        <v>95</v>
      </c>
      <c r="T17" s="128">
        <v>569106</v>
      </c>
      <c r="U17" s="129">
        <v>0</v>
      </c>
    </row>
    <row r="18" spans="1:21" ht="11.25" customHeight="1" x14ac:dyDescent="0.25">
      <c r="A18" s="136"/>
      <c r="B18" s="136"/>
      <c r="C18" s="136" t="s">
        <v>73</v>
      </c>
      <c r="D18" s="136"/>
      <c r="E18" s="137"/>
      <c r="F18" s="138">
        <v>0</v>
      </c>
      <c r="G18" s="139">
        <v>0</v>
      </c>
      <c r="H18" s="139">
        <v>0</v>
      </c>
      <c r="I18" s="139">
        <v>44262.62</v>
      </c>
      <c r="J18" s="177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9">
        <v>44262.62</v>
      </c>
      <c r="S18" s="137" t="s">
        <v>110</v>
      </c>
      <c r="T18" s="128">
        <v>0</v>
      </c>
      <c r="U18" s="129">
        <v>44262.62</v>
      </c>
    </row>
    <row r="19" spans="1:21" ht="11.25" customHeight="1" x14ac:dyDescent="0.25">
      <c r="A19" s="136"/>
      <c r="B19" s="136"/>
      <c r="C19" s="136" t="s">
        <v>111</v>
      </c>
      <c r="D19" s="136"/>
      <c r="E19" s="137"/>
      <c r="F19" s="138">
        <v>0</v>
      </c>
      <c r="G19" s="139">
        <v>189</v>
      </c>
      <c r="H19" s="139">
        <v>457.85</v>
      </c>
      <c r="I19" s="139">
        <v>450.65</v>
      </c>
      <c r="J19" s="177">
        <v>511.811279296875</v>
      </c>
      <c r="K19" s="178">
        <v>511.811279296875</v>
      </c>
      <c r="L19" s="178">
        <v>511.811279296875</v>
      </c>
      <c r="M19" s="178">
        <v>511.811279296875</v>
      </c>
      <c r="N19" s="178">
        <v>511.811279296875</v>
      </c>
      <c r="O19" s="178">
        <v>511.811279296875</v>
      </c>
      <c r="P19" s="178">
        <v>511.811279296875</v>
      </c>
      <c r="Q19" s="178">
        <v>511.811279296875</v>
      </c>
      <c r="R19" s="179">
        <v>5191.990234375</v>
      </c>
      <c r="S19" s="137"/>
      <c r="T19" s="128">
        <v>5191.9900756835941</v>
      </c>
      <c r="U19" s="129">
        <v>1.5869140588620212E-4</v>
      </c>
    </row>
    <row r="20" spans="1:21" ht="11.25" customHeight="1" x14ac:dyDescent="0.25">
      <c r="A20" s="136"/>
      <c r="B20" s="136"/>
      <c r="C20" s="140" t="s">
        <v>112</v>
      </c>
      <c r="D20" s="140"/>
      <c r="E20" s="141"/>
      <c r="F20" s="142">
        <v>455113.52000000008</v>
      </c>
      <c r="G20" s="143">
        <v>454798.49000000005</v>
      </c>
      <c r="H20" s="143">
        <v>440395.34</v>
      </c>
      <c r="I20" s="143">
        <v>358774.2</v>
      </c>
      <c r="J20" s="180">
        <v>390991.47877929691</v>
      </c>
      <c r="K20" s="181">
        <v>390991.47877929691</v>
      </c>
      <c r="L20" s="181">
        <v>394740.47877929691</v>
      </c>
      <c r="M20" s="181">
        <v>390991.47877929691</v>
      </c>
      <c r="N20" s="181">
        <v>390991.47877929691</v>
      </c>
      <c r="O20" s="181">
        <v>405991.47877929691</v>
      </c>
      <c r="P20" s="181">
        <v>390991.47877929691</v>
      </c>
      <c r="Q20" s="181">
        <v>420991.47877929691</v>
      </c>
      <c r="R20" s="182">
        <v>4885762.3802343756</v>
      </c>
      <c r="S20" s="141"/>
      <c r="T20" s="130">
        <v>4809607.7147436524</v>
      </c>
      <c r="U20" s="125">
        <v>76154.665490722546</v>
      </c>
    </row>
    <row r="21" spans="1:21" ht="11.25" customHeight="1" x14ac:dyDescent="0.25">
      <c r="A21" s="136"/>
      <c r="B21" s="136" t="s">
        <v>28</v>
      </c>
      <c r="C21" s="136"/>
      <c r="D21" s="136"/>
      <c r="E21" s="137"/>
      <c r="F21" s="138"/>
      <c r="G21" s="139"/>
      <c r="H21" s="139"/>
      <c r="I21" s="139"/>
      <c r="J21" s="177"/>
      <c r="K21" s="178"/>
      <c r="L21" s="178"/>
      <c r="M21" s="178"/>
      <c r="N21" s="178"/>
      <c r="O21" s="178"/>
      <c r="P21" s="178"/>
      <c r="Q21" s="178"/>
      <c r="R21" s="179"/>
      <c r="S21" s="137"/>
      <c r="T21" s="128"/>
      <c r="U21" s="129"/>
    </row>
    <row r="22" spans="1:21" ht="11.25" customHeight="1" x14ac:dyDescent="0.25">
      <c r="A22" s="136"/>
      <c r="B22" s="136"/>
      <c r="C22" s="136" t="s">
        <v>63</v>
      </c>
      <c r="D22" s="136"/>
      <c r="E22" s="137"/>
      <c r="F22" s="138">
        <v>0</v>
      </c>
      <c r="G22" s="139">
        <v>0</v>
      </c>
      <c r="H22" s="139">
        <v>0</v>
      </c>
      <c r="I22" s="139">
        <v>0</v>
      </c>
      <c r="J22" s="177">
        <v>24758.1875</v>
      </c>
      <c r="K22" s="178">
        <v>24758.1875</v>
      </c>
      <c r="L22" s="178">
        <v>24758.1875</v>
      </c>
      <c r="M22" s="178">
        <v>24758.1875</v>
      </c>
      <c r="N22" s="178">
        <v>24758.1875</v>
      </c>
      <c r="O22" s="178">
        <v>24758.1875</v>
      </c>
      <c r="P22" s="178">
        <v>24758.1875</v>
      </c>
      <c r="Q22" s="178">
        <v>24758.1875</v>
      </c>
      <c r="R22" s="179">
        <v>198065.5</v>
      </c>
      <c r="S22" s="137" t="s">
        <v>113</v>
      </c>
      <c r="T22" s="128">
        <v>198065.49609375</v>
      </c>
      <c r="U22" s="129">
        <v>3.90625E-3</v>
      </c>
    </row>
    <row r="23" spans="1:21" ht="11.25" customHeight="1" x14ac:dyDescent="0.25">
      <c r="A23" s="136"/>
      <c r="B23" s="136"/>
      <c r="C23" s="136" t="s">
        <v>65</v>
      </c>
      <c r="D23" s="136"/>
      <c r="E23" s="137"/>
      <c r="F23" s="138">
        <v>0</v>
      </c>
      <c r="G23" s="139">
        <v>0</v>
      </c>
      <c r="H23" s="139">
        <v>0</v>
      </c>
      <c r="I23" s="139">
        <v>0</v>
      </c>
      <c r="J23" s="177">
        <v>4308.64892578125</v>
      </c>
      <c r="K23" s="178">
        <v>4308.64892578125</v>
      </c>
      <c r="L23" s="178">
        <v>4308.64892578125</v>
      </c>
      <c r="M23" s="178">
        <v>4308.64892578125</v>
      </c>
      <c r="N23" s="178">
        <v>4308.64892578125</v>
      </c>
      <c r="O23" s="178">
        <v>4308.64892578125</v>
      </c>
      <c r="P23" s="178">
        <v>4308.64892578125</v>
      </c>
      <c r="Q23" s="178">
        <v>4308.64892578125</v>
      </c>
      <c r="R23" s="179">
        <v>34469.19140625</v>
      </c>
      <c r="S23" s="137"/>
      <c r="T23" s="128">
        <v>34469.19140625</v>
      </c>
      <c r="U23" s="129">
        <v>0</v>
      </c>
    </row>
    <row r="24" spans="1:21" ht="11.25" customHeight="1" x14ac:dyDescent="0.25">
      <c r="A24" s="136"/>
      <c r="B24" s="136"/>
      <c r="C24" s="136" t="s">
        <v>69</v>
      </c>
      <c r="D24" s="136"/>
      <c r="E24" s="137"/>
      <c r="F24" s="138">
        <v>0</v>
      </c>
      <c r="G24" s="139">
        <v>0</v>
      </c>
      <c r="H24" s="139">
        <v>0</v>
      </c>
      <c r="I24" s="139">
        <v>0</v>
      </c>
      <c r="J24" s="177">
        <v>5276.83740234375</v>
      </c>
      <c r="K24" s="178">
        <v>5276.83740234375</v>
      </c>
      <c r="L24" s="178">
        <v>5276.83740234375</v>
      </c>
      <c r="M24" s="178">
        <v>5276.83740234375</v>
      </c>
      <c r="N24" s="178">
        <v>5276.83740234375</v>
      </c>
      <c r="O24" s="178">
        <v>5276.83740234375</v>
      </c>
      <c r="P24" s="178">
        <v>5276.83740234375</v>
      </c>
      <c r="Q24" s="178">
        <v>5276.83740234375</v>
      </c>
      <c r="R24" s="179">
        <v>42214.69921875</v>
      </c>
      <c r="S24" s="137"/>
      <c r="T24" s="128">
        <v>42214.69775390625</v>
      </c>
      <c r="U24" s="129">
        <v>1.46484375E-3</v>
      </c>
    </row>
    <row r="25" spans="1:21" ht="11.25" customHeight="1" x14ac:dyDescent="0.25">
      <c r="A25" s="136"/>
      <c r="B25" s="136"/>
      <c r="C25" s="136" t="s">
        <v>67</v>
      </c>
      <c r="D25" s="136"/>
      <c r="E25" s="137"/>
      <c r="F25" s="138">
        <v>0</v>
      </c>
      <c r="G25" s="139">
        <v>0</v>
      </c>
      <c r="H25" s="139">
        <v>0</v>
      </c>
      <c r="I25" s="139">
        <v>0</v>
      </c>
      <c r="J25" s="177">
        <v>1250</v>
      </c>
      <c r="K25" s="178">
        <v>1250</v>
      </c>
      <c r="L25" s="178">
        <v>1250</v>
      </c>
      <c r="M25" s="178">
        <v>1250</v>
      </c>
      <c r="N25" s="178">
        <v>1250</v>
      </c>
      <c r="O25" s="178">
        <v>1250</v>
      </c>
      <c r="P25" s="178">
        <v>1250</v>
      </c>
      <c r="Q25" s="178">
        <v>1250</v>
      </c>
      <c r="R25" s="179">
        <v>10000</v>
      </c>
      <c r="S25" s="137"/>
      <c r="T25" s="128">
        <v>9999.999755859375</v>
      </c>
      <c r="U25" s="129">
        <v>2.44140625E-4</v>
      </c>
    </row>
    <row r="26" spans="1:21" ht="11.25" customHeight="1" x14ac:dyDescent="0.25">
      <c r="A26" s="136"/>
      <c r="B26" s="136"/>
      <c r="C26" s="136" t="s">
        <v>114</v>
      </c>
      <c r="D26" s="136"/>
      <c r="E26" s="137"/>
      <c r="F26" s="138">
        <v>0</v>
      </c>
      <c r="G26" s="139">
        <v>0</v>
      </c>
      <c r="H26" s="139">
        <v>0</v>
      </c>
      <c r="I26" s="139">
        <v>0</v>
      </c>
      <c r="J26" s="177">
        <v>5678.25390625</v>
      </c>
      <c r="K26" s="178">
        <v>5678.25390625</v>
      </c>
      <c r="L26" s="178">
        <v>5678.25390625</v>
      </c>
      <c r="M26" s="178">
        <v>5678.25390625</v>
      </c>
      <c r="N26" s="178">
        <v>5678.25390625</v>
      </c>
      <c r="O26" s="178">
        <v>5678.25390625</v>
      </c>
      <c r="P26" s="178">
        <v>5678.25390625</v>
      </c>
      <c r="Q26" s="178">
        <v>5678.25390625</v>
      </c>
      <c r="R26" s="179">
        <v>45426.03125</v>
      </c>
      <c r="S26" s="137"/>
      <c r="T26" s="128">
        <v>45426.0322265625</v>
      </c>
      <c r="U26" s="129">
        <v>-9.765625E-4</v>
      </c>
    </row>
    <row r="27" spans="1:21" ht="11.25" customHeight="1" x14ac:dyDescent="0.25">
      <c r="A27" s="136"/>
      <c r="B27" s="136"/>
      <c r="C27" s="136" t="s">
        <v>115</v>
      </c>
      <c r="D27" s="136"/>
      <c r="E27" s="137"/>
      <c r="F27" s="138">
        <v>0</v>
      </c>
      <c r="G27" s="139">
        <v>0</v>
      </c>
      <c r="H27" s="139">
        <v>0</v>
      </c>
      <c r="I27" s="139">
        <v>870</v>
      </c>
      <c r="J27" s="177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9">
        <v>870</v>
      </c>
      <c r="S27" s="137" t="s">
        <v>116</v>
      </c>
      <c r="T27" s="128">
        <v>0</v>
      </c>
      <c r="U27" s="129">
        <v>870</v>
      </c>
    </row>
    <row r="28" spans="1:21" ht="11.25" customHeight="1" x14ac:dyDescent="0.25">
      <c r="A28" s="136"/>
      <c r="B28" s="136"/>
      <c r="C28" s="136" t="s">
        <v>71</v>
      </c>
      <c r="D28" s="136"/>
      <c r="E28" s="137"/>
      <c r="F28" s="138">
        <v>0</v>
      </c>
      <c r="G28" s="139">
        <v>0</v>
      </c>
      <c r="H28" s="139">
        <v>0</v>
      </c>
      <c r="I28" s="139">
        <v>0</v>
      </c>
      <c r="J28" s="177">
        <v>8520.6484375</v>
      </c>
      <c r="K28" s="178">
        <v>8520.6484375</v>
      </c>
      <c r="L28" s="178">
        <v>8520.6484375</v>
      </c>
      <c r="M28" s="178">
        <v>8520.6484375</v>
      </c>
      <c r="N28" s="178">
        <v>8520.6484375</v>
      </c>
      <c r="O28" s="178">
        <v>8520.6484375</v>
      </c>
      <c r="P28" s="178">
        <v>8520.6484375</v>
      </c>
      <c r="Q28" s="178">
        <v>8520.6484375</v>
      </c>
      <c r="R28" s="179">
        <v>68165.1875</v>
      </c>
      <c r="S28" s="137" t="s">
        <v>117</v>
      </c>
      <c r="T28" s="128">
        <v>59000.03173828125</v>
      </c>
      <c r="U28" s="129">
        <v>9165.15576171875</v>
      </c>
    </row>
    <row r="29" spans="1:21" ht="11.25" customHeight="1" x14ac:dyDescent="0.25">
      <c r="A29" s="136"/>
      <c r="B29" s="136"/>
      <c r="C29" s="136" t="s">
        <v>118</v>
      </c>
      <c r="D29" s="136"/>
      <c r="E29" s="137"/>
      <c r="F29" s="138">
        <v>0</v>
      </c>
      <c r="G29" s="139">
        <v>3834</v>
      </c>
      <c r="H29" s="139">
        <v>10722.12</v>
      </c>
      <c r="I29" s="139">
        <v>10295.86</v>
      </c>
      <c r="J29" s="177">
        <v>6457.34326171875</v>
      </c>
      <c r="K29" s="178">
        <v>6457.34326171875</v>
      </c>
      <c r="L29" s="178">
        <v>6457.34326171875</v>
      </c>
      <c r="M29" s="178">
        <v>6457.34326171875</v>
      </c>
      <c r="N29" s="178">
        <v>6457.34326171875</v>
      </c>
      <c r="O29" s="178">
        <v>6457.34326171875</v>
      </c>
      <c r="P29" s="178">
        <v>6457.34326171875</v>
      </c>
      <c r="Q29" s="178">
        <v>6457.34326171875</v>
      </c>
      <c r="R29" s="179">
        <v>76510.72609375001</v>
      </c>
      <c r="S29" s="137"/>
      <c r="T29" s="128">
        <v>76510.726933593745</v>
      </c>
      <c r="U29" s="129">
        <v>-8.3984373486600816E-4</v>
      </c>
    </row>
    <row r="30" spans="1:21" ht="11.25" customHeight="1" x14ac:dyDescent="0.25">
      <c r="A30" s="136"/>
      <c r="B30" s="136"/>
      <c r="C30" s="136" t="s">
        <v>119</v>
      </c>
      <c r="D30" s="136"/>
      <c r="E30" s="137"/>
      <c r="F30" s="138">
        <v>0</v>
      </c>
      <c r="G30" s="139">
        <v>0</v>
      </c>
      <c r="H30" s="139">
        <v>0</v>
      </c>
      <c r="I30" s="139">
        <v>1696.35</v>
      </c>
      <c r="J30" s="177">
        <v>308.33624267578125</v>
      </c>
      <c r="K30" s="178">
        <v>308.33624267578125</v>
      </c>
      <c r="L30" s="178">
        <v>308.33624267578125</v>
      </c>
      <c r="M30" s="178">
        <v>308.33624267578125</v>
      </c>
      <c r="N30" s="178">
        <v>308.33624267578125</v>
      </c>
      <c r="O30" s="178">
        <v>308.33624267578125</v>
      </c>
      <c r="P30" s="178">
        <v>308.33624267578125</v>
      </c>
      <c r="Q30" s="178">
        <v>308.33624267578125</v>
      </c>
      <c r="R30" s="179">
        <v>4163.0399414062504</v>
      </c>
      <c r="S30" s="137"/>
      <c r="T30" s="128">
        <v>4163.0399780273438</v>
      </c>
      <c r="U30" s="129">
        <v>-3.6621093386202119E-5</v>
      </c>
    </row>
    <row r="31" spans="1:21" ht="11.25" customHeight="1" x14ac:dyDescent="0.25">
      <c r="A31" s="136"/>
      <c r="B31" s="136"/>
      <c r="C31" s="136" t="s">
        <v>120</v>
      </c>
      <c r="D31" s="136"/>
      <c r="E31" s="137"/>
      <c r="F31" s="138">
        <v>0</v>
      </c>
      <c r="G31" s="139">
        <v>0</v>
      </c>
      <c r="H31" s="139">
        <v>0</v>
      </c>
      <c r="I31" s="139">
        <v>0</v>
      </c>
      <c r="J31" s="177">
        <v>3439.5</v>
      </c>
      <c r="K31" s="178">
        <v>3439.5</v>
      </c>
      <c r="L31" s="178">
        <v>3439.5</v>
      </c>
      <c r="M31" s="178">
        <v>3439.5</v>
      </c>
      <c r="N31" s="178">
        <v>3439.5</v>
      </c>
      <c r="O31" s="178">
        <v>3439.5</v>
      </c>
      <c r="P31" s="178">
        <v>3439.5</v>
      </c>
      <c r="Q31" s="178">
        <v>3439.5</v>
      </c>
      <c r="R31" s="179">
        <v>27516</v>
      </c>
      <c r="S31" s="137" t="s">
        <v>121</v>
      </c>
      <c r="T31" s="128">
        <v>27515.999267578125</v>
      </c>
      <c r="U31" s="129">
        <v>7.32421875E-4</v>
      </c>
    </row>
    <row r="32" spans="1:21" ht="11.25" customHeight="1" x14ac:dyDescent="0.25">
      <c r="A32" s="136"/>
      <c r="B32" s="136"/>
      <c r="C32" s="136" t="s">
        <v>122</v>
      </c>
      <c r="D32" s="136"/>
      <c r="E32" s="137"/>
      <c r="F32" s="138">
        <v>0</v>
      </c>
      <c r="G32" s="139">
        <v>0</v>
      </c>
      <c r="H32" s="139">
        <v>0</v>
      </c>
      <c r="I32" s="139">
        <v>0</v>
      </c>
      <c r="J32" s="177">
        <v>4726.375</v>
      </c>
      <c r="K32" s="178">
        <v>4726.375</v>
      </c>
      <c r="L32" s="178">
        <v>4726.375</v>
      </c>
      <c r="M32" s="178">
        <v>4726.375</v>
      </c>
      <c r="N32" s="178">
        <v>4726.375</v>
      </c>
      <c r="O32" s="178">
        <v>4726.375</v>
      </c>
      <c r="P32" s="178">
        <v>4726.375</v>
      </c>
      <c r="Q32" s="178">
        <v>4726.375</v>
      </c>
      <c r="R32" s="179">
        <v>37811</v>
      </c>
      <c r="S32" s="137" t="s">
        <v>123</v>
      </c>
      <c r="T32" s="128">
        <v>37810.99951171875</v>
      </c>
      <c r="U32" s="129">
        <v>4.8828125E-4</v>
      </c>
    </row>
    <row r="33" spans="1:21" ht="11.25" customHeight="1" x14ac:dyDescent="0.25">
      <c r="A33" s="136"/>
      <c r="B33" s="136"/>
      <c r="C33" s="140" t="s">
        <v>124</v>
      </c>
      <c r="D33" s="140"/>
      <c r="E33" s="141"/>
      <c r="F33" s="142">
        <v>0</v>
      </c>
      <c r="G33" s="143">
        <v>3834</v>
      </c>
      <c r="H33" s="143">
        <v>10722.12</v>
      </c>
      <c r="I33" s="143">
        <v>12862.210000000001</v>
      </c>
      <c r="J33" s="180">
        <v>64724.130676269531</v>
      </c>
      <c r="K33" s="181">
        <v>64724.130676269531</v>
      </c>
      <c r="L33" s="181">
        <v>64724.130676269531</v>
      </c>
      <c r="M33" s="181">
        <v>64724.130676269531</v>
      </c>
      <c r="N33" s="181">
        <v>64724.130676269531</v>
      </c>
      <c r="O33" s="181">
        <v>64724.130676269531</v>
      </c>
      <c r="P33" s="181">
        <v>64724.130676269531</v>
      </c>
      <c r="Q33" s="181">
        <v>64724.130676269531</v>
      </c>
      <c r="R33" s="182">
        <v>545211.37541015621</v>
      </c>
      <c r="S33" s="141"/>
      <c r="T33" s="130">
        <v>535176.21466552734</v>
      </c>
      <c r="U33" s="125">
        <v>10035.160744628922</v>
      </c>
    </row>
    <row r="34" spans="1:21" ht="11.25" customHeight="1" x14ac:dyDescent="0.25">
      <c r="A34" s="136"/>
      <c r="B34" s="136" t="s">
        <v>29</v>
      </c>
      <c r="C34" s="136"/>
      <c r="D34" s="136"/>
      <c r="E34" s="137"/>
      <c r="F34" s="138"/>
      <c r="G34" s="139"/>
      <c r="H34" s="139"/>
      <c r="I34" s="139"/>
      <c r="J34" s="177"/>
      <c r="K34" s="178"/>
      <c r="L34" s="178"/>
      <c r="M34" s="178"/>
      <c r="N34" s="178"/>
      <c r="O34" s="178"/>
      <c r="P34" s="178"/>
      <c r="Q34" s="178"/>
      <c r="R34" s="179"/>
      <c r="S34" s="137"/>
      <c r="T34" s="128"/>
      <c r="U34" s="129"/>
    </row>
    <row r="35" spans="1:21" ht="11.25" customHeight="1" x14ac:dyDescent="0.25">
      <c r="A35" s="136"/>
      <c r="B35" s="136"/>
      <c r="C35" s="136" t="s">
        <v>125</v>
      </c>
      <c r="D35" s="136"/>
      <c r="E35" s="137"/>
      <c r="F35" s="138">
        <v>0</v>
      </c>
      <c r="G35" s="139">
        <v>0</v>
      </c>
      <c r="H35" s="139">
        <v>15000</v>
      </c>
      <c r="I35" s="139">
        <v>0</v>
      </c>
      <c r="J35" s="177">
        <v>13375</v>
      </c>
      <c r="K35" s="178">
        <v>13375</v>
      </c>
      <c r="L35" s="178">
        <v>13375</v>
      </c>
      <c r="M35" s="178">
        <v>13375</v>
      </c>
      <c r="N35" s="178">
        <v>13375</v>
      </c>
      <c r="O35" s="178">
        <v>13375</v>
      </c>
      <c r="P35" s="178">
        <v>13375</v>
      </c>
      <c r="Q35" s="178">
        <v>13375</v>
      </c>
      <c r="R35" s="179">
        <v>122000</v>
      </c>
      <c r="S35" s="137" t="s">
        <v>126</v>
      </c>
      <c r="T35" s="128">
        <v>121999.998046875</v>
      </c>
      <c r="U35" s="129">
        <v>1.953125E-3</v>
      </c>
    </row>
    <row r="36" spans="1:21" ht="11.25" customHeight="1" x14ac:dyDescent="0.25">
      <c r="A36" s="136"/>
      <c r="B36" s="136"/>
      <c r="C36" s="136" t="s">
        <v>127</v>
      </c>
      <c r="D36" s="136"/>
      <c r="E36" s="137"/>
      <c r="F36" s="138">
        <v>0</v>
      </c>
      <c r="G36" s="139">
        <v>38000</v>
      </c>
      <c r="H36" s="139">
        <v>0</v>
      </c>
      <c r="I36" s="139">
        <v>0</v>
      </c>
      <c r="J36" s="177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9">
        <v>38000</v>
      </c>
      <c r="S36" s="137" t="s">
        <v>128</v>
      </c>
      <c r="T36" s="128">
        <v>38000</v>
      </c>
      <c r="U36" s="129">
        <v>0</v>
      </c>
    </row>
    <row r="37" spans="1:21" ht="11.25" customHeight="1" x14ac:dyDescent="0.25">
      <c r="A37" s="136"/>
      <c r="B37" s="136"/>
      <c r="C37" s="136" t="s">
        <v>129</v>
      </c>
      <c r="D37" s="136"/>
      <c r="E37" s="137"/>
      <c r="F37" s="138">
        <v>0</v>
      </c>
      <c r="G37" s="139">
        <v>165</v>
      </c>
      <c r="H37" s="139">
        <v>165</v>
      </c>
      <c r="I37" s="139">
        <v>1165</v>
      </c>
      <c r="J37" s="177">
        <v>2313.12744140625</v>
      </c>
      <c r="K37" s="178">
        <v>2313.12744140625</v>
      </c>
      <c r="L37" s="178">
        <v>2313.12744140625</v>
      </c>
      <c r="M37" s="178">
        <v>2313.12744140625</v>
      </c>
      <c r="N37" s="178">
        <v>2313.12744140625</v>
      </c>
      <c r="O37" s="178">
        <v>2313.12744140625</v>
      </c>
      <c r="P37" s="178">
        <v>2313.12744140625</v>
      </c>
      <c r="Q37" s="178">
        <v>2313.12744140625</v>
      </c>
      <c r="R37" s="179">
        <v>20000.01953125</v>
      </c>
      <c r="S37" s="137"/>
      <c r="T37" s="128">
        <v>20000.0185546875</v>
      </c>
      <c r="U37" s="129">
        <v>9.765625E-4</v>
      </c>
    </row>
    <row r="38" spans="1:21" ht="11.25" customHeight="1" x14ac:dyDescent="0.25">
      <c r="A38" s="136"/>
      <c r="B38" s="136"/>
      <c r="C38" s="136" t="s">
        <v>130</v>
      </c>
      <c r="D38" s="136"/>
      <c r="E38" s="137"/>
      <c r="F38" s="138">
        <v>0</v>
      </c>
      <c r="G38" s="139">
        <v>0</v>
      </c>
      <c r="H38" s="139">
        <v>0</v>
      </c>
      <c r="I38" s="139">
        <v>0</v>
      </c>
      <c r="J38" s="177">
        <v>442.5</v>
      </c>
      <c r="K38" s="178">
        <v>442.5</v>
      </c>
      <c r="L38" s="178">
        <v>442.5</v>
      </c>
      <c r="M38" s="178">
        <v>442.5</v>
      </c>
      <c r="N38" s="178">
        <v>442.5</v>
      </c>
      <c r="O38" s="178">
        <v>442.5</v>
      </c>
      <c r="P38" s="178">
        <v>442.5</v>
      </c>
      <c r="Q38" s="178">
        <v>442.5</v>
      </c>
      <c r="R38" s="179">
        <v>3540</v>
      </c>
      <c r="S38" s="137"/>
      <c r="T38" s="128">
        <v>3540.0000915527344</v>
      </c>
      <c r="U38" s="129">
        <v>-9.1552734375E-5</v>
      </c>
    </row>
    <row r="39" spans="1:21" ht="11.25" customHeight="1" x14ac:dyDescent="0.25">
      <c r="A39" s="136"/>
      <c r="B39" s="136"/>
      <c r="C39" s="140" t="s">
        <v>131</v>
      </c>
      <c r="D39" s="140"/>
      <c r="E39" s="141"/>
      <c r="F39" s="142">
        <v>0</v>
      </c>
      <c r="G39" s="143">
        <v>38165</v>
      </c>
      <c r="H39" s="143">
        <v>15165</v>
      </c>
      <c r="I39" s="143">
        <v>1165</v>
      </c>
      <c r="J39" s="180">
        <v>16130.62744140625</v>
      </c>
      <c r="K39" s="181">
        <v>16130.62744140625</v>
      </c>
      <c r="L39" s="181">
        <v>16130.62744140625</v>
      </c>
      <c r="M39" s="181">
        <v>16130.62744140625</v>
      </c>
      <c r="N39" s="181">
        <v>16130.62744140625</v>
      </c>
      <c r="O39" s="181">
        <v>16130.62744140625</v>
      </c>
      <c r="P39" s="181">
        <v>16130.62744140625</v>
      </c>
      <c r="Q39" s="181">
        <v>16130.62744140625</v>
      </c>
      <c r="R39" s="182">
        <v>183540.01953125</v>
      </c>
      <c r="S39" s="141"/>
      <c r="T39" s="130">
        <v>183540.01669311523</v>
      </c>
      <c r="U39" s="125">
        <v>2.838134765625E-3</v>
      </c>
    </row>
    <row r="40" spans="1:21" ht="11.25" customHeight="1" x14ac:dyDescent="0.25">
      <c r="A40" s="136"/>
      <c r="B40" s="136" t="s">
        <v>30</v>
      </c>
      <c r="C40" s="136"/>
      <c r="D40" s="136"/>
      <c r="E40" s="137"/>
      <c r="F40" s="138"/>
      <c r="G40" s="139"/>
      <c r="H40" s="139"/>
      <c r="I40" s="139"/>
      <c r="J40" s="177"/>
      <c r="K40" s="178"/>
      <c r="L40" s="178"/>
      <c r="M40" s="178"/>
      <c r="N40" s="178"/>
      <c r="O40" s="178"/>
      <c r="P40" s="178"/>
      <c r="Q40" s="178"/>
      <c r="R40" s="179"/>
      <c r="S40" s="137"/>
      <c r="T40" s="128"/>
      <c r="U40" s="129"/>
    </row>
    <row r="41" spans="1:21" ht="11.25" customHeight="1" x14ac:dyDescent="0.25">
      <c r="A41" s="136"/>
      <c r="B41" s="136"/>
      <c r="C41" s="136" t="s">
        <v>132</v>
      </c>
      <c r="D41" s="136"/>
      <c r="E41" s="137"/>
      <c r="F41" s="138">
        <v>0</v>
      </c>
      <c r="G41" s="139">
        <v>551.48</v>
      </c>
      <c r="H41" s="139">
        <v>0</v>
      </c>
      <c r="I41" s="139">
        <v>0</v>
      </c>
      <c r="J41" s="177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9">
        <v>551.48</v>
      </c>
      <c r="S41" s="137"/>
      <c r="T41" s="128">
        <v>551.48</v>
      </c>
      <c r="U41" s="129">
        <v>0</v>
      </c>
    </row>
    <row r="42" spans="1:21" ht="11.25" customHeight="1" x14ac:dyDescent="0.25">
      <c r="A42" s="136"/>
      <c r="B42" s="136"/>
      <c r="C42" s="136" t="s">
        <v>133</v>
      </c>
      <c r="D42" s="136"/>
      <c r="E42" s="137"/>
      <c r="F42" s="138">
        <v>561.41999999999996</v>
      </c>
      <c r="G42" s="139">
        <v>630.99</v>
      </c>
      <c r="H42" s="139">
        <v>560.73</v>
      </c>
      <c r="I42" s="139">
        <v>589.38</v>
      </c>
      <c r="J42" s="177">
        <v>82.18499755859375</v>
      </c>
      <c r="K42" s="178">
        <v>82.18499755859375</v>
      </c>
      <c r="L42" s="178">
        <v>82.18499755859375</v>
      </c>
      <c r="M42" s="178">
        <v>82.18499755859375</v>
      </c>
      <c r="N42" s="178">
        <v>82.18499755859375</v>
      </c>
      <c r="O42" s="178">
        <v>82.18499755859375</v>
      </c>
      <c r="P42" s="178">
        <v>82.18499755859375</v>
      </c>
      <c r="Q42" s="178">
        <v>82.18499755859375</v>
      </c>
      <c r="R42" s="179">
        <v>2999.99998046875</v>
      </c>
      <c r="S42" s="137"/>
      <c r="T42" s="128">
        <v>2999.9999395751952</v>
      </c>
      <c r="U42" s="129">
        <v>4.0893554796639364E-5</v>
      </c>
    </row>
    <row r="43" spans="1:21" ht="11.25" customHeight="1" x14ac:dyDescent="0.25">
      <c r="A43" s="136"/>
      <c r="B43" s="136"/>
      <c r="C43" s="140" t="s">
        <v>134</v>
      </c>
      <c r="D43" s="140"/>
      <c r="E43" s="141"/>
      <c r="F43" s="142">
        <v>561.41999999999996</v>
      </c>
      <c r="G43" s="143">
        <v>1182.47</v>
      </c>
      <c r="H43" s="143">
        <v>560.73</v>
      </c>
      <c r="I43" s="143">
        <v>589.38</v>
      </c>
      <c r="J43" s="180">
        <v>82.18499755859375</v>
      </c>
      <c r="K43" s="181">
        <v>82.18499755859375</v>
      </c>
      <c r="L43" s="181">
        <v>82.18499755859375</v>
      </c>
      <c r="M43" s="181">
        <v>82.18499755859375</v>
      </c>
      <c r="N43" s="181">
        <v>82.18499755859375</v>
      </c>
      <c r="O43" s="181">
        <v>82.18499755859375</v>
      </c>
      <c r="P43" s="181">
        <v>82.18499755859375</v>
      </c>
      <c r="Q43" s="181">
        <v>82.18499755859375</v>
      </c>
      <c r="R43" s="182">
        <v>3551.47998046875</v>
      </c>
      <c r="S43" s="141"/>
      <c r="T43" s="130">
        <v>3551.4799395751952</v>
      </c>
      <c r="U43" s="125">
        <v>4.0893554796639364E-5</v>
      </c>
    </row>
    <row r="44" spans="1:21" ht="11.25" customHeight="1" x14ac:dyDescent="0.25">
      <c r="A44" s="136"/>
      <c r="B44" s="140" t="s">
        <v>32</v>
      </c>
      <c r="C44" s="140"/>
      <c r="D44" s="140"/>
      <c r="E44" s="141"/>
      <c r="F44" s="142">
        <v>455674.94000000006</v>
      </c>
      <c r="G44" s="143">
        <v>497979.96</v>
      </c>
      <c r="H44" s="143">
        <v>466843.19</v>
      </c>
      <c r="I44" s="143">
        <v>373390.79000000004</v>
      </c>
      <c r="J44" s="180">
        <v>471928.42189453129</v>
      </c>
      <c r="K44" s="181">
        <v>471928.42189453129</v>
      </c>
      <c r="L44" s="181">
        <v>475677.42189453129</v>
      </c>
      <c r="M44" s="181">
        <v>471928.42189453129</v>
      </c>
      <c r="N44" s="181">
        <v>471928.42189453129</v>
      </c>
      <c r="O44" s="181">
        <v>486928.42189453129</v>
      </c>
      <c r="P44" s="181">
        <v>471928.42189453129</v>
      </c>
      <c r="Q44" s="181">
        <v>501928.42189453129</v>
      </c>
      <c r="R44" s="182">
        <v>5618065.2551562507</v>
      </c>
      <c r="S44" s="141"/>
      <c r="T44" s="130">
        <v>5531875.4260418704</v>
      </c>
      <c r="U44" s="125">
        <v>86189.829114379798</v>
      </c>
    </row>
    <row r="45" spans="1:21" ht="11.25" customHeight="1" x14ac:dyDescent="0.25">
      <c r="A45" s="136" t="s">
        <v>33</v>
      </c>
      <c r="B45" s="136"/>
      <c r="C45" s="136"/>
      <c r="D45" s="136"/>
      <c r="E45" s="137"/>
      <c r="F45" s="138"/>
      <c r="G45" s="139"/>
      <c r="H45" s="139"/>
      <c r="I45" s="139"/>
      <c r="J45" s="177"/>
      <c r="K45" s="178"/>
      <c r="L45" s="178"/>
      <c r="M45" s="178"/>
      <c r="N45" s="178"/>
      <c r="O45" s="178"/>
      <c r="P45" s="178"/>
      <c r="Q45" s="178"/>
      <c r="R45" s="179"/>
      <c r="S45" s="137"/>
      <c r="T45" s="128"/>
      <c r="U45" s="129"/>
    </row>
    <row r="46" spans="1:21" ht="11.25" customHeight="1" x14ac:dyDescent="0.25">
      <c r="A46" s="136"/>
      <c r="B46" s="136" t="s">
        <v>34</v>
      </c>
      <c r="C46" s="136"/>
      <c r="D46" s="136"/>
      <c r="E46" s="137"/>
      <c r="F46" s="138"/>
      <c r="G46" s="139"/>
      <c r="H46" s="139"/>
      <c r="I46" s="139"/>
      <c r="J46" s="177"/>
      <c r="K46" s="178"/>
      <c r="L46" s="178"/>
      <c r="M46" s="178"/>
      <c r="N46" s="178"/>
      <c r="O46" s="178"/>
      <c r="P46" s="178"/>
      <c r="Q46" s="178"/>
      <c r="R46" s="179"/>
      <c r="S46" s="137"/>
      <c r="T46" s="128"/>
      <c r="U46" s="129"/>
    </row>
    <row r="47" spans="1:21" ht="11.25" customHeight="1" x14ac:dyDescent="0.25">
      <c r="A47" s="136"/>
      <c r="B47" s="136"/>
      <c r="C47" s="136" t="s">
        <v>135</v>
      </c>
      <c r="D47" s="136"/>
      <c r="E47" s="137"/>
      <c r="F47" s="138">
        <v>9488.89</v>
      </c>
      <c r="G47" s="139">
        <v>18977.78</v>
      </c>
      <c r="H47" s="139">
        <v>18977.78</v>
      </c>
      <c r="I47" s="139">
        <v>18977.78</v>
      </c>
      <c r="J47" s="177">
        <v>18977.75</v>
      </c>
      <c r="K47" s="178">
        <v>18977.75</v>
      </c>
      <c r="L47" s="178">
        <v>18977.75</v>
      </c>
      <c r="M47" s="178">
        <v>18977.75</v>
      </c>
      <c r="N47" s="178">
        <v>18977.75</v>
      </c>
      <c r="O47" s="178">
        <v>18977.75</v>
      </c>
      <c r="P47" s="178">
        <v>18977.75</v>
      </c>
      <c r="Q47" s="178">
        <v>28466.625</v>
      </c>
      <c r="R47" s="179">
        <v>227733.10499999998</v>
      </c>
      <c r="S47" s="137"/>
      <c r="T47" s="128">
        <v>227733.07500000001</v>
      </c>
      <c r="U47" s="129">
        <v>-2.9999999969732016E-2</v>
      </c>
    </row>
    <row r="48" spans="1:21" ht="11.25" customHeight="1" x14ac:dyDescent="0.25">
      <c r="A48" s="136"/>
      <c r="B48" s="136"/>
      <c r="C48" s="136" t="s">
        <v>136</v>
      </c>
      <c r="D48" s="136"/>
      <c r="E48" s="137"/>
      <c r="F48" s="138">
        <v>29322.23</v>
      </c>
      <c r="G48" s="139">
        <v>56101.62</v>
      </c>
      <c r="H48" s="139">
        <v>61789.120000000003</v>
      </c>
      <c r="I48" s="139">
        <v>61097.07</v>
      </c>
      <c r="J48" s="177">
        <v>60368.19</v>
      </c>
      <c r="K48" s="178">
        <v>72451.523333333302</v>
      </c>
      <c r="L48" s="178">
        <v>72276.523333333302</v>
      </c>
      <c r="M48" s="178">
        <v>72626.523333333302</v>
      </c>
      <c r="N48" s="178">
        <v>72101.523333333302</v>
      </c>
      <c r="O48" s="178">
        <v>72451.523333333302</v>
      </c>
      <c r="P48" s="178">
        <v>72276.523333333302</v>
      </c>
      <c r="Q48" s="178">
        <v>107977.285</v>
      </c>
      <c r="R48" s="179">
        <v>810839.65499999991</v>
      </c>
      <c r="S48" s="137" t="s">
        <v>137</v>
      </c>
      <c r="T48" s="128">
        <v>823472.89621212112</v>
      </c>
      <c r="U48" s="129">
        <v>12633.241212121211</v>
      </c>
    </row>
    <row r="49" spans="1:21" ht="11.25" customHeight="1" x14ac:dyDescent="0.25">
      <c r="A49" s="136"/>
      <c r="B49" s="136"/>
      <c r="C49" s="136" t="s">
        <v>138</v>
      </c>
      <c r="D49" s="136"/>
      <c r="E49" s="137"/>
      <c r="F49" s="138">
        <v>17893.38</v>
      </c>
      <c r="G49" s="139">
        <v>36573.56</v>
      </c>
      <c r="H49" s="139">
        <v>25701.34</v>
      </c>
      <c r="I49" s="139">
        <v>28264.79</v>
      </c>
      <c r="J49" s="177">
        <v>30007.741666666701</v>
      </c>
      <c r="K49" s="178">
        <v>30387.116666666701</v>
      </c>
      <c r="L49" s="178">
        <v>35654.162121212103</v>
      </c>
      <c r="M49" s="178">
        <v>36824.616666666698</v>
      </c>
      <c r="N49" s="178">
        <v>36824.616666666698</v>
      </c>
      <c r="O49" s="178">
        <v>36824.616666666698</v>
      </c>
      <c r="P49" s="178">
        <v>36824.616666666698</v>
      </c>
      <c r="Q49" s="178">
        <v>55236.925000000003</v>
      </c>
      <c r="R49" s="179">
        <v>407017.48212121229</v>
      </c>
      <c r="S49" s="137" t="s">
        <v>139</v>
      </c>
      <c r="T49" s="128">
        <v>448280.75575757556</v>
      </c>
      <c r="U49" s="129">
        <v>41263.273636363272</v>
      </c>
    </row>
    <row r="50" spans="1:21" ht="11.25" customHeight="1" x14ac:dyDescent="0.25">
      <c r="A50" s="136"/>
      <c r="B50" s="136"/>
      <c r="C50" s="136" t="s">
        <v>140</v>
      </c>
      <c r="D50" s="136"/>
      <c r="E50" s="137"/>
      <c r="F50" s="138">
        <v>1250</v>
      </c>
      <c r="G50" s="139">
        <v>2500</v>
      </c>
      <c r="H50" s="139">
        <v>2500</v>
      </c>
      <c r="I50" s="139">
        <v>2500</v>
      </c>
      <c r="J50" s="177">
        <v>2840.9090909090901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9">
        <v>11590.90909090909</v>
      </c>
      <c r="S50" s="137" t="s">
        <v>141</v>
      </c>
      <c r="T50" s="128">
        <v>30000</v>
      </c>
      <c r="U50" s="129">
        <v>18409.090909090912</v>
      </c>
    </row>
    <row r="51" spans="1:21" ht="11.25" customHeight="1" x14ac:dyDescent="0.25">
      <c r="A51" s="136"/>
      <c r="B51" s="136"/>
      <c r="C51" s="136" t="s">
        <v>142</v>
      </c>
      <c r="D51" s="136"/>
      <c r="E51" s="137"/>
      <c r="F51" s="138">
        <v>9951.68</v>
      </c>
      <c r="G51" s="139">
        <v>17153.36</v>
      </c>
      <c r="H51" s="139">
        <v>19583.93</v>
      </c>
      <c r="I51" s="139">
        <v>20070.04</v>
      </c>
      <c r="J51" s="177">
        <v>20070</v>
      </c>
      <c r="K51" s="178">
        <v>20070</v>
      </c>
      <c r="L51" s="178">
        <v>20070</v>
      </c>
      <c r="M51" s="178">
        <v>20070</v>
      </c>
      <c r="N51" s="178">
        <v>20070</v>
      </c>
      <c r="O51" s="178">
        <v>20070</v>
      </c>
      <c r="P51" s="178">
        <v>20070</v>
      </c>
      <c r="Q51" s="178">
        <v>30105</v>
      </c>
      <c r="R51" s="179">
        <v>237354.01</v>
      </c>
      <c r="S51" s="137" t="s">
        <v>143</v>
      </c>
      <c r="T51" s="128">
        <v>237353.97</v>
      </c>
      <c r="U51" s="129">
        <v>-4.0000000008149073E-2</v>
      </c>
    </row>
    <row r="52" spans="1:21" ht="11.25" customHeight="1" x14ac:dyDescent="0.25">
      <c r="A52" s="136"/>
      <c r="B52" s="136"/>
      <c r="C52" s="136" t="s">
        <v>144</v>
      </c>
      <c r="D52" s="136"/>
      <c r="E52" s="137"/>
      <c r="F52" s="138">
        <v>0</v>
      </c>
      <c r="G52" s="139">
        <v>0</v>
      </c>
      <c r="H52" s="139">
        <v>5237.5</v>
      </c>
      <c r="I52" s="139">
        <v>6375</v>
      </c>
      <c r="J52" s="177">
        <v>3750</v>
      </c>
      <c r="K52" s="178">
        <v>3750</v>
      </c>
      <c r="L52" s="178">
        <v>3750</v>
      </c>
      <c r="M52" s="178">
        <v>3750</v>
      </c>
      <c r="N52" s="178">
        <v>3750</v>
      </c>
      <c r="O52" s="178">
        <v>3750</v>
      </c>
      <c r="P52" s="178">
        <v>3750</v>
      </c>
      <c r="Q52" s="178">
        <v>5625</v>
      </c>
      <c r="R52" s="179">
        <v>43487.5</v>
      </c>
      <c r="S52" s="137" t="s">
        <v>145</v>
      </c>
      <c r="T52" s="128">
        <v>74612.5</v>
      </c>
      <c r="U52" s="129">
        <v>31125</v>
      </c>
    </row>
    <row r="53" spans="1:21" ht="11.25" customHeight="1" x14ac:dyDescent="0.25">
      <c r="A53" s="136"/>
      <c r="B53" s="136"/>
      <c r="C53" s="136" t="s">
        <v>146</v>
      </c>
      <c r="D53" s="136"/>
      <c r="E53" s="137"/>
      <c r="F53" s="138">
        <v>3175.84</v>
      </c>
      <c r="G53" s="139">
        <v>6351.68</v>
      </c>
      <c r="H53" s="139">
        <v>6351.68</v>
      </c>
      <c r="I53" s="139">
        <v>6351.68</v>
      </c>
      <c r="J53" s="177">
        <v>6351.6666666666697</v>
      </c>
      <c r="K53" s="178">
        <v>6351.6666666666697</v>
      </c>
      <c r="L53" s="178">
        <v>6351.6666666666697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9">
        <v>41285.880000000012</v>
      </c>
      <c r="S53" s="137" t="s">
        <v>147</v>
      </c>
      <c r="T53" s="128">
        <v>41285.866666666683</v>
      </c>
      <c r="U53" s="129">
        <v>-1.3333333328773733E-2</v>
      </c>
    </row>
    <row r="54" spans="1:21" ht="11.25" customHeight="1" x14ac:dyDescent="0.25">
      <c r="A54" s="136"/>
      <c r="B54" s="136"/>
      <c r="C54" s="136" t="s">
        <v>148</v>
      </c>
      <c r="D54" s="136"/>
      <c r="E54" s="137"/>
      <c r="F54" s="138">
        <v>3000</v>
      </c>
      <c r="G54" s="139">
        <v>6000</v>
      </c>
      <c r="H54" s="139">
        <v>6000</v>
      </c>
      <c r="I54" s="139">
        <v>6000</v>
      </c>
      <c r="J54" s="177">
        <v>6000</v>
      </c>
      <c r="K54" s="178">
        <v>6000</v>
      </c>
      <c r="L54" s="178">
        <v>6000</v>
      </c>
      <c r="M54" s="178">
        <v>6000</v>
      </c>
      <c r="N54" s="178">
        <v>6000</v>
      </c>
      <c r="O54" s="178">
        <v>6000</v>
      </c>
      <c r="P54" s="178">
        <v>6000</v>
      </c>
      <c r="Q54" s="178">
        <v>9000</v>
      </c>
      <c r="R54" s="179">
        <v>72000</v>
      </c>
      <c r="S54" s="137" t="s">
        <v>149</v>
      </c>
      <c r="T54" s="128">
        <v>72000</v>
      </c>
      <c r="U54" s="129">
        <v>0</v>
      </c>
    </row>
    <row r="55" spans="1:21" ht="11.25" customHeight="1" x14ac:dyDescent="0.25">
      <c r="A55" s="136"/>
      <c r="B55" s="136"/>
      <c r="C55" s="136" t="s">
        <v>150</v>
      </c>
      <c r="D55" s="136"/>
      <c r="E55" s="137"/>
      <c r="F55" s="138">
        <v>21833.33</v>
      </c>
      <c r="G55" s="139">
        <v>2166.67</v>
      </c>
      <c r="H55" s="139">
        <v>2708.34</v>
      </c>
      <c r="I55" s="139">
        <v>7972.23</v>
      </c>
      <c r="J55" s="177">
        <v>4656.4861111111104</v>
      </c>
      <c r="K55" s="178">
        <v>17551.861111111099</v>
      </c>
      <c r="L55" s="178">
        <v>5451.8611111111104</v>
      </c>
      <c r="M55" s="178">
        <v>5451.8611111111104</v>
      </c>
      <c r="N55" s="178">
        <v>5451.8611111111104</v>
      </c>
      <c r="O55" s="178">
        <v>5451.8611111111104</v>
      </c>
      <c r="P55" s="178">
        <v>5451.8611111111104</v>
      </c>
      <c r="Q55" s="178">
        <v>30327.791666666701</v>
      </c>
      <c r="R55" s="179">
        <v>114476.01444444446</v>
      </c>
      <c r="S55" s="137" t="s">
        <v>151</v>
      </c>
      <c r="T55" s="128">
        <v>99526.006666666624</v>
      </c>
      <c r="U55" s="129">
        <v>-14950.007777777835</v>
      </c>
    </row>
    <row r="56" spans="1:21" ht="11.25" customHeight="1" x14ac:dyDescent="0.25">
      <c r="A56" s="136"/>
      <c r="B56" s="136"/>
      <c r="C56" s="136" t="s">
        <v>152</v>
      </c>
      <c r="D56" s="136"/>
      <c r="E56" s="137"/>
      <c r="F56" s="138">
        <v>0</v>
      </c>
      <c r="G56" s="139">
        <v>0</v>
      </c>
      <c r="H56" s="139">
        <v>0</v>
      </c>
      <c r="I56" s="139">
        <v>0</v>
      </c>
      <c r="J56" s="177">
        <v>3750.3333333333298</v>
      </c>
      <c r="K56" s="178">
        <v>833.33333333333303</v>
      </c>
      <c r="L56" s="178">
        <v>833.33333333333303</v>
      </c>
      <c r="M56" s="178">
        <v>833.33333333333303</v>
      </c>
      <c r="N56" s="178">
        <v>833.33333333333303</v>
      </c>
      <c r="O56" s="178">
        <v>833.33333333333303</v>
      </c>
      <c r="P56" s="178">
        <v>833.33333333333303</v>
      </c>
      <c r="Q56" s="178">
        <v>1250</v>
      </c>
      <c r="R56" s="179">
        <v>10000.333333333328</v>
      </c>
      <c r="S56" s="137" t="s">
        <v>153</v>
      </c>
      <c r="T56" s="128">
        <v>9999.6666666666606</v>
      </c>
      <c r="U56" s="129">
        <v>-0.66666666666787933</v>
      </c>
    </row>
    <row r="57" spans="1:21" ht="11.25" customHeight="1" x14ac:dyDescent="0.25">
      <c r="A57" s="136"/>
      <c r="B57" s="136"/>
      <c r="C57" s="136" t="s">
        <v>154</v>
      </c>
      <c r="D57" s="136"/>
      <c r="E57" s="137"/>
      <c r="F57" s="138">
        <v>14368.84</v>
      </c>
      <c r="G57" s="139">
        <v>28737.68</v>
      </c>
      <c r="H57" s="139">
        <v>28737.68</v>
      </c>
      <c r="I57" s="139">
        <v>27228.13</v>
      </c>
      <c r="J57" s="177">
        <v>29575.066666666698</v>
      </c>
      <c r="K57" s="178">
        <v>32904.300000000003</v>
      </c>
      <c r="L57" s="178">
        <v>32904.300000000003</v>
      </c>
      <c r="M57" s="178">
        <v>32904.300000000003</v>
      </c>
      <c r="N57" s="178">
        <v>32904.300000000003</v>
      </c>
      <c r="O57" s="178">
        <v>32904.300000000003</v>
      </c>
      <c r="P57" s="178">
        <v>32904.300000000003</v>
      </c>
      <c r="Q57" s="178">
        <v>49356.45</v>
      </c>
      <c r="R57" s="179">
        <v>375429.64666666667</v>
      </c>
      <c r="S57" s="137" t="s">
        <v>155</v>
      </c>
      <c r="T57" s="128">
        <v>376337.56212121207</v>
      </c>
      <c r="U57" s="129">
        <v>907.91545454540756</v>
      </c>
    </row>
    <row r="58" spans="1:21" ht="11.25" customHeight="1" x14ac:dyDescent="0.25">
      <c r="A58" s="136"/>
      <c r="B58" s="136"/>
      <c r="C58" s="136" t="s">
        <v>156</v>
      </c>
      <c r="D58" s="136"/>
      <c r="E58" s="137"/>
      <c r="F58" s="138">
        <v>3347.5</v>
      </c>
      <c r="G58" s="139">
        <v>6695</v>
      </c>
      <c r="H58" s="139">
        <v>6695</v>
      </c>
      <c r="I58" s="139">
        <v>6695</v>
      </c>
      <c r="J58" s="177">
        <v>6695</v>
      </c>
      <c r="K58" s="178">
        <v>6695</v>
      </c>
      <c r="L58" s="178">
        <v>6695</v>
      </c>
      <c r="M58" s="178">
        <v>6695</v>
      </c>
      <c r="N58" s="178">
        <v>6695</v>
      </c>
      <c r="O58" s="178">
        <v>6695</v>
      </c>
      <c r="P58" s="178">
        <v>6695</v>
      </c>
      <c r="Q58" s="178">
        <v>10042.5</v>
      </c>
      <c r="R58" s="179">
        <v>80340</v>
      </c>
      <c r="S58" s="137" t="s">
        <v>157</v>
      </c>
      <c r="T58" s="128">
        <v>80340</v>
      </c>
      <c r="U58" s="129">
        <v>0</v>
      </c>
    </row>
    <row r="59" spans="1:21" ht="11.25" customHeight="1" x14ac:dyDescent="0.25">
      <c r="A59" s="136"/>
      <c r="B59" s="136"/>
      <c r="C59" s="136" t="s">
        <v>158</v>
      </c>
      <c r="D59" s="136"/>
      <c r="E59" s="137"/>
      <c r="F59" s="138">
        <v>2746.67</v>
      </c>
      <c r="G59" s="139">
        <v>5493.34</v>
      </c>
      <c r="H59" s="139">
        <v>5493.34</v>
      </c>
      <c r="I59" s="139">
        <v>0</v>
      </c>
      <c r="J59" s="177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9">
        <v>13733.35</v>
      </c>
      <c r="S59" s="137" t="s">
        <v>159</v>
      </c>
      <c r="T59" s="128">
        <v>80920.016666666663</v>
      </c>
      <c r="U59" s="129">
        <v>67186.666666666657</v>
      </c>
    </row>
    <row r="60" spans="1:21" ht="11.25" customHeight="1" x14ac:dyDescent="0.25">
      <c r="A60" s="136"/>
      <c r="B60" s="136"/>
      <c r="C60" s="136" t="s">
        <v>160</v>
      </c>
      <c r="D60" s="136"/>
      <c r="E60" s="137"/>
      <c r="F60" s="138">
        <v>10744.27</v>
      </c>
      <c r="G60" s="139">
        <v>25858.99</v>
      </c>
      <c r="H60" s="139">
        <v>32759.38</v>
      </c>
      <c r="I60" s="139">
        <v>24090.2</v>
      </c>
      <c r="J60" s="177">
        <v>22227.674999999999</v>
      </c>
      <c r="K60" s="178">
        <v>23165.174999999999</v>
      </c>
      <c r="L60" s="178">
        <v>23165.174999999999</v>
      </c>
      <c r="M60" s="178">
        <v>23165.174999999999</v>
      </c>
      <c r="N60" s="178">
        <v>23165.174999999999</v>
      </c>
      <c r="O60" s="178">
        <v>25965.174999999999</v>
      </c>
      <c r="P60" s="178">
        <v>25965.174999999999</v>
      </c>
      <c r="Q60" s="178">
        <v>38947.762499999997</v>
      </c>
      <c r="R60" s="179">
        <v>299219.32749999996</v>
      </c>
      <c r="S60" s="137" t="s">
        <v>161</v>
      </c>
      <c r="T60" s="128">
        <v>269532.6358333336</v>
      </c>
      <c r="U60" s="129">
        <v>-29686.69166666636</v>
      </c>
    </row>
    <row r="61" spans="1:21" ht="11.25" customHeight="1" x14ac:dyDescent="0.25">
      <c r="A61" s="136"/>
      <c r="B61" s="136"/>
      <c r="C61" s="136" t="s">
        <v>162</v>
      </c>
      <c r="D61" s="136"/>
      <c r="E61" s="137"/>
      <c r="F61" s="138">
        <v>750</v>
      </c>
      <c r="G61" s="139">
        <v>1500</v>
      </c>
      <c r="H61" s="139">
        <v>1500</v>
      </c>
      <c r="I61" s="139">
        <v>1500</v>
      </c>
      <c r="J61" s="177">
        <v>0</v>
      </c>
      <c r="K61" s="178">
        <v>0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9">
        <v>5250</v>
      </c>
      <c r="S61" s="137" t="s">
        <v>163</v>
      </c>
      <c r="T61" s="128">
        <v>3750</v>
      </c>
      <c r="U61" s="129">
        <v>-1500</v>
      </c>
    </row>
    <row r="62" spans="1:21" ht="11.25" customHeight="1" x14ac:dyDescent="0.25">
      <c r="A62" s="136"/>
      <c r="B62" s="136"/>
      <c r="C62" s="136" t="s">
        <v>164</v>
      </c>
      <c r="D62" s="136"/>
      <c r="E62" s="137"/>
      <c r="F62" s="138">
        <v>5633.34</v>
      </c>
      <c r="G62" s="139">
        <v>11266.68</v>
      </c>
      <c r="H62" s="139">
        <v>11266.68</v>
      </c>
      <c r="I62" s="139">
        <v>11266.68</v>
      </c>
      <c r="J62" s="177">
        <v>12787.666666666601</v>
      </c>
      <c r="K62" s="178">
        <v>11604.666666666701</v>
      </c>
      <c r="L62" s="178">
        <v>11604.666666666701</v>
      </c>
      <c r="M62" s="178">
        <v>11604.666666666701</v>
      </c>
      <c r="N62" s="178">
        <v>11604.666666666701</v>
      </c>
      <c r="O62" s="178">
        <v>11604.666666666701</v>
      </c>
      <c r="P62" s="178">
        <v>11604.666666666701</v>
      </c>
      <c r="Q62" s="178">
        <v>17407</v>
      </c>
      <c r="R62" s="179">
        <v>139256.04666666681</v>
      </c>
      <c r="S62" s="137"/>
      <c r="T62" s="128">
        <v>139255.70000000019</v>
      </c>
      <c r="U62" s="129">
        <v>-0.34666666662087664</v>
      </c>
    </row>
    <row r="63" spans="1:21" ht="11.25" customHeight="1" x14ac:dyDescent="0.25">
      <c r="A63" s="136"/>
      <c r="B63" s="136"/>
      <c r="C63" s="136" t="s">
        <v>165</v>
      </c>
      <c r="D63" s="136"/>
      <c r="E63" s="137"/>
      <c r="F63" s="138">
        <v>0</v>
      </c>
      <c r="G63" s="139">
        <v>0</v>
      </c>
      <c r="H63" s="139">
        <v>0</v>
      </c>
      <c r="I63" s="139">
        <v>0</v>
      </c>
      <c r="J63" s="177">
        <v>0</v>
      </c>
      <c r="K63" s="178">
        <v>0</v>
      </c>
      <c r="L63" s="178">
        <v>0</v>
      </c>
      <c r="M63" s="178">
        <v>0</v>
      </c>
      <c r="N63" s="178">
        <v>0</v>
      </c>
      <c r="O63" s="178">
        <v>0</v>
      </c>
      <c r="P63" s="178">
        <v>0</v>
      </c>
      <c r="Q63" s="178">
        <v>0</v>
      </c>
      <c r="R63" s="179">
        <v>0</v>
      </c>
      <c r="S63" s="137" t="s">
        <v>166</v>
      </c>
      <c r="T63" s="128">
        <v>0</v>
      </c>
      <c r="U63" s="129">
        <v>0</v>
      </c>
    </row>
    <row r="64" spans="1:21" ht="11.25" customHeight="1" x14ac:dyDescent="0.25">
      <c r="A64" s="136"/>
      <c r="B64" s="136"/>
      <c r="C64" s="140" t="s">
        <v>167</v>
      </c>
      <c r="D64" s="140"/>
      <c r="E64" s="141"/>
      <c r="F64" s="142">
        <v>133505.97</v>
      </c>
      <c r="G64" s="143">
        <v>225376.36</v>
      </c>
      <c r="H64" s="143">
        <v>235301.76999999996</v>
      </c>
      <c r="I64" s="143">
        <v>228388.60000000003</v>
      </c>
      <c r="J64" s="180">
        <v>228058.48520202021</v>
      </c>
      <c r="K64" s="181">
        <v>250742.3927777778</v>
      </c>
      <c r="L64" s="181">
        <v>243734.43823232321</v>
      </c>
      <c r="M64" s="181">
        <v>238903.22611111117</v>
      </c>
      <c r="N64" s="181">
        <v>238378.22611111117</v>
      </c>
      <c r="O64" s="181">
        <v>241528.22611111117</v>
      </c>
      <c r="P64" s="181">
        <v>241353.22611111117</v>
      </c>
      <c r="Q64" s="181">
        <v>383742.33916666673</v>
      </c>
      <c r="R64" s="182">
        <v>2889013.2598232329</v>
      </c>
      <c r="S64" s="141"/>
      <c r="T64" s="130">
        <v>3014400.6515909093</v>
      </c>
      <c r="U64" s="125">
        <v>125387.39176767666</v>
      </c>
    </row>
    <row r="65" spans="1:21" ht="11.25" customHeight="1" x14ac:dyDescent="0.25">
      <c r="A65" s="136"/>
      <c r="B65" s="136" t="s">
        <v>35</v>
      </c>
      <c r="C65" s="136"/>
      <c r="D65" s="136"/>
      <c r="E65" s="137"/>
      <c r="F65" s="138"/>
      <c r="G65" s="139"/>
      <c r="H65" s="139"/>
      <c r="I65" s="139"/>
      <c r="J65" s="177"/>
      <c r="K65" s="178"/>
      <c r="L65" s="178"/>
      <c r="M65" s="178"/>
      <c r="N65" s="178"/>
      <c r="O65" s="178"/>
      <c r="P65" s="178"/>
      <c r="Q65" s="178"/>
      <c r="R65" s="179"/>
      <c r="S65" s="137"/>
      <c r="T65" s="128"/>
      <c r="U65" s="129"/>
    </row>
    <row r="66" spans="1:21" ht="11.25" customHeight="1" x14ac:dyDescent="0.25">
      <c r="A66" s="136"/>
      <c r="B66" s="136"/>
      <c r="C66" s="136" t="s">
        <v>168</v>
      </c>
      <c r="D66" s="136"/>
      <c r="E66" s="137"/>
      <c r="F66" s="138">
        <v>935.64</v>
      </c>
      <c r="G66" s="139">
        <v>1959.64</v>
      </c>
      <c r="H66" s="139">
        <v>2101.27</v>
      </c>
      <c r="I66" s="139">
        <v>1540.21</v>
      </c>
      <c r="J66" s="177">
        <v>4534.2080078125</v>
      </c>
      <c r="K66" s="178">
        <v>4534.2080078125</v>
      </c>
      <c r="L66" s="178">
        <v>4534.2080078125</v>
      </c>
      <c r="M66" s="178">
        <v>4534.2080078125</v>
      </c>
      <c r="N66" s="178">
        <v>4534.2080078125</v>
      </c>
      <c r="O66" s="178">
        <v>4534.2080078125</v>
      </c>
      <c r="P66" s="178">
        <v>4534.2080078125</v>
      </c>
      <c r="Q66" s="178">
        <v>4534.2080078125</v>
      </c>
      <c r="R66" s="179">
        <v>42810.424062500002</v>
      </c>
      <c r="S66" s="137" t="s">
        <v>169</v>
      </c>
      <c r="T66" s="128">
        <v>42810.419140625003</v>
      </c>
      <c r="U66" s="129">
        <v>-4.9218749991268851E-3</v>
      </c>
    </row>
    <row r="67" spans="1:21" ht="11.25" customHeight="1" x14ac:dyDescent="0.25">
      <c r="A67" s="136"/>
      <c r="B67" s="136"/>
      <c r="C67" s="136" t="s">
        <v>170</v>
      </c>
      <c r="D67" s="136"/>
      <c r="E67" s="137"/>
      <c r="F67" s="138">
        <v>-3909.3</v>
      </c>
      <c r="G67" s="139">
        <v>3538.15</v>
      </c>
      <c r="H67" s="139">
        <v>11282.25</v>
      </c>
      <c r="I67" s="139">
        <v>8212.9699999999993</v>
      </c>
      <c r="J67" s="177">
        <v>5042.478515625</v>
      </c>
      <c r="K67" s="178">
        <v>5042.478515625</v>
      </c>
      <c r="L67" s="178">
        <v>5042.478515625</v>
      </c>
      <c r="M67" s="178">
        <v>5042.478515625</v>
      </c>
      <c r="N67" s="178">
        <v>5042.478515625</v>
      </c>
      <c r="O67" s="178">
        <v>5042.478515625</v>
      </c>
      <c r="P67" s="178">
        <v>5042.478515625</v>
      </c>
      <c r="Q67" s="178">
        <v>5042.478515625</v>
      </c>
      <c r="R67" s="179">
        <v>59463.898125</v>
      </c>
      <c r="S67" s="137" t="s">
        <v>171</v>
      </c>
      <c r="T67" s="128">
        <v>59463.898339843749</v>
      </c>
      <c r="U67" s="129">
        <v>2.1484374883584678E-4</v>
      </c>
    </row>
    <row r="68" spans="1:21" ht="11.25" customHeight="1" x14ac:dyDescent="0.25">
      <c r="A68" s="136"/>
      <c r="B68" s="136"/>
      <c r="C68" s="136" t="s">
        <v>172</v>
      </c>
      <c r="D68" s="136"/>
      <c r="E68" s="137"/>
      <c r="F68" s="138">
        <v>585.79</v>
      </c>
      <c r="G68" s="139">
        <v>2224.25</v>
      </c>
      <c r="H68" s="139">
        <v>2979.52</v>
      </c>
      <c r="I68" s="139">
        <v>2059.46</v>
      </c>
      <c r="J68" s="177">
        <v>1023.9974975585938</v>
      </c>
      <c r="K68" s="178">
        <v>1023.9974975585938</v>
      </c>
      <c r="L68" s="178">
        <v>1023.9974975585938</v>
      </c>
      <c r="M68" s="178">
        <v>1023.9974975585938</v>
      </c>
      <c r="N68" s="178">
        <v>1023.9974975585938</v>
      </c>
      <c r="O68" s="178">
        <v>1023.9974975585938</v>
      </c>
      <c r="P68" s="178">
        <v>1023.9974975585938</v>
      </c>
      <c r="Q68" s="178">
        <v>1023.9974975585938</v>
      </c>
      <c r="R68" s="179">
        <v>16040.99998046875</v>
      </c>
      <c r="S68" s="137"/>
      <c r="T68" s="128">
        <v>16040.999453124999</v>
      </c>
      <c r="U68" s="129">
        <v>-5.2734375094587449E-4</v>
      </c>
    </row>
    <row r="69" spans="1:21" ht="11.25" customHeight="1" x14ac:dyDescent="0.25">
      <c r="A69" s="136"/>
      <c r="B69" s="136"/>
      <c r="C69" s="136" t="s">
        <v>173</v>
      </c>
      <c r="D69" s="136"/>
      <c r="E69" s="137"/>
      <c r="F69" s="138">
        <v>6447.69</v>
      </c>
      <c r="G69" s="139">
        <v>0</v>
      </c>
      <c r="H69" s="139">
        <v>0</v>
      </c>
      <c r="I69" s="139">
        <v>0</v>
      </c>
      <c r="J69" s="177">
        <v>1593.048828125</v>
      </c>
      <c r="K69" s="178">
        <v>1593.048828125</v>
      </c>
      <c r="L69" s="178">
        <v>1593.048828125</v>
      </c>
      <c r="M69" s="178">
        <v>1593.048828125</v>
      </c>
      <c r="N69" s="178">
        <v>1593.048828125</v>
      </c>
      <c r="O69" s="178">
        <v>1593.048828125</v>
      </c>
      <c r="P69" s="178">
        <v>1593.048828125</v>
      </c>
      <c r="Q69" s="178">
        <v>1593.048828125</v>
      </c>
      <c r="R69" s="179">
        <v>19192.080624999999</v>
      </c>
      <c r="S69" s="137"/>
      <c r="T69" s="128">
        <v>19192.081113281249</v>
      </c>
      <c r="U69" s="129">
        <v>4.8828125E-4</v>
      </c>
    </row>
    <row r="70" spans="1:21" ht="11.25" customHeight="1" x14ac:dyDescent="0.25">
      <c r="A70" s="136"/>
      <c r="B70" s="136"/>
      <c r="C70" s="136" t="s">
        <v>174</v>
      </c>
      <c r="D70" s="136"/>
      <c r="E70" s="137"/>
      <c r="F70" s="138">
        <v>9191.39</v>
      </c>
      <c r="G70" s="139">
        <v>16769.97</v>
      </c>
      <c r="H70" s="139">
        <v>17404.36</v>
      </c>
      <c r="I70" s="139">
        <v>16902.79</v>
      </c>
      <c r="J70" s="177">
        <v>17446.474117954502</v>
      </c>
      <c r="K70" s="178">
        <v>19181.793047499999</v>
      </c>
      <c r="L70" s="178">
        <v>18645.6845247727</v>
      </c>
      <c r="M70" s="178">
        <v>18276.096797499999</v>
      </c>
      <c r="N70" s="178">
        <v>18235.9342975</v>
      </c>
      <c r="O70" s="178">
        <v>18476.909297499999</v>
      </c>
      <c r="P70" s="178">
        <v>18463.521797500001</v>
      </c>
      <c r="Q70" s="178">
        <v>29356.288946249999</v>
      </c>
      <c r="R70" s="179">
        <v>218351.21282647722</v>
      </c>
      <c r="S70" s="137" t="s">
        <v>175</v>
      </c>
      <c r="T70" s="128">
        <v>228512.2861967046</v>
      </c>
      <c r="U70" s="129">
        <v>10161.073370227386</v>
      </c>
    </row>
    <row r="71" spans="1:21" ht="11.25" customHeight="1" x14ac:dyDescent="0.25">
      <c r="A71" s="136"/>
      <c r="B71" s="136"/>
      <c r="C71" s="136" t="s">
        <v>176</v>
      </c>
      <c r="D71" s="136"/>
      <c r="E71" s="137"/>
      <c r="F71" s="138">
        <v>772.25</v>
      </c>
      <c r="G71" s="139">
        <v>1361.19</v>
      </c>
      <c r="H71" s="139">
        <v>637.79999999999995</v>
      </c>
      <c r="I71" s="139">
        <v>604.03</v>
      </c>
      <c r="J71" s="177">
        <v>2879.7412109375</v>
      </c>
      <c r="K71" s="178">
        <v>2879.7412109375</v>
      </c>
      <c r="L71" s="178">
        <v>2879.7412109375</v>
      </c>
      <c r="M71" s="178">
        <v>2879.7412109375</v>
      </c>
      <c r="N71" s="178">
        <v>2879.7412109375</v>
      </c>
      <c r="O71" s="178">
        <v>2879.7412109375</v>
      </c>
      <c r="P71" s="178">
        <v>2879.7412109375</v>
      </c>
      <c r="Q71" s="178">
        <v>2879.7412109375</v>
      </c>
      <c r="R71" s="179">
        <v>26413.1996875</v>
      </c>
      <c r="S71" s="137"/>
      <c r="T71" s="128">
        <v>26413.198496093748</v>
      </c>
      <c r="U71" s="129">
        <v>-1.1914062524738256E-3</v>
      </c>
    </row>
    <row r="72" spans="1:21" ht="11.25" customHeight="1" x14ac:dyDescent="0.25">
      <c r="A72" s="136"/>
      <c r="B72" s="136"/>
      <c r="C72" s="136" t="s">
        <v>177</v>
      </c>
      <c r="D72" s="136"/>
      <c r="E72" s="137"/>
      <c r="F72" s="138">
        <v>319.83999999999997</v>
      </c>
      <c r="G72" s="139">
        <v>586</v>
      </c>
      <c r="H72" s="139">
        <v>611.83000000000004</v>
      </c>
      <c r="I72" s="139">
        <v>593.85</v>
      </c>
      <c r="J72" s="177">
        <v>638.31289423193402</v>
      </c>
      <c r="K72" s="178">
        <v>701.80288314572203</v>
      </c>
      <c r="L72" s="178">
        <v>682.18831916844897</v>
      </c>
      <c r="M72" s="178">
        <v>668.66623956238902</v>
      </c>
      <c r="N72" s="178">
        <v>667.19681706238896</v>
      </c>
      <c r="O72" s="178">
        <v>676.013352062389</v>
      </c>
      <c r="P72" s="178">
        <v>675.52354456238902</v>
      </c>
      <c r="Q72" s="178">
        <v>1074.0564330935799</v>
      </c>
      <c r="R72" s="179">
        <v>7895.2804828892404</v>
      </c>
      <c r="S72" s="137"/>
      <c r="T72" s="128">
        <v>8291.6141062477909</v>
      </c>
      <c r="U72" s="129">
        <v>396.33362335855054</v>
      </c>
    </row>
    <row r="73" spans="1:21" ht="11.25" customHeight="1" x14ac:dyDescent="0.25">
      <c r="A73" s="136"/>
      <c r="B73" s="136"/>
      <c r="C73" s="136" t="s">
        <v>178</v>
      </c>
      <c r="D73" s="136"/>
      <c r="E73" s="137"/>
      <c r="F73" s="138">
        <v>6700</v>
      </c>
      <c r="G73" s="139">
        <v>8951.7999999999993</v>
      </c>
      <c r="H73" s="139">
        <v>2685</v>
      </c>
      <c r="I73" s="139">
        <v>1010</v>
      </c>
      <c r="J73" s="177">
        <v>2025.83984375</v>
      </c>
      <c r="K73" s="178">
        <v>2025.83984375</v>
      </c>
      <c r="L73" s="178">
        <v>2025.83984375</v>
      </c>
      <c r="M73" s="178">
        <v>2025.83984375</v>
      </c>
      <c r="N73" s="178">
        <v>2025.83984375</v>
      </c>
      <c r="O73" s="178">
        <v>2025.83984375</v>
      </c>
      <c r="P73" s="178">
        <v>2025.83984375</v>
      </c>
      <c r="Q73" s="178">
        <v>2025.83984375</v>
      </c>
      <c r="R73" s="179">
        <v>35553.518750000003</v>
      </c>
      <c r="S73" s="137" t="s">
        <v>179</v>
      </c>
      <c r="T73" s="128">
        <v>35553.518750000003</v>
      </c>
      <c r="U73" s="129">
        <v>0</v>
      </c>
    </row>
    <row r="74" spans="1:21" ht="11.25" customHeight="1" x14ac:dyDescent="0.25">
      <c r="A74" s="136"/>
      <c r="B74" s="136"/>
      <c r="C74" s="140" t="s">
        <v>180</v>
      </c>
      <c r="D74" s="140"/>
      <c r="E74" s="141"/>
      <c r="F74" s="142">
        <v>21043.3</v>
      </c>
      <c r="G74" s="143">
        <v>35391</v>
      </c>
      <c r="H74" s="143">
        <v>37702.030000000006</v>
      </c>
      <c r="I74" s="143">
        <v>30923.309999999998</v>
      </c>
      <c r="J74" s="180">
        <v>35184.100915995026</v>
      </c>
      <c r="K74" s="181">
        <v>36982.909834454316</v>
      </c>
      <c r="L74" s="181">
        <v>36427.186747749744</v>
      </c>
      <c r="M74" s="181">
        <v>36044.076940870975</v>
      </c>
      <c r="N74" s="181">
        <v>36002.445018370985</v>
      </c>
      <c r="O74" s="181">
        <v>36252.236553370974</v>
      </c>
      <c r="P74" s="181">
        <v>36238.359245870983</v>
      </c>
      <c r="Q74" s="181">
        <v>47529.659283152178</v>
      </c>
      <c r="R74" s="182">
        <v>425720.61453983519</v>
      </c>
      <c r="S74" s="141"/>
      <c r="T74" s="130">
        <v>436278.01559592114</v>
      </c>
      <c r="U74" s="125">
        <v>10557.401056085933</v>
      </c>
    </row>
    <row r="75" spans="1:21" ht="11.25" customHeight="1" x14ac:dyDescent="0.25">
      <c r="A75" s="136"/>
      <c r="B75" s="136" t="s">
        <v>36</v>
      </c>
      <c r="C75" s="136"/>
      <c r="D75" s="136"/>
      <c r="E75" s="137"/>
      <c r="F75" s="138"/>
      <c r="G75" s="139"/>
      <c r="H75" s="139"/>
      <c r="I75" s="139"/>
      <c r="J75" s="177"/>
      <c r="K75" s="178"/>
      <c r="L75" s="178"/>
      <c r="M75" s="178"/>
      <c r="N75" s="178"/>
      <c r="O75" s="178"/>
      <c r="P75" s="178"/>
      <c r="Q75" s="178"/>
      <c r="R75" s="179"/>
      <c r="S75" s="137"/>
      <c r="T75" s="128"/>
      <c r="U75" s="129"/>
    </row>
    <row r="76" spans="1:21" ht="11.25" customHeight="1" x14ac:dyDescent="0.25">
      <c r="A76" s="136"/>
      <c r="B76" s="136"/>
      <c r="C76" s="136" t="s">
        <v>181</v>
      </c>
      <c r="D76" s="136"/>
      <c r="E76" s="137"/>
      <c r="F76" s="138">
        <v>0</v>
      </c>
      <c r="G76" s="139">
        <v>0</v>
      </c>
      <c r="H76" s="139">
        <v>0</v>
      </c>
      <c r="I76" s="139">
        <v>0</v>
      </c>
      <c r="J76" s="177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9">
        <v>0</v>
      </c>
      <c r="S76" s="137" t="s">
        <v>182</v>
      </c>
      <c r="T76" s="128">
        <v>0</v>
      </c>
      <c r="U76" s="129">
        <v>0</v>
      </c>
    </row>
    <row r="77" spans="1:21" ht="11.25" customHeight="1" x14ac:dyDescent="0.25">
      <c r="A77" s="136"/>
      <c r="B77" s="136"/>
      <c r="C77" s="136" t="s">
        <v>183</v>
      </c>
      <c r="D77" s="136"/>
      <c r="E77" s="137"/>
      <c r="F77" s="138">
        <v>0</v>
      </c>
      <c r="G77" s="139">
        <v>0</v>
      </c>
      <c r="H77" s="139">
        <v>0</v>
      </c>
      <c r="I77" s="139">
        <v>0</v>
      </c>
      <c r="J77" s="177">
        <v>3750</v>
      </c>
      <c r="K77" s="178">
        <v>3750</v>
      </c>
      <c r="L77" s="178">
        <v>3750</v>
      </c>
      <c r="M77" s="178">
        <v>3750</v>
      </c>
      <c r="N77" s="178">
        <v>3750</v>
      </c>
      <c r="O77" s="178">
        <v>3750</v>
      </c>
      <c r="P77" s="178">
        <v>3750</v>
      </c>
      <c r="Q77" s="178">
        <v>3750</v>
      </c>
      <c r="R77" s="179">
        <v>30000</v>
      </c>
      <c r="S77" s="137"/>
      <c r="T77" s="128">
        <v>29999.999267578125</v>
      </c>
      <c r="U77" s="129">
        <v>-7.32421875E-4</v>
      </c>
    </row>
    <row r="78" spans="1:21" ht="11.25" customHeight="1" x14ac:dyDescent="0.25">
      <c r="A78" s="136"/>
      <c r="B78" s="136"/>
      <c r="C78" s="140" t="s">
        <v>184</v>
      </c>
      <c r="D78" s="140"/>
      <c r="E78" s="141"/>
      <c r="F78" s="142">
        <v>0</v>
      </c>
      <c r="G78" s="143">
        <v>0</v>
      </c>
      <c r="H78" s="143">
        <v>0</v>
      </c>
      <c r="I78" s="143">
        <v>0</v>
      </c>
      <c r="J78" s="180">
        <v>3750</v>
      </c>
      <c r="K78" s="181">
        <v>3750</v>
      </c>
      <c r="L78" s="181">
        <v>3750</v>
      </c>
      <c r="M78" s="181">
        <v>3750</v>
      </c>
      <c r="N78" s="181">
        <v>3750</v>
      </c>
      <c r="O78" s="181">
        <v>3750</v>
      </c>
      <c r="P78" s="181">
        <v>3750</v>
      </c>
      <c r="Q78" s="181">
        <v>3750</v>
      </c>
      <c r="R78" s="182">
        <v>30000</v>
      </c>
      <c r="S78" s="141"/>
      <c r="T78" s="130">
        <v>29999.999267578125</v>
      </c>
      <c r="U78" s="125">
        <v>-7.32421875E-4</v>
      </c>
    </row>
    <row r="79" spans="1:21" ht="11.25" customHeight="1" x14ac:dyDescent="0.25">
      <c r="A79" s="136"/>
      <c r="B79" s="136" t="s">
        <v>37</v>
      </c>
      <c r="C79" s="136"/>
      <c r="D79" s="136"/>
      <c r="E79" s="137"/>
      <c r="F79" s="138"/>
      <c r="G79" s="139"/>
      <c r="H79" s="139"/>
      <c r="I79" s="139"/>
      <c r="J79" s="177"/>
      <c r="K79" s="178"/>
      <c r="L79" s="178"/>
      <c r="M79" s="178"/>
      <c r="N79" s="178"/>
      <c r="O79" s="178"/>
      <c r="P79" s="178"/>
      <c r="Q79" s="178"/>
      <c r="R79" s="179"/>
      <c r="S79" s="137"/>
      <c r="T79" s="128"/>
      <c r="U79" s="129"/>
    </row>
    <row r="80" spans="1:21" ht="11.25" customHeight="1" x14ac:dyDescent="0.25">
      <c r="A80" s="136"/>
      <c r="B80" s="136"/>
      <c r="C80" s="136" t="s">
        <v>185</v>
      </c>
      <c r="D80" s="136"/>
      <c r="E80" s="137"/>
      <c r="F80" s="138">
        <v>1283.28</v>
      </c>
      <c r="G80" s="139">
        <v>652.84</v>
      </c>
      <c r="H80" s="139">
        <v>173.25</v>
      </c>
      <c r="I80" s="139">
        <v>173.25</v>
      </c>
      <c r="J80" s="177">
        <v>354.6724853515625</v>
      </c>
      <c r="K80" s="178">
        <v>354.6724853515625</v>
      </c>
      <c r="L80" s="178">
        <v>354.6724853515625</v>
      </c>
      <c r="M80" s="178">
        <v>354.6724853515625</v>
      </c>
      <c r="N80" s="178">
        <v>354.6724853515625</v>
      </c>
      <c r="O80" s="178">
        <v>354.6724853515625</v>
      </c>
      <c r="P80" s="178">
        <v>354.6724853515625</v>
      </c>
      <c r="Q80" s="178">
        <v>354.6724853515625</v>
      </c>
      <c r="R80" s="179">
        <v>5119.9998828124999</v>
      </c>
      <c r="S80" s="137" t="s">
        <v>186</v>
      </c>
      <c r="T80" s="128">
        <v>5119.999913330078</v>
      </c>
      <c r="U80" s="129">
        <v>3.0517578125E-5</v>
      </c>
    </row>
    <row r="81" spans="1:21" ht="11.25" customHeight="1" x14ac:dyDescent="0.25">
      <c r="A81" s="136"/>
      <c r="B81" s="136"/>
      <c r="C81" s="136" t="s">
        <v>187</v>
      </c>
      <c r="D81" s="136"/>
      <c r="E81" s="137"/>
      <c r="F81" s="138">
        <v>0</v>
      </c>
      <c r="G81" s="139">
        <v>609.5</v>
      </c>
      <c r="H81" s="139">
        <v>196.36</v>
      </c>
      <c r="I81" s="139">
        <v>224.72</v>
      </c>
      <c r="J81" s="177">
        <v>155.80250549316406</v>
      </c>
      <c r="K81" s="178">
        <v>155.80250549316406</v>
      </c>
      <c r="L81" s="178">
        <v>155.80250549316406</v>
      </c>
      <c r="M81" s="178">
        <v>155.80250549316406</v>
      </c>
      <c r="N81" s="178">
        <v>155.80250549316406</v>
      </c>
      <c r="O81" s="178">
        <v>155.80250549316406</v>
      </c>
      <c r="P81" s="178">
        <v>155.80250549316406</v>
      </c>
      <c r="Q81" s="178">
        <v>155.80250549316406</v>
      </c>
      <c r="R81" s="179">
        <v>2277.0000439453124</v>
      </c>
      <c r="S81" s="137"/>
      <c r="T81" s="128">
        <v>2277.0000604248048</v>
      </c>
      <c r="U81" s="129">
        <v>1.6479492387588834E-5</v>
      </c>
    </row>
    <row r="82" spans="1:21" ht="11.25" customHeight="1" x14ac:dyDescent="0.25">
      <c r="A82" s="136"/>
      <c r="B82" s="136"/>
      <c r="C82" s="136" t="s">
        <v>188</v>
      </c>
      <c r="D82" s="136"/>
      <c r="E82" s="137"/>
      <c r="F82" s="138">
        <v>91.08</v>
      </c>
      <c r="G82" s="139">
        <v>1775.75</v>
      </c>
      <c r="H82" s="139">
        <v>313.95999999999998</v>
      </c>
      <c r="I82" s="139">
        <v>33.619999999999997</v>
      </c>
      <c r="J82" s="177">
        <v>2343.07861328125</v>
      </c>
      <c r="K82" s="178">
        <v>2343.07861328125</v>
      </c>
      <c r="L82" s="178">
        <v>2343.07861328125</v>
      </c>
      <c r="M82" s="178">
        <v>2343.07861328125</v>
      </c>
      <c r="N82" s="178">
        <v>2343.07861328125</v>
      </c>
      <c r="O82" s="178">
        <v>2343.07861328125</v>
      </c>
      <c r="P82" s="178">
        <v>2343.07861328125</v>
      </c>
      <c r="Q82" s="178">
        <v>2343.07861328125</v>
      </c>
      <c r="R82" s="179">
        <v>20959.03890625</v>
      </c>
      <c r="S82" s="137" t="s">
        <v>189</v>
      </c>
      <c r="T82" s="128">
        <v>20959.039511718751</v>
      </c>
      <c r="U82" s="129">
        <v>6.0546875101863407E-4</v>
      </c>
    </row>
    <row r="83" spans="1:21" ht="11.25" customHeight="1" x14ac:dyDescent="0.25">
      <c r="A83" s="136"/>
      <c r="B83" s="136"/>
      <c r="C83" s="136" t="s">
        <v>190</v>
      </c>
      <c r="D83" s="136"/>
      <c r="E83" s="137"/>
      <c r="F83" s="138">
        <v>0</v>
      </c>
      <c r="G83" s="139">
        <v>0</v>
      </c>
      <c r="H83" s="139">
        <v>840</v>
      </c>
      <c r="I83" s="139">
        <v>0</v>
      </c>
      <c r="J83" s="177">
        <v>407.32501220703125</v>
      </c>
      <c r="K83" s="178">
        <v>407.32501220703125</v>
      </c>
      <c r="L83" s="178">
        <v>407.32501220703125</v>
      </c>
      <c r="M83" s="178">
        <v>407.32501220703125</v>
      </c>
      <c r="N83" s="178">
        <v>407.32501220703125</v>
      </c>
      <c r="O83" s="178">
        <v>407.32501220703125</v>
      </c>
      <c r="P83" s="178">
        <v>407.32501220703125</v>
      </c>
      <c r="Q83" s="178">
        <v>407.32501220703125</v>
      </c>
      <c r="R83" s="179">
        <v>4098.60009765625</v>
      </c>
      <c r="S83" s="137"/>
      <c r="T83" s="128">
        <v>4098.6001281738281</v>
      </c>
      <c r="U83" s="129">
        <v>3.0517578125E-5</v>
      </c>
    </row>
    <row r="84" spans="1:21" ht="11.25" customHeight="1" x14ac:dyDescent="0.25">
      <c r="A84" s="136"/>
      <c r="B84" s="136"/>
      <c r="C84" s="140" t="s">
        <v>191</v>
      </c>
      <c r="D84" s="140"/>
      <c r="E84" s="141"/>
      <c r="F84" s="142">
        <v>1374.36</v>
      </c>
      <c r="G84" s="143">
        <v>3038.09</v>
      </c>
      <c r="H84" s="143">
        <v>1523.57</v>
      </c>
      <c r="I84" s="143">
        <v>431.59000000000003</v>
      </c>
      <c r="J84" s="180">
        <v>3260.8786163330078</v>
      </c>
      <c r="K84" s="181">
        <v>3260.8786163330078</v>
      </c>
      <c r="L84" s="181">
        <v>3260.8786163330078</v>
      </c>
      <c r="M84" s="181">
        <v>3260.8786163330078</v>
      </c>
      <c r="N84" s="181">
        <v>3260.8786163330078</v>
      </c>
      <c r="O84" s="181">
        <v>3260.8786163330078</v>
      </c>
      <c r="P84" s="181">
        <v>3260.8786163330078</v>
      </c>
      <c r="Q84" s="181">
        <v>3260.8786163330078</v>
      </c>
      <c r="R84" s="182">
        <v>32454.638930664063</v>
      </c>
      <c r="S84" s="141"/>
      <c r="T84" s="130">
        <v>32454.639613647461</v>
      </c>
      <c r="U84" s="125">
        <v>6.829833996562229E-4</v>
      </c>
    </row>
    <row r="85" spans="1:21" ht="11.25" customHeight="1" x14ac:dyDescent="0.25">
      <c r="A85" s="136"/>
      <c r="B85" s="136" t="s">
        <v>38</v>
      </c>
      <c r="C85" s="136"/>
      <c r="D85" s="136"/>
      <c r="E85" s="137"/>
      <c r="F85" s="138"/>
      <c r="G85" s="139"/>
      <c r="H85" s="139"/>
      <c r="I85" s="139"/>
      <c r="J85" s="177"/>
      <c r="K85" s="178"/>
      <c r="L85" s="178"/>
      <c r="M85" s="178"/>
      <c r="N85" s="178"/>
      <c r="O85" s="178"/>
      <c r="P85" s="178"/>
      <c r="Q85" s="178"/>
      <c r="R85" s="179"/>
      <c r="S85" s="137"/>
      <c r="T85" s="128"/>
      <c r="U85" s="129"/>
    </row>
    <row r="86" spans="1:21" ht="11.25" customHeight="1" x14ac:dyDescent="0.25">
      <c r="A86" s="136"/>
      <c r="B86" s="136"/>
      <c r="C86" s="136" t="s">
        <v>192</v>
      </c>
      <c r="D86" s="136"/>
      <c r="E86" s="137"/>
      <c r="F86" s="138">
        <v>71138.33</v>
      </c>
      <c r="G86" s="139">
        <v>71138.33</v>
      </c>
      <c r="H86" s="139">
        <v>71138.34</v>
      </c>
      <c r="I86" s="139">
        <v>71138.33</v>
      </c>
      <c r="J86" s="177">
        <v>71138</v>
      </c>
      <c r="K86" s="178">
        <v>71138</v>
      </c>
      <c r="L86" s="178">
        <v>71138</v>
      </c>
      <c r="M86" s="178">
        <v>71138</v>
      </c>
      <c r="N86" s="178">
        <v>71138</v>
      </c>
      <c r="O86" s="178">
        <v>71138</v>
      </c>
      <c r="P86" s="178">
        <v>71138</v>
      </c>
      <c r="Q86" s="178">
        <v>46550</v>
      </c>
      <c r="R86" s="179">
        <v>829069.33000000007</v>
      </c>
      <c r="S86" s="137" t="s">
        <v>193</v>
      </c>
      <c r="T86" s="128">
        <v>829069</v>
      </c>
      <c r="U86" s="129">
        <v>-0.33000000007450581</v>
      </c>
    </row>
    <row r="87" spans="1:21" ht="11.25" customHeight="1" x14ac:dyDescent="0.25">
      <c r="A87" s="136"/>
      <c r="B87" s="136"/>
      <c r="C87" s="136" t="s">
        <v>194</v>
      </c>
      <c r="D87" s="136"/>
      <c r="E87" s="137"/>
      <c r="F87" s="138">
        <v>0</v>
      </c>
      <c r="G87" s="139">
        <v>0</v>
      </c>
      <c r="H87" s="139">
        <v>9000</v>
      </c>
      <c r="I87" s="139">
        <v>0</v>
      </c>
      <c r="J87" s="177">
        <v>0</v>
      </c>
      <c r="K87" s="178">
        <v>0</v>
      </c>
      <c r="L87" s="178">
        <v>0</v>
      </c>
      <c r="M87" s="178">
        <v>0</v>
      </c>
      <c r="N87" s="178">
        <v>0</v>
      </c>
      <c r="O87" s="178">
        <v>0</v>
      </c>
      <c r="P87" s="178">
        <v>0</v>
      </c>
      <c r="Q87" s="178">
        <v>0</v>
      </c>
      <c r="R87" s="179">
        <v>9000</v>
      </c>
      <c r="S87" s="137" t="s">
        <v>195</v>
      </c>
      <c r="T87" s="128">
        <v>9000</v>
      </c>
      <c r="U87" s="129">
        <v>0</v>
      </c>
    </row>
    <row r="88" spans="1:21" ht="11.25" customHeight="1" x14ac:dyDescent="0.25">
      <c r="A88" s="136"/>
      <c r="B88" s="136"/>
      <c r="C88" s="140" t="s">
        <v>196</v>
      </c>
      <c r="D88" s="140"/>
      <c r="E88" s="141"/>
      <c r="F88" s="142">
        <v>71138.33</v>
      </c>
      <c r="G88" s="143">
        <v>71138.33</v>
      </c>
      <c r="H88" s="143">
        <v>80138.34</v>
      </c>
      <c r="I88" s="143">
        <v>71138.33</v>
      </c>
      <c r="J88" s="180">
        <v>71138</v>
      </c>
      <c r="K88" s="181">
        <v>71138</v>
      </c>
      <c r="L88" s="181">
        <v>71138</v>
      </c>
      <c r="M88" s="181">
        <v>71138</v>
      </c>
      <c r="N88" s="181">
        <v>71138</v>
      </c>
      <c r="O88" s="181">
        <v>71138</v>
      </c>
      <c r="P88" s="181">
        <v>71138</v>
      </c>
      <c r="Q88" s="181">
        <v>46550</v>
      </c>
      <c r="R88" s="182">
        <v>838069.33000000007</v>
      </c>
      <c r="S88" s="141"/>
      <c r="T88" s="130">
        <v>838069</v>
      </c>
      <c r="U88" s="125">
        <v>-0.33000000007450581</v>
      </c>
    </row>
    <row r="89" spans="1:21" ht="11.25" customHeight="1" x14ac:dyDescent="0.25">
      <c r="A89" s="136"/>
      <c r="B89" s="136" t="s">
        <v>39</v>
      </c>
      <c r="C89" s="136"/>
      <c r="D89" s="136"/>
      <c r="E89" s="137"/>
      <c r="F89" s="138"/>
      <c r="G89" s="139"/>
      <c r="H89" s="139"/>
      <c r="I89" s="139"/>
      <c r="J89" s="177"/>
      <c r="K89" s="178"/>
      <c r="L89" s="178"/>
      <c r="M89" s="178"/>
      <c r="N89" s="178"/>
      <c r="O89" s="178"/>
      <c r="P89" s="178"/>
      <c r="Q89" s="178"/>
      <c r="R89" s="179"/>
      <c r="S89" s="137"/>
      <c r="T89" s="128"/>
      <c r="U89" s="129"/>
    </row>
    <row r="90" spans="1:21" ht="11.25" customHeight="1" x14ac:dyDescent="0.25">
      <c r="A90" s="136"/>
      <c r="B90" s="136"/>
      <c r="C90" s="136" t="s">
        <v>197</v>
      </c>
      <c r="D90" s="136"/>
      <c r="E90" s="137"/>
      <c r="F90" s="138">
        <v>0</v>
      </c>
      <c r="G90" s="139">
        <v>0</v>
      </c>
      <c r="H90" s="139">
        <v>0</v>
      </c>
      <c r="I90" s="139">
        <v>0</v>
      </c>
      <c r="J90" s="177">
        <v>15625</v>
      </c>
      <c r="K90" s="178">
        <v>15625</v>
      </c>
      <c r="L90" s="178">
        <v>15625</v>
      </c>
      <c r="M90" s="178">
        <v>15625</v>
      </c>
      <c r="N90" s="178">
        <v>15625</v>
      </c>
      <c r="O90" s="178">
        <v>15625</v>
      </c>
      <c r="P90" s="178">
        <v>15625</v>
      </c>
      <c r="Q90" s="178">
        <v>15625</v>
      </c>
      <c r="R90" s="179">
        <v>125000</v>
      </c>
      <c r="S90" s="137" t="s">
        <v>198</v>
      </c>
      <c r="T90" s="128">
        <v>124999.998046875</v>
      </c>
      <c r="U90" s="129">
        <v>-1.953125E-3</v>
      </c>
    </row>
    <row r="91" spans="1:21" ht="11.25" customHeight="1" x14ac:dyDescent="0.25">
      <c r="A91" s="136"/>
      <c r="B91" s="136"/>
      <c r="C91" s="136" t="s">
        <v>199</v>
      </c>
      <c r="D91" s="136"/>
      <c r="E91" s="137"/>
      <c r="F91" s="138">
        <v>0</v>
      </c>
      <c r="G91" s="139">
        <v>10796</v>
      </c>
      <c r="H91" s="139">
        <v>13603</v>
      </c>
      <c r="I91" s="139">
        <v>9253</v>
      </c>
      <c r="J91" s="177">
        <v>10000</v>
      </c>
      <c r="K91" s="178">
        <v>10000</v>
      </c>
      <c r="L91" s="178">
        <v>10000</v>
      </c>
      <c r="M91" s="178">
        <v>10000</v>
      </c>
      <c r="N91" s="178">
        <v>10000</v>
      </c>
      <c r="O91" s="178">
        <v>10000</v>
      </c>
      <c r="P91" s="178">
        <v>10000</v>
      </c>
      <c r="Q91" s="178">
        <v>10000</v>
      </c>
      <c r="R91" s="179">
        <v>113652</v>
      </c>
      <c r="S91" s="137" t="s">
        <v>200</v>
      </c>
      <c r="T91" s="128">
        <v>114399</v>
      </c>
      <c r="U91" s="129">
        <v>747</v>
      </c>
    </row>
    <row r="92" spans="1:21" ht="11.25" customHeight="1" x14ac:dyDescent="0.25">
      <c r="A92" s="136"/>
      <c r="B92" s="136"/>
      <c r="C92" s="136" t="s">
        <v>201</v>
      </c>
      <c r="D92" s="136"/>
      <c r="E92" s="137"/>
      <c r="F92" s="138">
        <v>1418.2</v>
      </c>
      <c r="G92" s="139">
        <v>2798.75</v>
      </c>
      <c r="H92" s="139">
        <v>325</v>
      </c>
      <c r="I92" s="139">
        <v>0</v>
      </c>
      <c r="J92" s="177">
        <v>312.14874267578125</v>
      </c>
      <c r="K92" s="178">
        <v>312.14874267578125</v>
      </c>
      <c r="L92" s="178">
        <v>312.14874267578125</v>
      </c>
      <c r="M92" s="178">
        <v>312.14874267578125</v>
      </c>
      <c r="N92" s="178">
        <v>312.14874267578125</v>
      </c>
      <c r="O92" s="178">
        <v>312.14874267578125</v>
      </c>
      <c r="P92" s="178">
        <v>312.14874267578125</v>
      </c>
      <c r="Q92" s="178">
        <v>312.14874267578125</v>
      </c>
      <c r="R92" s="179">
        <v>7039.1399414062498</v>
      </c>
      <c r="S92" s="137"/>
      <c r="T92" s="128">
        <v>7039.1399108886717</v>
      </c>
      <c r="U92" s="129">
        <v>-3.0517578125E-5</v>
      </c>
    </row>
    <row r="93" spans="1:21" ht="11.25" customHeight="1" x14ac:dyDescent="0.25">
      <c r="A93" s="136"/>
      <c r="B93" s="136"/>
      <c r="C93" s="136" t="s">
        <v>202</v>
      </c>
      <c r="D93" s="136"/>
      <c r="E93" s="137"/>
      <c r="F93" s="138">
        <v>0</v>
      </c>
      <c r="G93" s="139">
        <v>0</v>
      </c>
      <c r="H93" s="139">
        <v>0</v>
      </c>
      <c r="I93" s="139">
        <v>0</v>
      </c>
      <c r="J93" s="177">
        <v>4999.9951171875</v>
      </c>
      <c r="K93" s="178">
        <v>4999.9951171875</v>
      </c>
      <c r="L93" s="178">
        <v>4999.9951171875</v>
      </c>
      <c r="M93" s="178">
        <v>4999.9951171875</v>
      </c>
      <c r="N93" s="178">
        <v>4999.9951171875</v>
      </c>
      <c r="O93" s="178">
        <v>4999.9951171875</v>
      </c>
      <c r="P93" s="178">
        <v>4999.9951171875</v>
      </c>
      <c r="Q93" s="178">
        <v>4999.9951171875</v>
      </c>
      <c r="R93" s="179">
        <v>39999.9609375</v>
      </c>
      <c r="S93" s="137"/>
      <c r="T93" s="128">
        <v>39999.95947265625</v>
      </c>
      <c r="U93" s="129">
        <v>-1.46484375E-3</v>
      </c>
    </row>
    <row r="94" spans="1:21" ht="11.25" customHeight="1" x14ac:dyDescent="0.25">
      <c r="A94" s="136"/>
      <c r="B94" s="136"/>
      <c r="C94" s="140" t="s">
        <v>203</v>
      </c>
      <c r="D94" s="140"/>
      <c r="E94" s="141"/>
      <c r="F94" s="142">
        <v>1418.2</v>
      </c>
      <c r="G94" s="143">
        <v>13594.75</v>
      </c>
      <c r="H94" s="143">
        <v>13928</v>
      </c>
      <c r="I94" s="143">
        <v>9253</v>
      </c>
      <c r="J94" s="180">
        <v>30937.143859863281</v>
      </c>
      <c r="K94" s="181">
        <v>30937.143859863281</v>
      </c>
      <c r="L94" s="181">
        <v>30937.143859863281</v>
      </c>
      <c r="M94" s="181">
        <v>30937.143859863281</v>
      </c>
      <c r="N94" s="181">
        <v>30937.143859863281</v>
      </c>
      <c r="O94" s="181">
        <v>30937.143859863281</v>
      </c>
      <c r="P94" s="181">
        <v>30937.143859863281</v>
      </c>
      <c r="Q94" s="181">
        <v>30937.143859863281</v>
      </c>
      <c r="R94" s="182">
        <v>285691.10087890626</v>
      </c>
      <c r="S94" s="141"/>
      <c r="T94" s="130">
        <v>286438.09743041993</v>
      </c>
      <c r="U94" s="125">
        <v>746.99655151367188</v>
      </c>
    </row>
    <row r="95" spans="1:21" ht="11.25" customHeight="1" x14ac:dyDescent="0.25">
      <c r="A95" s="136"/>
      <c r="B95" s="136" t="s">
        <v>40</v>
      </c>
      <c r="C95" s="136"/>
      <c r="D95" s="136"/>
      <c r="E95" s="137"/>
      <c r="F95" s="138"/>
      <c r="G95" s="139"/>
      <c r="H95" s="139"/>
      <c r="I95" s="139"/>
      <c r="J95" s="177"/>
      <c r="K95" s="178"/>
      <c r="L95" s="178"/>
      <c r="M95" s="178"/>
      <c r="N95" s="178"/>
      <c r="O95" s="178"/>
      <c r="P95" s="178"/>
      <c r="Q95" s="178"/>
      <c r="R95" s="179"/>
      <c r="S95" s="137"/>
      <c r="T95" s="128"/>
      <c r="U95" s="129"/>
    </row>
    <row r="96" spans="1:21" ht="11.25" customHeight="1" x14ac:dyDescent="0.25">
      <c r="A96" s="136"/>
      <c r="B96" s="136"/>
      <c r="C96" s="136" t="s">
        <v>204</v>
      </c>
      <c r="D96" s="136"/>
      <c r="E96" s="137"/>
      <c r="F96" s="138">
        <v>871.43</v>
      </c>
      <c r="G96" s="139">
        <v>29122.54</v>
      </c>
      <c r="H96" s="139">
        <v>4680.8599999999997</v>
      </c>
      <c r="I96" s="139">
        <v>1251.97</v>
      </c>
      <c r="J96" s="177">
        <v>5315.19970703125</v>
      </c>
      <c r="K96" s="178">
        <v>5315.19970703125</v>
      </c>
      <c r="L96" s="178">
        <v>5315.19970703125</v>
      </c>
      <c r="M96" s="178">
        <v>5315.19970703125</v>
      </c>
      <c r="N96" s="178">
        <v>5315.19970703125</v>
      </c>
      <c r="O96" s="178">
        <v>5315.19970703125</v>
      </c>
      <c r="P96" s="178">
        <v>5315.19970703125</v>
      </c>
      <c r="Q96" s="178">
        <v>5315.19970703125</v>
      </c>
      <c r="R96" s="179">
        <v>78448.397656250003</v>
      </c>
      <c r="S96" s="137" t="s">
        <v>205</v>
      </c>
      <c r="T96" s="128">
        <v>78448.399824218752</v>
      </c>
      <c r="U96" s="129">
        <v>2.1679687488358468E-3</v>
      </c>
    </row>
    <row r="97" spans="1:21" ht="11.25" customHeight="1" x14ac:dyDescent="0.25">
      <c r="A97" s="136"/>
      <c r="B97" s="136"/>
      <c r="C97" s="136" t="s">
        <v>206</v>
      </c>
      <c r="D97" s="136"/>
      <c r="E97" s="137"/>
      <c r="F97" s="138">
        <v>1003.89</v>
      </c>
      <c r="G97" s="139">
        <v>2950</v>
      </c>
      <c r="H97" s="139">
        <v>0</v>
      </c>
      <c r="I97" s="139">
        <v>0</v>
      </c>
      <c r="J97" s="177">
        <v>3548.30859375</v>
      </c>
      <c r="K97" s="178">
        <v>3548.30859375</v>
      </c>
      <c r="L97" s="178">
        <v>3548.30859375</v>
      </c>
      <c r="M97" s="178">
        <v>3548.30859375</v>
      </c>
      <c r="N97" s="178">
        <v>3548.30859375</v>
      </c>
      <c r="O97" s="178">
        <v>3548.30859375</v>
      </c>
      <c r="P97" s="178">
        <v>3548.30859375</v>
      </c>
      <c r="Q97" s="178">
        <v>3548.30859375</v>
      </c>
      <c r="R97" s="179">
        <v>32340.358749999999</v>
      </c>
      <c r="S97" s="137"/>
      <c r="T97" s="128">
        <v>32340.358017578124</v>
      </c>
      <c r="U97" s="129">
        <v>-7.32421875E-4</v>
      </c>
    </row>
    <row r="98" spans="1:21" ht="11.25" customHeight="1" x14ac:dyDescent="0.25">
      <c r="A98" s="136"/>
      <c r="B98" s="136"/>
      <c r="C98" s="136" t="s">
        <v>207</v>
      </c>
      <c r="D98" s="136"/>
      <c r="E98" s="137"/>
      <c r="F98" s="138">
        <v>4981.57</v>
      </c>
      <c r="G98" s="139">
        <v>2299.6799999999998</v>
      </c>
      <c r="H98" s="139">
        <v>2850.17</v>
      </c>
      <c r="I98" s="139">
        <v>4084.29</v>
      </c>
      <c r="J98" s="177">
        <v>3435.88623046875</v>
      </c>
      <c r="K98" s="178">
        <v>3435.88623046875</v>
      </c>
      <c r="L98" s="178">
        <v>3435.88623046875</v>
      </c>
      <c r="M98" s="178">
        <v>3435.88623046875</v>
      </c>
      <c r="N98" s="178">
        <v>3435.88623046875</v>
      </c>
      <c r="O98" s="178">
        <v>3435.88623046875</v>
      </c>
      <c r="P98" s="178">
        <v>3435.88623046875</v>
      </c>
      <c r="Q98" s="178">
        <v>3435.88623046875</v>
      </c>
      <c r="R98" s="179">
        <v>41702.799843749999</v>
      </c>
      <c r="S98" s="137" t="s">
        <v>208</v>
      </c>
      <c r="T98" s="128">
        <v>41702.800371093748</v>
      </c>
      <c r="U98" s="129">
        <v>5.2734374912688509E-4</v>
      </c>
    </row>
    <row r="99" spans="1:21" ht="11.25" customHeight="1" x14ac:dyDescent="0.25">
      <c r="A99" s="136"/>
      <c r="B99" s="136"/>
      <c r="C99" s="136" t="s">
        <v>209</v>
      </c>
      <c r="D99" s="136"/>
      <c r="E99" s="137"/>
      <c r="F99" s="138">
        <v>9191.3799999999992</v>
      </c>
      <c r="G99" s="139">
        <v>0</v>
      </c>
      <c r="H99" s="139">
        <v>0</v>
      </c>
      <c r="I99" s="139">
        <v>0</v>
      </c>
      <c r="J99" s="177">
        <v>309.092529296875</v>
      </c>
      <c r="K99" s="178">
        <v>309.092529296875</v>
      </c>
      <c r="L99" s="178">
        <v>309.092529296875</v>
      </c>
      <c r="M99" s="178">
        <v>309.092529296875</v>
      </c>
      <c r="N99" s="178">
        <v>309.092529296875</v>
      </c>
      <c r="O99" s="178">
        <v>309.092529296875</v>
      </c>
      <c r="P99" s="178">
        <v>309.092529296875</v>
      </c>
      <c r="Q99" s="178">
        <v>309.092529296875</v>
      </c>
      <c r="R99" s="179">
        <v>11664.120234374999</v>
      </c>
      <c r="S99" s="137" t="s">
        <v>210</v>
      </c>
      <c r="T99" s="128">
        <v>11664.120112304687</v>
      </c>
      <c r="U99" s="129">
        <v>-1.220703125E-4</v>
      </c>
    </row>
    <row r="100" spans="1:21" ht="11.25" customHeight="1" x14ac:dyDescent="0.25">
      <c r="A100" s="136"/>
      <c r="B100" s="136"/>
      <c r="C100" s="136" t="s">
        <v>211</v>
      </c>
      <c r="D100" s="136"/>
      <c r="E100" s="137"/>
      <c r="F100" s="138">
        <v>0</v>
      </c>
      <c r="G100" s="139">
        <v>0</v>
      </c>
      <c r="H100" s="139">
        <v>0</v>
      </c>
      <c r="I100" s="139">
        <v>0</v>
      </c>
      <c r="J100" s="177">
        <v>5920.22265625</v>
      </c>
      <c r="K100" s="178">
        <v>5920.22265625</v>
      </c>
      <c r="L100" s="178">
        <v>5920.22265625</v>
      </c>
      <c r="M100" s="178">
        <v>5920.22265625</v>
      </c>
      <c r="N100" s="178">
        <v>5920.22265625</v>
      </c>
      <c r="O100" s="178">
        <v>5920.22265625</v>
      </c>
      <c r="P100" s="178">
        <v>5920.22265625</v>
      </c>
      <c r="Q100" s="178">
        <v>5920.22265625</v>
      </c>
      <c r="R100" s="179">
        <v>47361.78125</v>
      </c>
      <c r="S100" s="137"/>
      <c r="T100" s="128">
        <v>47361.779296875</v>
      </c>
      <c r="U100" s="129">
        <v>-1.953125E-3</v>
      </c>
    </row>
    <row r="101" spans="1:21" ht="11.25" customHeight="1" x14ac:dyDescent="0.25">
      <c r="A101" s="136"/>
      <c r="B101" s="136"/>
      <c r="C101" s="136" t="s">
        <v>212</v>
      </c>
      <c r="D101" s="136"/>
      <c r="E101" s="137"/>
      <c r="F101" s="138">
        <v>0</v>
      </c>
      <c r="G101" s="139">
        <v>0</v>
      </c>
      <c r="H101" s="139">
        <v>0</v>
      </c>
      <c r="I101" s="139">
        <v>26799.35</v>
      </c>
      <c r="J101" s="177">
        <v>7025.0810546875</v>
      </c>
      <c r="K101" s="178">
        <v>7025.0810546875</v>
      </c>
      <c r="L101" s="178">
        <v>7025.0810546875</v>
      </c>
      <c r="M101" s="178">
        <v>7025.0810546875</v>
      </c>
      <c r="N101" s="178">
        <v>7025.0810546875</v>
      </c>
      <c r="O101" s="178">
        <v>7025.0810546875</v>
      </c>
      <c r="P101" s="178">
        <v>7025.0810546875</v>
      </c>
      <c r="Q101" s="178">
        <v>7025.0810546875</v>
      </c>
      <c r="R101" s="179">
        <v>82999.998437500006</v>
      </c>
      <c r="S101" s="137"/>
      <c r="T101" s="128">
        <v>83000.00390625</v>
      </c>
      <c r="U101" s="129">
        <v>5.4687499941792339E-3</v>
      </c>
    </row>
    <row r="102" spans="1:21" ht="11.25" customHeight="1" x14ac:dyDescent="0.25">
      <c r="A102" s="136"/>
      <c r="B102" s="136"/>
      <c r="C102" s="136" t="s">
        <v>213</v>
      </c>
      <c r="D102" s="136"/>
      <c r="E102" s="137"/>
      <c r="F102" s="138">
        <v>0</v>
      </c>
      <c r="G102" s="139">
        <v>4297.8</v>
      </c>
      <c r="H102" s="139">
        <v>1526.39</v>
      </c>
      <c r="I102" s="139">
        <v>31162.77</v>
      </c>
      <c r="J102" s="177">
        <v>9627.041015625</v>
      </c>
      <c r="K102" s="178">
        <v>9627.041015625</v>
      </c>
      <c r="L102" s="178">
        <v>9627.041015625</v>
      </c>
      <c r="M102" s="178">
        <v>9627.041015625</v>
      </c>
      <c r="N102" s="178">
        <v>9627.041015625</v>
      </c>
      <c r="O102" s="178">
        <v>9627.041015625</v>
      </c>
      <c r="P102" s="178">
        <v>9627.041015625</v>
      </c>
      <c r="Q102" s="178">
        <v>9627.041015625</v>
      </c>
      <c r="R102" s="179">
        <v>114003.28812499999</v>
      </c>
      <c r="S102" s="137"/>
      <c r="T102" s="128">
        <v>114003.293515625</v>
      </c>
      <c r="U102" s="129">
        <v>5.390625010477379E-3</v>
      </c>
    </row>
    <row r="103" spans="1:21" ht="11.25" customHeight="1" x14ac:dyDescent="0.25">
      <c r="A103" s="136"/>
      <c r="B103" s="136"/>
      <c r="C103" s="136" t="s">
        <v>214</v>
      </c>
      <c r="D103" s="136"/>
      <c r="E103" s="137"/>
      <c r="F103" s="138">
        <v>0</v>
      </c>
      <c r="G103" s="139">
        <v>0</v>
      </c>
      <c r="H103" s="139">
        <v>2385</v>
      </c>
      <c r="I103" s="139">
        <v>400</v>
      </c>
      <c r="J103" s="177">
        <v>2776.875</v>
      </c>
      <c r="K103" s="178">
        <v>2776.875</v>
      </c>
      <c r="L103" s="178">
        <v>2776.875</v>
      </c>
      <c r="M103" s="178">
        <v>2776.875</v>
      </c>
      <c r="N103" s="178">
        <v>2776.875</v>
      </c>
      <c r="O103" s="178">
        <v>2776.875</v>
      </c>
      <c r="P103" s="178">
        <v>2776.875</v>
      </c>
      <c r="Q103" s="178">
        <v>2776.875</v>
      </c>
      <c r="R103" s="179">
        <v>25000</v>
      </c>
      <c r="S103" s="137" t="s">
        <v>215</v>
      </c>
      <c r="T103" s="128">
        <v>25000.00048828125</v>
      </c>
      <c r="U103" s="129">
        <v>4.8828125E-4</v>
      </c>
    </row>
    <row r="104" spans="1:21" ht="11.25" customHeight="1" x14ac:dyDescent="0.25">
      <c r="A104" s="136"/>
      <c r="B104" s="136"/>
      <c r="C104" s="136" t="s">
        <v>216</v>
      </c>
      <c r="D104" s="136"/>
      <c r="E104" s="137"/>
      <c r="F104" s="138">
        <v>0</v>
      </c>
      <c r="G104" s="139">
        <v>141.63999999999999</v>
      </c>
      <c r="H104" s="139">
        <v>0</v>
      </c>
      <c r="I104" s="139">
        <v>1137.3399999999999</v>
      </c>
      <c r="J104" s="177">
        <v>90.12750244140625</v>
      </c>
      <c r="K104" s="178">
        <v>90.12750244140625</v>
      </c>
      <c r="L104" s="178">
        <v>90.12750244140625</v>
      </c>
      <c r="M104" s="178">
        <v>90.12750244140625</v>
      </c>
      <c r="N104" s="178">
        <v>90.12750244140625</v>
      </c>
      <c r="O104" s="178">
        <v>90.12750244140625</v>
      </c>
      <c r="P104" s="178">
        <v>90.12750244140625</v>
      </c>
      <c r="Q104" s="178">
        <v>90.12750244140625</v>
      </c>
      <c r="R104" s="179">
        <v>2000.00001953125</v>
      </c>
      <c r="S104" s="137" t="s">
        <v>217</v>
      </c>
      <c r="T104" s="128">
        <v>1999.9999243164061</v>
      </c>
      <c r="U104" s="129">
        <v>-9.5214843895519152E-5</v>
      </c>
    </row>
    <row r="105" spans="1:21" ht="11.25" customHeight="1" x14ac:dyDescent="0.25">
      <c r="A105" s="136"/>
      <c r="B105" s="136"/>
      <c r="C105" s="136" t="s">
        <v>218</v>
      </c>
      <c r="D105" s="136"/>
      <c r="E105" s="137"/>
      <c r="F105" s="138">
        <v>312.77999999999997</v>
      </c>
      <c r="G105" s="139">
        <v>25315.71</v>
      </c>
      <c r="H105" s="139">
        <v>5046.8100000000004</v>
      </c>
      <c r="I105" s="139">
        <v>0</v>
      </c>
      <c r="J105" s="177">
        <v>4696.83740234375</v>
      </c>
      <c r="K105" s="178">
        <v>4696.83740234375</v>
      </c>
      <c r="L105" s="178">
        <v>4696.83740234375</v>
      </c>
      <c r="M105" s="178">
        <v>4696.83740234375</v>
      </c>
      <c r="N105" s="178">
        <v>4696.83740234375</v>
      </c>
      <c r="O105" s="178">
        <v>4696.83740234375</v>
      </c>
      <c r="P105" s="178">
        <v>4696.83740234375</v>
      </c>
      <c r="Q105" s="178">
        <v>4696.83740234375</v>
      </c>
      <c r="R105" s="179">
        <v>68249.999218750003</v>
      </c>
      <c r="S105" s="137"/>
      <c r="T105" s="128">
        <v>68250.001171875003</v>
      </c>
      <c r="U105" s="129">
        <v>1.953125E-3</v>
      </c>
    </row>
    <row r="106" spans="1:21" ht="11.25" customHeight="1" x14ac:dyDescent="0.25">
      <c r="A106" s="136"/>
      <c r="B106" s="136"/>
      <c r="C106" s="136" t="s">
        <v>219</v>
      </c>
      <c r="D106" s="136"/>
      <c r="E106" s="137"/>
      <c r="F106" s="138">
        <v>330.98</v>
      </c>
      <c r="G106" s="139">
        <v>500</v>
      </c>
      <c r="H106" s="139">
        <v>734.3</v>
      </c>
      <c r="I106" s="139">
        <v>140</v>
      </c>
      <c r="J106" s="177">
        <v>1556.836181640625</v>
      </c>
      <c r="K106" s="178">
        <v>1556.836181640625</v>
      </c>
      <c r="L106" s="178">
        <v>1556.836181640625</v>
      </c>
      <c r="M106" s="178">
        <v>1556.836181640625</v>
      </c>
      <c r="N106" s="178">
        <v>1556.836181640625</v>
      </c>
      <c r="O106" s="178">
        <v>1556.836181640625</v>
      </c>
      <c r="P106" s="178">
        <v>1556.836181640625</v>
      </c>
      <c r="Q106" s="178">
        <v>1556.836181640625</v>
      </c>
      <c r="R106" s="179">
        <v>14159.969453124999</v>
      </c>
      <c r="S106" s="137"/>
      <c r="T106" s="128">
        <v>14159.969208984374</v>
      </c>
      <c r="U106" s="129">
        <v>-2.44140625E-4</v>
      </c>
    </row>
    <row r="107" spans="1:21" ht="11.25" customHeight="1" x14ac:dyDescent="0.25">
      <c r="A107" s="136"/>
      <c r="B107" s="136"/>
      <c r="C107" s="136" t="s">
        <v>220</v>
      </c>
      <c r="D107" s="136"/>
      <c r="E107" s="137"/>
      <c r="F107" s="138">
        <v>0</v>
      </c>
      <c r="G107" s="139">
        <v>0</v>
      </c>
      <c r="H107" s="139">
        <v>0</v>
      </c>
      <c r="I107" s="139">
        <v>0</v>
      </c>
      <c r="J107" s="177">
        <v>2499.99755859375</v>
      </c>
      <c r="K107" s="178">
        <v>2499.99755859375</v>
      </c>
      <c r="L107" s="178">
        <v>2499.99755859375</v>
      </c>
      <c r="M107" s="178">
        <v>2499.99755859375</v>
      </c>
      <c r="N107" s="178">
        <v>2499.99755859375</v>
      </c>
      <c r="O107" s="178">
        <v>2499.99755859375</v>
      </c>
      <c r="P107" s="178">
        <v>2499.99755859375</v>
      </c>
      <c r="Q107" s="178">
        <v>2499.99755859375</v>
      </c>
      <c r="R107" s="179">
        <v>19999.98046875</v>
      </c>
      <c r="S107" s="137"/>
      <c r="T107" s="128">
        <v>19999.979736328125</v>
      </c>
      <c r="U107" s="129">
        <v>-7.32421875E-4</v>
      </c>
    </row>
    <row r="108" spans="1:21" ht="11.25" customHeight="1" x14ac:dyDescent="0.25">
      <c r="A108" s="136"/>
      <c r="B108" s="136"/>
      <c r="C108" s="136" t="s">
        <v>221</v>
      </c>
      <c r="D108" s="136"/>
      <c r="E108" s="137"/>
      <c r="F108" s="138">
        <v>86.9</v>
      </c>
      <c r="G108" s="139">
        <v>181.7</v>
      </c>
      <c r="H108" s="139">
        <v>138.25</v>
      </c>
      <c r="I108" s="139">
        <v>360.3</v>
      </c>
      <c r="J108" s="177">
        <v>1379.10498046875</v>
      </c>
      <c r="K108" s="178">
        <v>1379.10498046875</v>
      </c>
      <c r="L108" s="178">
        <v>1379.10498046875</v>
      </c>
      <c r="M108" s="178">
        <v>1379.10498046875</v>
      </c>
      <c r="N108" s="178">
        <v>1379.10498046875</v>
      </c>
      <c r="O108" s="178">
        <v>1379.10498046875</v>
      </c>
      <c r="P108" s="178">
        <v>1379.10498046875</v>
      </c>
      <c r="Q108" s="178">
        <v>1379.10498046875</v>
      </c>
      <c r="R108" s="179">
        <v>11799.98984375</v>
      </c>
      <c r="S108" s="137"/>
      <c r="T108" s="128">
        <v>11799.990869140625</v>
      </c>
      <c r="U108" s="129">
        <v>1.0253906257275958E-3</v>
      </c>
    </row>
    <row r="109" spans="1:21" ht="11.25" customHeight="1" x14ac:dyDescent="0.25">
      <c r="A109" s="136"/>
      <c r="B109" s="136"/>
      <c r="C109" s="136" t="s">
        <v>222</v>
      </c>
      <c r="D109" s="136"/>
      <c r="E109" s="137"/>
      <c r="F109" s="138">
        <v>1145</v>
      </c>
      <c r="G109" s="139">
        <v>800</v>
      </c>
      <c r="H109" s="139">
        <v>1055</v>
      </c>
      <c r="I109" s="139">
        <v>1070</v>
      </c>
      <c r="J109" s="177">
        <v>2109.375</v>
      </c>
      <c r="K109" s="178">
        <v>2109.375</v>
      </c>
      <c r="L109" s="178">
        <v>2109.375</v>
      </c>
      <c r="M109" s="178">
        <v>2109.375</v>
      </c>
      <c r="N109" s="178">
        <v>2109.375</v>
      </c>
      <c r="O109" s="178">
        <v>2109.375</v>
      </c>
      <c r="P109" s="178">
        <v>2109.375</v>
      </c>
      <c r="Q109" s="178">
        <v>2109.375</v>
      </c>
      <c r="R109" s="179">
        <v>20945</v>
      </c>
      <c r="S109" s="137" t="s">
        <v>223</v>
      </c>
      <c r="T109" s="128">
        <v>20945.000244140625</v>
      </c>
      <c r="U109" s="129">
        <v>2.44140625E-4</v>
      </c>
    </row>
    <row r="110" spans="1:21" ht="11.25" customHeight="1" x14ac:dyDescent="0.25">
      <c r="A110" s="136"/>
      <c r="B110" s="136"/>
      <c r="C110" s="140" t="s">
        <v>224</v>
      </c>
      <c r="D110" s="140"/>
      <c r="E110" s="141"/>
      <c r="F110" s="142">
        <v>17923.93</v>
      </c>
      <c r="G110" s="143">
        <v>65609.070000000007</v>
      </c>
      <c r="H110" s="143">
        <v>18416.78</v>
      </c>
      <c r="I110" s="143">
        <v>66406.02</v>
      </c>
      <c r="J110" s="180">
        <v>50289.985412597656</v>
      </c>
      <c r="K110" s="181">
        <v>50289.985412597656</v>
      </c>
      <c r="L110" s="181">
        <v>50289.985412597656</v>
      </c>
      <c r="M110" s="181">
        <v>50289.985412597656</v>
      </c>
      <c r="N110" s="181">
        <v>50289.985412597656</v>
      </c>
      <c r="O110" s="181">
        <v>50289.985412597656</v>
      </c>
      <c r="P110" s="181">
        <v>50289.985412597656</v>
      </c>
      <c r="Q110" s="181">
        <v>50289.985412597656</v>
      </c>
      <c r="R110" s="182">
        <v>570675.68330078118</v>
      </c>
      <c r="S110" s="141"/>
      <c r="T110" s="130">
        <v>570675.69668701175</v>
      </c>
      <c r="U110" s="125">
        <v>1.3386230471951421E-2</v>
      </c>
    </row>
    <row r="111" spans="1:21" ht="11.25" customHeight="1" x14ac:dyDescent="0.25">
      <c r="A111" s="136"/>
      <c r="B111" s="136" t="s">
        <v>41</v>
      </c>
      <c r="C111" s="136"/>
      <c r="D111" s="136"/>
      <c r="E111" s="137"/>
      <c r="F111" s="138"/>
      <c r="G111" s="139"/>
      <c r="H111" s="139"/>
      <c r="I111" s="139"/>
      <c r="J111" s="177"/>
      <c r="K111" s="178"/>
      <c r="L111" s="178"/>
      <c r="M111" s="178"/>
      <c r="N111" s="178"/>
      <c r="O111" s="178"/>
      <c r="P111" s="178"/>
      <c r="Q111" s="178"/>
      <c r="R111" s="179"/>
      <c r="S111" s="137"/>
      <c r="T111" s="128"/>
      <c r="U111" s="129"/>
    </row>
    <row r="112" spans="1:21" ht="11.25" customHeight="1" x14ac:dyDescent="0.25">
      <c r="A112" s="136"/>
      <c r="B112" s="136"/>
      <c r="C112" s="136" t="s">
        <v>225</v>
      </c>
      <c r="D112" s="136"/>
      <c r="E112" s="137"/>
      <c r="F112" s="138">
        <v>4480.8100000000004</v>
      </c>
      <c r="G112" s="139">
        <v>14300.18</v>
      </c>
      <c r="H112" s="139">
        <v>4294.3500000000004</v>
      </c>
      <c r="I112" s="139">
        <v>3657.53</v>
      </c>
      <c r="J112" s="177">
        <v>2727.391357421875</v>
      </c>
      <c r="K112" s="178">
        <v>2727.391357421875</v>
      </c>
      <c r="L112" s="178">
        <v>2727.391357421875</v>
      </c>
      <c r="M112" s="178">
        <v>2727.391357421875</v>
      </c>
      <c r="N112" s="178">
        <v>2727.391357421875</v>
      </c>
      <c r="O112" s="178">
        <v>2727.391357421875</v>
      </c>
      <c r="P112" s="178">
        <v>2727.391357421875</v>
      </c>
      <c r="Q112" s="178">
        <v>2727.391357421875</v>
      </c>
      <c r="R112" s="179">
        <v>48552.000859375003</v>
      </c>
      <c r="S112" s="137" t="s">
        <v>226</v>
      </c>
      <c r="T112" s="128">
        <v>48551.999912109379</v>
      </c>
      <c r="U112" s="129">
        <v>-9.4726562383584678E-4</v>
      </c>
    </row>
    <row r="113" spans="1:21" ht="11.25" customHeight="1" x14ac:dyDescent="0.25">
      <c r="A113" s="136"/>
      <c r="B113" s="136"/>
      <c r="C113" s="136" t="s">
        <v>227</v>
      </c>
      <c r="D113" s="136"/>
      <c r="E113" s="137"/>
      <c r="F113" s="138">
        <v>567.04999999999995</v>
      </c>
      <c r="G113" s="139">
        <v>588.75</v>
      </c>
      <c r="H113" s="139">
        <v>136.01</v>
      </c>
      <c r="I113" s="139">
        <v>150.57</v>
      </c>
      <c r="J113" s="177">
        <v>509.9425048828125</v>
      </c>
      <c r="K113" s="178">
        <v>509.9425048828125</v>
      </c>
      <c r="L113" s="178">
        <v>509.9425048828125</v>
      </c>
      <c r="M113" s="178">
        <v>509.9425048828125</v>
      </c>
      <c r="N113" s="178">
        <v>509.9425048828125</v>
      </c>
      <c r="O113" s="178">
        <v>509.9425048828125</v>
      </c>
      <c r="P113" s="178">
        <v>509.9425048828125</v>
      </c>
      <c r="Q113" s="178">
        <v>509.9425048828125</v>
      </c>
      <c r="R113" s="179">
        <v>5521.9200390625001</v>
      </c>
      <c r="S113" s="137"/>
      <c r="T113" s="128">
        <v>5521.9198632812495</v>
      </c>
      <c r="U113" s="129">
        <v>-1.757812506184564E-4</v>
      </c>
    </row>
    <row r="114" spans="1:21" ht="11.25" customHeight="1" x14ac:dyDescent="0.25">
      <c r="A114" s="136"/>
      <c r="B114" s="136"/>
      <c r="C114" s="136" t="s">
        <v>228</v>
      </c>
      <c r="D114" s="136"/>
      <c r="E114" s="137"/>
      <c r="F114" s="138">
        <v>2537.8000000000002</v>
      </c>
      <c r="G114" s="139">
        <v>2408.63</v>
      </c>
      <c r="H114" s="139">
        <v>2480.02</v>
      </c>
      <c r="I114" s="139">
        <v>2550.96</v>
      </c>
      <c r="J114" s="177">
        <v>2664.9736328125</v>
      </c>
      <c r="K114" s="178">
        <v>2664.9736328125</v>
      </c>
      <c r="L114" s="178">
        <v>2664.9736328125</v>
      </c>
      <c r="M114" s="178">
        <v>2664.9736328125</v>
      </c>
      <c r="N114" s="178">
        <v>2664.9736328125</v>
      </c>
      <c r="O114" s="178">
        <v>2664.9736328125</v>
      </c>
      <c r="P114" s="178">
        <v>2664.9736328125</v>
      </c>
      <c r="Q114" s="178">
        <v>2664.9736328125</v>
      </c>
      <c r="R114" s="179">
        <v>31297.1990625</v>
      </c>
      <c r="S114" s="137"/>
      <c r="T114" s="128">
        <v>31297.200976562501</v>
      </c>
      <c r="U114" s="129">
        <v>1.9140625008731149E-3</v>
      </c>
    </row>
    <row r="115" spans="1:21" ht="11.25" customHeight="1" x14ac:dyDescent="0.25">
      <c r="A115" s="136"/>
      <c r="B115" s="136"/>
      <c r="C115" s="136" t="s">
        <v>229</v>
      </c>
      <c r="D115" s="136"/>
      <c r="E115" s="137"/>
      <c r="F115" s="138">
        <v>0</v>
      </c>
      <c r="G115" s="139">
        <v>533.33000000000004</v>
      </c>
      <c r="H115" s="139">
        <v>272.12</v>
      </c>
      <c r="I115" s="139">
        <v>552.49</v>
      </c>
      <c r="J115" s="177">
        <v>1187.262451171875</v>
      </c>
      <c r="K115" s="178">
        <v>1187.262451171875</v>
      </c>
      <c r="L115" s="178">
        <v>1187.262451171875</v>
      </c>
      <c r="M115" s="178">
        <v>1187.262451171875</v>
      </c>
      <c r="N115" s="178">
        <v>1187.262451171875</v>
      </c>
      <c r="O115" s="178">
        <v>1187.262451171875</v>
      </c>
      <c r="P115" s="178">
        <v>1187.262451171875</v>
      </c>
      <c r="Q115" s="178">
        <v>1187.262451171875</v>
      </c>
      <c r="R115" s="179">
        <v>10856.039609375001</v>
      </c>
      <c r="S115" s="137"/>
      <c r="T115" s="128">
        <v>10856.039599609376</v>
      </c>
      <c r="U115" s="129">
        <v>-9.7656247817212716E-6</v>
      </c>
    </row>
    <row r="116" spans="1:21" ht="11.25" customHeight="1" x14ac:dyDescent="0.25">
      <c r="A116" s="136"/>
      <c r="B116" s="136"/>
      <c r="C116" s="136" t="s">
        <v>230</v>
      </c>
      <c r="D116" s="136"/>
      <c r="E116" s="137"/>
      <c r="F116" s="138">
        <v>739.67</v>
      </c>
      <c r="G116" s="139">
        <v>6027.97</v>
      </c>
      <c r="H116" s="139">
        <v>0</v>
      </c>
      <c r="I116" s="139">
        <v>44.54</v>
      </c>
      <c r="J116" s="177">
        <v>0</v>
      </c>
      <c r="K116" s="178">
        <v>0</v>
      </c>
      <c r="L116" s="178">
        <v>0</v>
      </c>
      <c r="M116" s="178">
        <v>0</v>
      </c>
      <c r="N116" s="178">
        <v>0</v>
      </c>
      <c r="O116" s="178">
        <v>0</v>
      </c>
      <c r="P116" s="178">
        <v>0</v>
      </c>
      <c r="Q116" s="178">
        <v>0</v>
      </c>
      <c r="R116" s="179">
        <v>6812.18</v>
      </c>
      <c r="S116" s="137" t="s">
        <v>231</v>
      </c>
      <c r="T116" s="128">
        <v>6767.64</v>
      </c>
      <c r="U116" s="129">
        <v>-44.539999999999964</v>
      </c>
    </row>
    <row r="117" spans="1:21" ht="11.25" customHeight="1" x14ac:dyDescent="0.25">
      <c r="A117" s="136"/>
      <c r="B117" s="136"/>
      <c r="C117" s="136" t="s">
        <v>232</v>
      </c>
      <c r="D117" s="136"/>
      <c r="E117" s="137"/>
      <c r="F117" s="138">
        <v>0</v>
      </c>
      <c r="G117" s="139">
        <v>121.99</v>
      </c>
      <c r="H117" s="139">
        <v>3475.7</v>
      </c>
      <c r="I117" s="139">
        <v>0</v>
      </c>
      <c r="J117" s="177">
        <v>0</v>
      </c>
      <c r="K117" s="178">
        <v>0</v>
      </c>
      <c r="L117" s="178">
        <v>0</v>
      </c>
      <c r="M117" s="178">
        <v>0</v>
      </c>
      <c r="N117" s="178">
        <v>0</v>
      </c>
      <c r="O117" s="178">
        <v>0</v>
      </c>
      <c r="P117" s="178">
        <v>0</v>
      </c>
      <c r="Q117" s="178">
        <v>0</v>
      </c>
      <c r="R117" s="179">
        <v>3597.6899999999996</v>
      </c>
      <c r="S117" s="137" t="s">
        <v>233</v>
      </c>
      <c r="T117" s="128">
        <v>3597.6899999999996</v>
      </c>
      <c r="U117" s="129">
        <v>0</v>
      </c>
    </row>
    <row r="118" spans="1:21" ht="11.25" customHeight="1" x14ac:dyDescent="0.25">
      <c r="A118" s="136"/>
      <c r="B118" s="136"/>
      <c r="C118" s="136" t="s">
        <v>234</v>
      </c>
      <c r="D118" s="136"/>
      <c r="E118" s="137"/>
      <c r="F118" s="138">
        <v>0</v>
      </c>
      <c r="G118" s="139">
        <v>1333</v>
      </c>
      <c r="H118" s="139">
        <v>0</v>
      </c>
      <c r="I118" s="139">
        <v>0</v>
      </c>
      <c r="J118" s="177">
        <v>1083.373779296875</v>
      </c>
      <c r="K118" s="178">
        <v>1083.373779296875</v>
      </c>
      <c r="L118" s="178">
        <v>1083.373779296875</v>
      </c>
      <c r="M118" s="178">
        <v>1083.373779296875</v>
      </c>
      <c r="N118" s="178">
        <v>1083.373779296875</v>
      </c>
      <c r="O118" s="178">
        <v>1083.373779296875</v>
      </c>
      <c r="P118" s="178">
        <v>1083.373779296875</v>
      </c>
      <c r="Q118" s="178">
        <v>1083.373779296875</v>
      </c>
      <c r="R118" s="179">
        <v>9999.990234375</v>
      </c>
      <c r="S118" s="137"/>
      <c r="T118" s="128">
        <v>9999.9901123046875</v>
      </c>
      <c r="U118" s="129">
        <v>-1.220703125E-4</v>
      </c>
    </row>
    <row r="119" spans="1:21" ht="11.25" customHeight="1" x14ac:dyDescent="0.25">
      <c r="A119" s="136"/>
      <c r="B119" s="136"/>
      <c r="C119" s="136" t="s">
        <v>235</v>
      </c>
      <c r="D119" s="136"/>
      <c r="E119" s="137"/>
      <c r="F119" s="138">
        <v>4460.83</v>
      </c>
      <c r="G119" s="139">
        <v>2824</v>
      </c>
      <c r="H119" s="139">
        <v>0</v>
      </c>
      <c r="I119" s="139">
        <v>0</v>
      </c>
      <c r="J119" s="177">
        <v>2101.996337890625</v>
      </c>
      <c r="K119" s="178">
        <v>2101.996337890625</v>
      </c>
      <c r="L119" s="178">
        <v>2101.996337890625</v>
      </c>
      <c r="M119" s="178">
        <v>2101.996337890625</v>
      </c>
      <c r="N119" s="178">
        <v>2101.996337890625</v>
      </c>
      <c r="O119" s="178">
        <v>2101.996337890625</v>
      </c>
      <c r="P119" s="178">
        <v>2101.996337890625</v>
      </c>
      <c r="Q119" s="178">
        <v>2101.996337890625</v>
      </c>
      <c r="R119" s="179">
        <v>24100.800703125002</v>
      </c>
      <c r="S119" s="137"/>
      <c r="T119" s="128">
        <v>24100.800458984377</v>
      </c>
      <c r="U119" s="129">
        <v>-2.44140625E-4</v>
      </c>
    </row>
    <row r="120" spans="1:21" ht="11.25" customHeight="1" x14ac:dyDescent="0.25">
      <c r="A120" s="136"/>
      <c r="B120" s="136"/>
      <c r="C120" s="136" t="s">
        <v>236</v>
      </c>
      <c r="D120" s="136"/>
      <c r="E120" s="137"/>
      <c r="F120" s="138">
        <v>0</v>
      </c>
      <c r="G120" s="139">
        <v>0</v>
      </c>
      <c r="H120" s="139">
        <v>0</v>
      </c>
      <c r="I120" s="139">
        <v>0</v>
      </c>
      <c r="J120" s="177">
        <v>7829.12353515625</v>
      </c>
      <c r="K120" s="178">
        <v>7829.12353515625</v>
      </c>
      <c r="L120" s="178">
        <v>7829.12353515625</v>
      </c>
      <c r="M120" s="178">
        <v>7829.12353515625</v>
      </c>
      <c r="N120" s="178">
        <v>7829.12353515625</v>
      </c>
      <c r="O120" s="178">
        <v>7829.12353515625</v>
      </c>
      <c r="P120" s="178">
        <v>7829.12353515625</v>
      </c>
      <c r="Q120" s="178">
        <v>7829.12353515625</v>
      </c>
      <c r="R120" s="179">
        <v>62632.98828125</v>
      </c>
      <c r="S120" s="137"/>
      <c r="T120" s="128">
        <v>62632.986328125</v>
      </c>
      <c r="U120" s="129">
        <v>-1.953125E-3</v>
      </c>
    </row>
    <row r="121" spans="1:21" ht="11.25" customHeight="1" x14ac:dyDescent="0.25">
      <c r="A121" s="136"/>
      <c r="B121" s="136"/>
      <c r="C121" s="136" t="s">
        <v>237</v>
      </c>
      <c r="D121" s="136"/>
      <c r="E121" s="137"/>
      <c r="F121" s="138">
        <v>8764.99</v>
      </c>
      <c r="G121" s="139">
        <v>18390.02</v>
      </c>
      <c r="H121" s="139">
        <v>8476.9699999999993</v>
      </c>
      <c r="I121" s="139">
        <v>18852.62</v>
      </c>
      <c r="J121" s="177">
        <v>8500.0498046875</v>
      </c>
      <c r="K121" s="178">
        <v>8500.0498046875</v>
      </c>
      <c r="L121" s="178">
        <v>8500.0498046875</v>
      </c>
      <c r="M121" s="178">
        <v>8500.0498046875</v>
      </c>
      <c r="N121" s="178">
        <v>8500.0498046875</v>
      </c>
      <c r="O121" s="178">
        <v>8500.0498046875</v>
      </c>
      <c r="P121" s="178">
        <v>8500.0498046875</v>
      </c>
      <c r="Q121" s="178">
        <v>8500.0498046875</v>
      </c>
      <c r="R121" s="179">
        <v>122484.99843750001</v>
      </c>
      <c r="S121" s="137"/>
      <c r="T121" s="128">
        <v>119649.12453125001</v>
      </c>
      <c r="U121" s="129">
        <v>-2835.8739062499953</v>
      </c>
    </row>
    <row r="122" spans="1:21" ht="11.25" customHeight="1" x14ac:dyDescent="0.25">
      <c r="A122" s="136"/>
      <c r="B122" s="136"/>
      <c r="C122" s="136" t="s">
        <v>238</v>
      </c>
      <c r="D122" s="136"/>
      <c r="E122" s="137"/>
      <c r="F122" s="138">
        <v>0</v>
      </c>
      <c r="G122" s="139">
        <v>560</v>
      </c>
      <c r="H122" s="139">
        <v>2951.25</v>
      </c>
      <c r="I122" s="139">
        <v>2820</v>
      </c>
      <c r="J122" s="177">
        <v>6060.8935546875</v>
      </c>
      <c r="K122" s="178">
        <v>6060.8935546875</v>
      </c>
      <c r="L122" s="178">
        <v>6060.8935546875</v>
      </c>
      <c r="M122" s="178">
        <v>6060.8935546875</v>
      </c>
      <c r="N122" s="178">
        <v>6060.8935546875</v>
      </c>
      <c r="O122" s="178">
        <v>6060.8935546875</v>
      </c>
      <c r="P122" s="178">
        <v>6060.8935546875</v>
      </c>
      <c r="Q122" s="178">
        <v>6060.8935546875</v>
      </c>
      <c r="R122" s="179">
        <v>54818.3984375</v>
      </c>
      <c r="S122" s="137"/>
      <c r="T122" s="128">
        <v>54818.39990234375</v>
      </c>
      <c r="U122" s="129">
        <v>1.46484375E-3</v>
      </c>
    </row>
    <row r="123" spans="1:21" ht="11.25" customHeight="1" x14ac:dyDescent="0.25">
      <c r="A123" s="136"/>
      <c r="B123" s="136"/>
      <c r="C123" s="136" t="s">
        <v>239</v>
      </c>
      <c r="D123" s="136"/>
      <c r="E123" s="137"/>
      <c r="F123" s="138">
        <v>34522.230000000003</v>
      </c>
      <c r="G123" s="139">
        <v>5865.45</v>
      </c>
      <c r="H123" s="139">
        <v>10494.76</v>
      </c>
      <c r="I123" s="139">
        <v>5525.11</v>
      </c>
      <c r="J123" s="177">
        <v>1937.58154296875</v>
      </c>
      <c r="K123" s="178">
        <v>1937.58154296875</v>
      </c>
      <c r="L123" s="178">
        <v>1937.58154296875</v>
      </c>
      <c r="M123" s="178">
        <v>1937.58154296875</v>
      </c>
      <c r="N123" s="178">
        <v>1937.58154296875</v>
      </c>
      <c r="O123" s="178">
        <v>1937.58154296875</v>
      </c>
      <c r="P123" s="178">
        <v>1937.58154296875</v>
      </c>
      <c r="Q123" s="178">
        <v>1937.58154296875</v>
      </c>
      <c r="R123" s="179">
        <v>71908.202343750003</v>
      </c>
      <c r="S123" s="137"/>
      <c r="T123" s="128">
        <v>71908.202207031252</v>
      </c>
      <c r="U123" s="129">
        <v>-1.3671875058207661E-4</v>
      </c>
    </row>
    <row r="124" spans="1:21" ht="11.25" customHeight="1" x14ac:dyDescent="0.25">
      <c r="A124" s="136"/>
      <c r="B124" s="136"/>
      <c r="C124" s="136" t="s">
        <v>240</v>
      </c>
      <c r="D124" s="136"/>
      <c r="E124" s="137"/>
      <c r="F124" s="138">
        <v>531.25</v>
      </c>
      <c r="G124" s="139">
        <v>425</v>
      </c>
      <c r="H124" s="139">
        <v>807.5</v>
      </c>
      <c r="I124" s="139">
        <v>680</v>
      </c>
      <c r="J124" s="177">
        <v>7444.53125</v>
      </c>
      <c r="K124" s="178">
        <v>7444.53125</v>
      </c>
      <c r="L124" s="178">
        <v>7444.53125</v>
      </c>
      <c r="M124" s="178">
        <v>7444.53125</v>
      </c>
      <c r="N124" s="178">
        <v>7444.53125</v>
      </c>
      <c r="O124" s="178">
        <v>7444.53125</v>
      </c>
      <c r="P124" s="178">
        <v>7444.53125</v>
      </c>
      <c r="Q124" s="178">
        <v>7444.53125</v>
      </c>
      <c r="R124" s="179">
        <v>62000</v>
      </c>
      <c r="S124" s="137" t="s">
        <v>241</v>
      </c>
      <c r="T124" s="128">
        <v>54999.998046875</v>
      </c>
      <c r="U124" s="129">
        <v>-7000.001953125</v>
      </c>
    </row>
    <row r="125" spans="1:21" ht="11.25" customHeight="1" x14ac:dyDescent="0.25">
      <c r="A125" s="136"/>
      <c r="B125" s="136"/>
      <c r="C125" s="136" t="s">
        <v>242</v>
      </c>
      <c r="D125" s="136"/>
      <c r="E125" s="137"/>
      <c r="F125" s="138">
        <v>16000.53</v>
      </c>
      <c r="G125" s="139">
        <v>27154.06</v>
      </c>
      <c r="H125" s="139">
        <v>22915.16</v>
      </c>
      <c r="I125" s="139">
        <v>21992.28</v>
      </c>
      <c r="J125" s="177">
        <v>7968.021484375</v>
      </c>
      <c r="K125" s="178">
        <v>7968.021484375</v>
      </c>
      <c r="L125" s="178">
        <v>7968.021484375</v>
      </c>
      <c r="M125" s="178">
        <v>7968.021484375</v>
      </c>
      <c r="N125" s="178">
        <v>7968.021484375</v>
      </c>
      <c r="O125" s="178">
        <v>7968.021484375</v>
      </c>
      <c r="P125" s="178">
        <v>7968.021484375</v>
      </c>
      <c r="Q125" s="178">
        <v>7968.021484375</v>
      </c>
      <c r="R125" s="179">
        <v>151806.201875</v>
      </c>
      <c r="S125" s="137" t="s">
        <v>243</v>
      </c>
      <c r="T125" s="128">
        <v>115806.24169921875</v>
      </c>
      <c r="U125" s="129">
        <v>-35999.960175781249</v>
      </c>
    </row>
    <row r="126" spans="1:21" ht="11.25" customHeight="1" x14ac:dyDescent="0.25">
      <c r="A126" s="136"/>
      <c r="B126" s="136"/>
      <c r="C126" s="136" t="s">
        <v>244</v>
      </c>
      <c r="D126" s="136"/>
      <c r="E126" s="137"/>
      <c r="F126" s="138">
        <v>0</v>
      </c>
      <c r="G126" s="139">
        <v>0</v>
      </c>
      <c r="H126" s="139">
        <v>0</v>
      </c>
      <c r="I126" s="139">
        <v>0</v>
      </c>
      <c r="J126" s="177">
        <v>206.5050048828125</v>
      </c>
      <c r="K126" s="178">
        <v>206.5050048828125</v>
      </c>
      <c r="L126" s="178">
        <v>206.5050048828125</v>
      </c>
      <c r="M126" s="178">
        <v>206.5050048828125</v>
      </c>
      <c r="N126" s="178">
        <v>206.5050048828125</v>
      </c>
      <c r="O126" s="178">
        <v>206.5050048828125</v>
      </c>
      <c r="P126" s="178">
        <v>206.5050048828125</v>
      </c>
      <c r="Q126" s="178">
        <v>206.5050048828125</v>
      </c>
      <c r="R126" s="179">
        <v>1652.0400390625</v>
      </c>
      <c r="S126" s="137"/>
      <c r="T126" s="128">
        <v>1652.0399780273438</v>
      </c>
      <c r="U126" s="129">
        <v>-6.103515625E-5</v>
      </c>
    </row>
    <row r="127" spans="1:21" ht="11.25" customHeight="1" x14ac:dyDescent="0.25">
      <c r="A127" s="136"/>
      <c r="B127" s="136"/>
      <c r="C127" s="136" t="s">
        <v>245</v>
      </c>
      <c r="D127" s="136"/>
      <c r="E127" s="137"/>
      <c r="F127" s="138">
        <v>8135.57</v>
      </c>
      <c r="G127" s="139">
        <v>3826.33</v>
      </c>
      <c r="H127" s="139">
        <v>48.79</v>
      </c>
      <c r="I127" s="139">
        <v>4645.6400000000003</v>
      </c>
      <c r="J127" s="177">
        <v>5806.173828125</v>
      </c>
      <c r="K127" s="178">
        <v>5806.173828125</v>
      </c>
      <c r="L127" s="178">
        <v>5806.173828125</v>
      </c>
      <c r="M127" s="178">
        <v>5806.173828125</v>
      </c>
      <c r="N127" s="178">
        <v>5806.173828125</v>
      </c>
      <c r="O127" s="178">
        <v>5806.173828125</v>
      </c>
      <c r="P127" s="178">
        <v>5806.173828125</v>
      </c>
      <c r="Q127" s="178">
        <v>5806.173828125</v>
      </c>
      <c r="R127" s="179">
        <v>63105.720625000002</v>
      </c>
      <c r="S127" s="137"/>
      <c r="T127" s="128">
        <v>63105.715878906252</v>
      </c>
      <c r="U127" s="129">
        <v>-4.7460937494179234E-3</v>
      </c>
    </row>
    <row r="128" spans="1:21" ht="11.25" customHeight="1" x14ac:dyDescent="0.25">
      <c r="A128" s="136"/>
      <c r="B128" s="136"/>
      <c r="C128" s="140" t="s">
        <v>246</v>
      </c>
      <c r="D128" s="140"/>
      <c r="E128" s="141"/>
      <c r="F128" s="142">
        <v>80740.73000000001</v>
      </c>
      <c r="G128" s="143">
        <v>84358.71</v>
      </c>
      <c r="H128" s="143">
        <v>56352.63</v>
      </c>
      <c r="I128" s="143">
        <v>61471.74</v>
      </c>
      <c r="J128" s="180">
        <v>56027.820068359375</v>
      </c>
      <c r="K128" s="181">
        <v>56027.820068359375</v>
      </c>
      <c r="L128" s="181">
        <v>56027.820068359375</v>
      </c>
      <c r="M128" s="181">
        <v>56027.820068359375</v>
      </c>
      <c r="N128" s="181">
        <v>56027.820068359375</v>
      </c>
      <c r="O128" s="181">
        <v>56027.820068359375</v>
      </c>
      <c r="P128" s="181">
        <v>56027.820068359375</v>
      </c>
      <c r="Q128" s="181">
        <v>56027.820068359375</v>
      </c>
      <c r="R128" s="182">
        <v>731146.37054687494</v>
      </c>
      <c r="S128" s="141"/>
      <c r="T128" s="130">
        <v>685265.98949462897</v>
      </c>
      <c r="U128" s="125">
        <v>-45880.381052246084</v>
      </c>
    </row>
    <row r="129" spans="1:21" ht="11.25" customHeight="1" x14ac:dyDescent="0.25">
      <c r="A129" s="136"/>
      <c r="B129" s="136" t="s">
        <v>43</v>
      </c>
      <c r="C129" s="136"/>
      <c r="D129" s="136"/>
      <c r="E129" s="137"/>
      <c r="F129" s="138"/>
      <c r="G129" s="139"/>
      <c r="H129" s="139"/>
      <c r="I129" s="139"/>
      <c r="J129" s="177"/>
      <c r="K129" s="178"/>
      <c r="L129" s="178"/>
      <c r="M129" s="178"/>
      <c r="N129" s="178"/>
      <c r="O129" s="178"/>
      <c r="P129" s="178"/>
      <c r="Q129" s="178"/>
      <c r="R129" s="179"/>
      <c r="S129" s="137"/>
      <c r="T129" s="128"/>
      <c r="U129" s="129"/>
    </row>
    <row r="130" spans="1:21" ht="11.25" customHeight="1" x14ac:dyDescent="0.25">
      <c r="A130" s="136"/>
      <c r="B130" s="136"/>
      <c r="C130" s="136" t="s">
        <v>247</v>
      </c>
      <c r="D130" s="136"/>
      <c r="E130" s="137"/>
      <c r="F130" s="138">
        <v>0</v>
      </c>
      <c r="G130" s="139">
        <v>0</v>
      </c>
      <c r="H130" s="139">
        <v>0</v>
      </c>
      <c r="I130" s="139">
        <v>0</v>
      </c>
      <c r="J130" s="177">
        <v>11935.875</v>
      </c>
      <c r="K130" s="178">
        <v>11935.875</v>
      </c>
      <c r="L130" s="178">
        <v>11935.875</v>
      </c>
      <c r="M130" s="178">
        <v>11935.875</v>
      </c>
      <c r="N130" s="178">
        <v>11935.875</v>
      </c>
      <c r="O130" s="178">
        <v>11935.875</v>
      </c>
      <c r="P130" s="178">
        <v>11935.875</v>
      </c>
      <c r="Q130" s="178">
        <v>11935.875</v>
      </c>
      <c r="R130" s="179">
        <v>95487</v>
      </c>
      <c r="S130" s="137" t="s">
        <v>248</v>
      </c>
      <c r="T130" s="128">
        <v>95487.0029296875</v>
      </c>
      <c r="U130" s="129">
        <v>2.9296875E-3</v>
      </c>
    </row>
    <row r="131" spans="1:21" ht="11.25" customHeight="1" x14ac:dyDescent="0.25">
      <c r="A131" s="136"/>
      <c r="B131" s="136"/>
      <c r="C131" s="140" t="s">
        <v>249</v>
      </c>
      <c r="D131" s="140"/>
      <c r="E131" s="141"/>
      <c r="F131" s="142">
        <v>0</v>
      </c>
      <c r="G131" s="143">
        <v>0</v>
      </c>
      <c r="H131" s="143">
        <v>0</v>
      </c>
      <c r="I131" s="143">
        <v>0</v>
      </c>
      <c r="J131" s="180">
        <v>11935.875</v>
      </c>
      <c r="K131" s="181">
        <v>11935.875</v>
      </c>
      <c r="L131" s="181">
        <v>11935.875</v>
      </c>
      <c r="M131" s="181">
        <v>11935.875</v>
      </c>
      <c r="N131" s="181">
        <v>11935.875</v>
      </c>
      <c r="O131" s="181">
        <v>11935.875</v>
      </c>
      <c r="P131" s="181">
        <v>11935.875</v>
      </c>
      <c r="Q131" s="181">
        <v>11935.875</v>
      </c>
      <c r="R131" s="182">
        <v>95487</v>
      </c>
      <c r="S131" s="141"/>
      <c r="T131" s="130">
        <v>95487.0029296875</v>
      </c>
      <c r="U131" s="125">
        <v>2.9296875E-3</v>
      </c>
    </row>
    <row r="132" spans="1:21" ht="11.25" customHeight="1" x14ac:dyDescent="0.25">
      <c r="A132" s="136"/>
      <c r="B132" s="140" t="s">
        <v>50</v>
      </c>
      <c r="C132" s="140"/>
      <c r="D132" s="140"/>
      <c r="E132" s="141"/>
      <c r="F132" s="142">
        <v>327144.81999999995</v>
      </c>
      <c r="G132" s="143">
        <v>498506.31000000006</v>
      </c>
      <c r="H132" s="143">
        <v>443363.12</v>
      </c>
      <c r="I132" s="143">
        <v>468012.59</v>
      </c>
      <c r="J132" s="180">
        <v>490582.28907516855</v>
      </c>
      <c r="K132" s="181">
        <v>515065.00556938542</v>
      </c>
      <c r="L132" s="181">
        <v>507501.32793722628</v>
      </c>
      <c r="M132" s="181">
        <v>502287.00600913545</v>
      </c>
      <c r="N132" s="181">
        <v>501720.37408663548</v>
      </c>
      <c r="O132" s="181">
        <v>505120.16562163545</v>
      </c>
      <c r="P132" s="181">
        <v>504931.28831413545</v>
      </c>
      <c r="Q132" s="181">
        <v>634023.70140697225</v>
      </c>
      <c r="R132" s="182">
        <v>5898257.9980202941</v>
      </c>
      <c r="S132" s="141"/>
      <c r="T132" s="130">
        <v>5989069.0926098051</v>
      </c>
      <c r="U132" s="125">
        <v>90811.094589509623</v>
      </c>
    </row>
    <row r="133" spans="1:21" ht="11.25" customHeight="1" x14ac:dyDescent="0.25">
      <c r="A133" s="140" t="s">
        <v>250</v>
      </c>
      <c r="B133" s="140"/>
      <c r="C133" s="140"/>
      <c r="D133" s="140"/>
      <c r="E133" s="141"/>
      <c r="F133" s="142">
        <v>128530.12000000011</v>
      </c>
      <c r="G133" s="143">
        <v>-526.35000000003492</v>
      </c>
      <c r="H133" s="143">
        <v>23480.070000000007</v>
      </c>
      <c r="I133" s="143">
        <v>-94621.799999999988</v>
      </c>
      <c r="J133" s="180">
        <v>-18653.867180637259</v>
      </c>
      <c r="K133" s="181">
        <v>-43136.583674854133</v>
      </c>
      <c r="L133" s="181">
        <v>-31823.906042694987</v>
      </c>
      <c r="M133" s="181">
        <v>-30358.584114604164</v>
      </c>
      <c r="N133" s="181">
        <v>-29791.952192104189</v>
      </c>
      <c r="O133" s="181">
        <v>-18191.743727104156</v>
      </c>
      <c r="P133" s="181">
        <v>-33002.866419604165</v>
      </c>
      <c r="Q133" s="181">
        <v>-132095.27951244096</v>
      </c>
      <c r="R133" s="182">
        <v>-280192.74286404345</v>
      </c>
      <c r="S133" s="141"/>
      <c r="T133" s="130">
        <v>-457193.66656793468</v>
      </c>
      <c r="U133" s="125">
        <v>177000.92370389123</v>
      </c>
    </row>
    <row r="134" spans="1:21" ht="11.25" customHeight="1" x14ac:dyDescent="0.25">
      <c r="A134" s="136" t="s">
        <v>46</v>
      </c>
      <c r="B134" s="136"/>
      <c r="C134" s="136"/>
      <c r="D134" s="136"/>
      <c r="E134" s="137"/>
      <c r="F134" s="138"/>
      <c r="G134" s="139"/>
      <c r="H134" s="139"/>
      <c r="I134" s="139"/>
      <c r="J134" s="177"/>
      <c r="K134" s="178"/>
      <c r="L134" s="178"/>
      <c r="M134" s="178"/>
      <c r="N134" s="178"/>
      <c r="O134" s="178"/>
      <c r="P134" s="178"/>
      <c r="Q134" s="178"/>
      <c r="R134" s="179"/>
      <c r="S134" s="137"/>
      <c r="T134" s="128"/>
      <c r="U134" s="129"/>
    </row>
    <row r="135" spans="1:21" ht="11.25" customHeight="1" x14ac:dyDescent="0.25">
      <c r="A135" s="136"/>
      <c r="B135" s="136" t="s">
        <v>47</v>
      </c>
      <c r="C135" s="136"/>
      <c r="D135" s="136"/>
      <c r="E135" s="137"/>
      <c r="F135" s="138"/>
      <c r="G135" s="139"/>
      <c r="H135" s="139"/>
      <c r="I135" s="139"/>
      <c r="J135" s="177"/>
      <c r="K135" s="178"/>
      <c r="L135" s="178"/>
      <c r="M135" s="178"/>
      <c r="N135" s="178"/>
      <c r="O135" s="178"/>
      <c r="P135" s="178"/>
      <c r="Q135" s="178"/>
      <c r="R135" s="179"/>
      <c r="S135" s="137"/>
      <c r="T135" s="128"/>
      <c r="U135" s="129"/>
    </row>
    <row r="136" spans="1:21" ht="11.25" customHeight="1" x14ac:dyDescent="0.25">
      <c r="A136" s="136"/>
      <c r="B136" s="136"/>
      <c r="C136" s="136" t="s">
        <v>251</v>
      </c>
      <c r="D136" s="136"/>
      <c r="E136" s="137"/>
      <c r="F136" s="138">
        <v>0</v>
      </c>
      <c r="G136" s="139">
        <v>0</v>
      </c>
      <c r="H136" s="139">
        <v>0</v>
      </c>
      <c r="I136" s="139">
        <v>5000</v>
      </c>
      <c r="J136" s="177">
        <v>0</v>
      </c>
      <c r="K136" s="178">
        <v>5000</v>
      </c>
      <c r="L136" s="178">
        <v>0</v>
      </c>
      <c r="M136" s="178">
        <v>0</v>
      </c>
      <c r="N136" s="178">
        <v>5000</v>
      </c>
      <c r="O136" s="178">
        <v>0</v>
      </c>
      <c r="P136" s="178">
        <v>0</v>
      </c>
      <c r="Q136" s="178">
        <v>5000</v>
      </c>
      <c r="R136" s="179">
        <v>20000</v>
      </c>
      <c r="S136" s="137" t="s">
        <v>252</v>
      </c>
      <c r="T136" s="128">
        <v>15000</v>
      </c>
      <c r="U136" s="129">
        <v>-5000</v>
      </c>
    </row>
    <row r="137" spans="1:21" ht="11.25" customHeight="1" x14ac:dyDescent="0.25">
      <c r="A137" s="136"/>
      <c r="B137" s="136"/>
      <c r="C137" s="136" t="s">
        <v>253</v>
      </c>
      <c r="D137" s="136"/>
      <c r="E137" s="137"/>
      <c r="F137" s="138">
        <v>0</v>
      </c>
      <c r="G137" s="139">
        <v>0</v>
      </c>
      <c r="H137" s="139">
        <v>0</v>
      </c>
      <c r="I137" s="139">
        <v>0</v>
      </c>
      <c r="J137" s="177">
        <v>499.9949951171875</v>
      </c>
      <c r="K137" s="178">
        <v>499.9949951171875</v>
      </c>
      <c r="L137" s="178">
        <v>499.9949951171875</v>
      </c>
      <c r="M137" s="178">
        <v>499.9949951171875</v>
      </c>
      <c r="N137" s="178">
        <v>499.9949951171875</v>
      </c>
      <c r="O137" s="178">
        <v>499.9949951171875</v>
      </c>
      <c r="P137" s="178">
        <v>499.9949951171875</v>
      </c>
      <c r="Q137" s="178">
        <v>499.9949951171875</v>
      </c>
      <c r="R137" s="179">
        <v>3999.9599609375</v>
      </c>
      <c r="S137" s="137"/>
      <c r="T137" s="128">
        <v>3999.9600219726563</v>
      </c>
      <c r="U137" s="129">
        <v>6.103515625E-5</v>
      </c>
    </row>
    <row r="138" spans="1:21" ht="11.25" customHeight="1" x14ac:dyDescent="0.25">
      <c r="A138" s="136"/>
      <c r="B138" s="136"/>
      <c r="C138" s="140" t="s">
        <v>254</v>
      </c>
      <c r="D138" s="140"/>
      <c r="E138" s="141"/>
      <c r="F138" s="142">
        <v>0</v>
      </c>
      <c r="G138" s="143">
        <v>0</v>
      </c>
      <c r="H138" s="143">
        <v>0</v>
      </c>
      <c r="I138" s="143">
        <v>5000</v>
      </c>
      <c r="J138" s="180">
        <v>499.9949951171875</v>
      </c>
      <c r="K138" s="181">
        <v>5499.9949951171875</v>
      </c>
      <c r="L138" s="181">
        <v>499.9949951171875</v>
      </c>
      <c r="M138" s="181">
        <v>499.9949951171875</v>
      </c>
      <c r="N138" s="181">
        <v>5499.9949951171875</v>
      </c>
      <c r="O138" s="181">
        <v>499.9949951171875</v>
      </c>
      <c r="P138" s="181">
        <v>499.9949951171875</v>
      </c>
      <c r="Q138" s="181">
        <v>5499.9949951171875</v>
      </c>
      <c r="R138" s="182">
        <v>23999.9599609375</v>
      </c>
      <c r="S138" s="141"/>
      <c r="T138" s="130">
        <v>18999.960021972656</v>
      </c>
      <c r="U138" s="125">
        <v>-4999.9999389648438</v>
      </c>
    </row>
    <row r="139" spans="1:21" ht="11.25" customHeight="1" x14ac:dyDescent="0.25">
      <c r="A139" s="136"/>
      <c r="B139" s="136" t="s">
        <v>48</v>
      </c>
      <c r="C139" s="136"/>
      <c r="D139" s="136"/>
      <c r="E139" s="137"/>
      <c r="F139" s="138"/>
      <c r="G139" s="139"/>
      <c r="H139" s="139"/>
      <c r="I139" s="139"/>
      <c r="J139" s="177"/>
      <c r="K139" s="178"/>
      <c r="L139" s="178"/>
      <c r="M139" s="178"/>
      <c r="N139" s="178"/>
      <c r="O139" s="178"/>
      <c r="P139" s="178"/>
      <c r="Q139" s="178"/>
      <c r="R139" s="179"/>
      <c r="S139" s="137"/>
      <c r="T139" s="128"/>
      <c r="U139" s="129"/>
    </row>
    <row r="140" spans="1:21" ht="11.25" customHeight="1" x14ac:dyDescent="0.25">
      <c r="A140" s="136"/>
      <c r="B140" s="136"/>
      <c r="C140" s="136" t="s">
        <v>255</v>
      </c>
      <c r="D140" s="136"/>
      <c r="E140" s="137"/>
      <c r="F140" s="138">
        <v>7039.9</v>
      </c>
      <c r="G140" s="139">
        <v>8581.85</v>
      </c>
      <c r="H140" s="139">
        <v>9483.65</v>
      </c>
      <c r="I140" s="139">
        <v>9483.65</v>
      </c>
      <c r="J140" s="177">
        <v>4707.86865234375</v>
      </c>
      <c r="K140" s="178">
        <v>4707.86865234375</v>
      </c>
      <c r="L140" s="178">
        <v>4707.86865234375</v>
      </c>
      <c r="M140" s="178">
        <v>4707.86865234375</v>
      </c>
      <c r="N140" s="178">
        <v>4707.86865234375</v>
      </c>
      <c r="O140" s="178">
        <v>4707.86865234375</v>
      </c>
      <c r="P140" s="178">
        <v>4707.86865234375</v>
      </c>
      <c r="Q140" s="178">
        <v>4707.86865234375</v>
      </c>
      <c r="R140" s="179">
        <v>72251.999218750003</v>
      </c>
      <c r="S140" s="137"/>
      <c r="T140" s="128">
        <v>72252.001074218744</v>
      </c>
      <c r="U140" s="129">
        <v>1.8554687412688509E-3</v>
      </c>
    </row>
    <row r="141" spans="1:21" ht="11.25" customHeight="1" x14ac:dyDescent="0.25">
      <c r="A141" s="136"/>
      <c r="B141" s="136"/>
      <c r="C141" s="136" t="s">
        <v>256</v>
      </c>
      <c r="D141" s="136"/>
      <c r="E141" s="137"/>
      <c r="F141" s="138">
        <v>1870.21</v>
      </c>
      <c r="G141" s="139">
        <v>2021.82</v>
      </c>
      <c r="H141" s="139">
        <v>2036.78</v>
      </c>
      <c r="I141" s="139">
        <v>12757.83</v>
      </c>
      <c r="J141" s="177">
        <v>13232.71484375</v>
      </c>
      <c r="K141" s="178">
        <v>13232.71484375</v>
      </c>
      <c r="L141" s="178">
        <v>13232.71484375</v>
      </c>
      <c r="M141" s="178">
        <v>13232.71484375</v>
      </c>
      <c r="N141" s="178">
        <v>13232.71484375</v>
      </c>
      <c r="O141" s="178">
        <v>13232.71484375</v>
      </c>
      <c r="P141" s="178">
        <v>13232.71484375</v>
      </c>
      <c r="Q141" s="178">
        <v>13232.71484375</v>
      </c>
      <c r="R141" s="179">
        <v>124548.35875</v>
      </c>
      <c r="S141" s="137"/>
      <c r="T141" s="128">
        <v>124548.35296875</v>
      </c>
      <c r="U141" s="129">
        <v>-5.7812500017462298E-3</v>
      </c>
    </row>
    <row r="142" spans="1:21" ht="11.25" customHeight="1" x14ac:dyDescent="0.25">
      <c r="A142" s="136"/>
      <c r="B142" s="136"/>
      <c r="C142" s="140" t="s">
        <v>257</v>
      </c>
      <c r="D142" s="140"/>
      <c r="E142" s="141"/>
      <c r="F142" s="142">
        <v>8910.11</v>
      </c>
      <c r="G142" s="143">
        <v>10603.67</v>
      </c>
      <c r="H142" s="143">
        <v>11520.43</v>
      </c>
      <c r="I142" s="143">
        <v>22241.48</v>
      </c>
      <c r="J142" s="180">
        <v>17940.58349609375</v>
      </c>
      <c r="K142" s="181">
        <v>17940.58349609375</v>
      </c>
      <c r="L142" s="181">
        <v>17940.58349609375</v>
      </c>
      <c r="M142" s="181">
        <v>17940.58349609375</v>
      </c>
      <c r="N142" s="181">
        <v>17940.58349609375</v>
      </c>
      <c r="O142" s="181">
        <v>17940.58349609375</v>
      </c>
      <c r="P142" s="181">
        <v>17940.58349609375</v>
      </c>
      <c r="Q142" s="181">
        <v>17940.58349609375</v>
      </c>
      <c r="R142" s="182">
        <v>196800.35796875</v>
      </c>
      <c r="S142" s="141"/>
      <c r="T142" s="130">
        <v>196800.35404296874</v>
      </c>
      <c r="U142" s="125">
        <v>-3.925781260477379E-3</v>
      </c>
    </row>
    <row r="143" spans="1:21" ht="11.25" customHeight="1" x14ac:dyDescent="0.25">
      <c r="A143" s="136"/>
      <c r="B143" s="140" t="s">
        <v>49</v>
      </c>
      <c r="C143" s="140"/>
      <c r="D143" s="140"/>
      <c r="E143" s="141"/>
      <c r="F143" s="142">
        <v>8910.11</v>
      </c>
      <c r="G143" s="143">
        <v>10603.67</v>
      </c>
      <c r="H143" s="143">
        <v>11520.43</v>
      </c>
      <c r="I143" s="143">
        <v>27241.48</v>
      </c>
      <c r="J143" s="180">
        <v>18440.578491210938</v>
      </c>
      <c r="K143" s="181">
        <v>23440.578491210938</v>
      </c>
      <c r="L143" s="181">
        <v>18440.578491210938</v>
      </c>
      <c r="M143" s="181">
        <v>18440.578491210938</v>
      </c>
      <c r="N143" s="181">
        <v>23440.578491210938</v>
      </c>
      <c r="O143" s="181">
        <v>18440.578491210938</v>
      </c>
      <c r="P143" s="181">
        <v>18440.578491210938</v>
      </c>
      <c r="Q143" s="181">
        <v>23440.578491210938</v>
      </c>
      <c r="R143" s="182">
        <v>220800.3179296875</v>
      </c>
      <c r="S143" s="141"/>
      <c r="T143" s="130">
        <v>215800.3140649414</v>
      </c>
      <c r="U143" s="125">
        <v>-5000.0038647461042</v>
      </c>
    </row>
    <row r="144" spans="1:21" ht="11.25" customHeight="1" x14ac:dyDescent="0.25">
      <c r="A144" s="140" t="s">
        <v>51</v>
      </c>
      <c r="B144" s="140"/>
      <c r="C144" s="140"/>
      <c r="D144" s="140"/>
      <c r="E144" s="141"/>
      <c r="F144" s="142">
        <v>119620.01000000011</v>
      </c>
      <c r="G144" s="143">
        <v>-11130.020000000035</v>
      </c>
      <c r="H144" s="143">
        <v>11959.640000000007</v>
      </c>
      <c r="I144" s="143">
        <v>-121863.27999999998</v>
      </c>
      <c r="J144" s="180">
        <v>-37094.445671848196</v>
      </c>
      <c r="K144" s="181">
        <v>-66577.162166065071</v>
      </c>
      <c r="L144" s="181">
        <v>-50264.484533905925</v>
      </c>
      <c r="M144" s="181">
        <v>-48799.162605815101</v>
      </c>
      <c r="N144" s="181">
        <v>-53232.530683315126</v>
      </c>
      <c r="O144" s="181">
        <v>-36632.322218315094</v>
      </c>
      <c r="P144" s="181">
        <v>-51443.444910815102</v>
      </c>
      <c r="Q144" s="181">
        <v>-155535.8580036519</v>
      </c>
      <c r="R144" s="182">
        <v>-500993.06079373095</v>
      </c>
      <c r="S144" s="141"/>
      <c r="T144" s="130">
        <v>-672993.98063287605</v>
      </c>
      <c r="U144" s="125">
        <v>172000.91983914509</v>
      </c>
    </row>
    <row r="145" spans="1:21" ht="11.25" customHeight="1" x14ac:dyDescent="0.25">
      <c r="A145" s="136"/>
      <c r="B145" s="136"/>
      <c r="C145" s="136"/>
      <c r="D145" s="136"/>
      <c r="E145" s="137"/>
      <c r="F145" s="138"/>
      <c r="G145" s="139"/>
      <c r="H145" s="139"/>
      <c r="I145" s="139"/>
      <c r="J145" s="177"/>
      <c r="K145" s="178"/>
      <c r="L145" s="178"/>
      <c r="M145" s="178"/>
      <c r="N145" s="178"/>
      <c r="O145" s="178"/>
      <c r="P145" s="178"/>
      <c r="Q145" s="178"/>
      <c r="R145" s="179"/>
      <c r="S145" s="137"/>
      <c r="T145" s="128"/>
      <c r="U145" s="129"/>
    </row>
    <row r="146" spans="1:21" ht="11.25" customHeight="1" x14ac:dyDescent="0.25">
      <c r="A146" s="144" t="s">
        <v>258</v>
      </c>
      <c r="B146" s="144"/>
      <c r="C146" s="145"/>
      <c r="D146" s="145"/>
      <c r="E146" s="146" t="s">
        <v>297</v>
      </c>
      <c r="F146" s="147" t="s">
        <v>298</v>
      </c>
      <c r="G146" s="148" t="s">
        <v>299</v>
      </c>
      <c r="H146" s="148" t="s">
        <v>300</v>
      </c>
      <c r="I146" s="148" t="s">
        <v>301</v>
      </c>
      <c r="J146" s="183" t="s">
        <v>302</v>
      </c>
      <c r="K146" s="184" t="s">
        <v>303</v>
      </c>
      <c r="L146" s="184" t="s">
        <v>304</v>
      </c>
      <c r="M146" s="184" t="s">
        <v>305</v>
      </c>
      <c r="N146" s="184" t="s">
        <v>306</v>
      </c>
      <c r="O146" s="184" t="s">
        <v>307</v>
      </c>
      <c r="P146" s="184" t="s">
        <v>308</v>
      </c>
      <c r="Q146" s="184" t="s">
        <v>297</v>
      </c>
      <c r="R146" s="185" t="s">
        <v>296</v>
      </c>
      <c r="S146" s="132" t="s">
        <v>314</v>
      </c>
      <c r="T146" s="131" t="s">
        <v>92</v>
      </c>
      <c r="U146" s="126" t="s">
        <v>93</v>
      </c>
    </row>
    <row r="147" spans="1:21" ht="11.25" customHeight="1" x14ac:dyDescent="0.25">
      <c r="A147" s="136" t="s">
        <v>51</v>
      </c>
      <c r="B147" s="136"/>
      <c r="C147" s="136"/>
      <c r="D147" s="136"/>
      <c r="E147" s="137"/>
      <c r="F147" s="138">
        <v>119620.01000000011</v>
      </c>
      <c r="G147" s="139">
        <v>-11130.020000000035</v>
      </c>
      <c r="H147" s="139">
        <v>11959.640000000007</v>
      </c>
      <c r="I147" s="139">
        <v>-121863.27999999998</v>
      </c>
      <c r="J147" s="177">
        <v>-37094.445671848196</v>
      </c>
      <c r="K147" s="178">
        <v>-66577.162166065071</v>
      </c>
      <c r="L147" s="178">
        <v>-50264.484533905925</v>
      </c>
      <c r="M147" s="178">
        <v>-48799.162605815101</v>
      </c>
      <c r="N147" s="178">
        <v>-53232.530683315126</v>
      </c>
      <c r="O147" s="178">
        <v>-36632.322218315094</v>
      </c>
      <c r="P147" s="178">
        <v>-51443.444910815102</v>
      </c>
      <c r="Q147" s="178">
        <v>-155535.8580036519</v>
      </c>
      <c r="R147" s="179">
        <v>-500993.06079373095</v>
      </c>
      <c r="S147" s="137"/>
      <c r="T147" s="128">
        <v>-672993.98063287605</v>
      </c>
      <c r="U147" s="129">
        <v>172000.91983914509</v>
      </c>
    </row>
    <row r="148" spans="1:21" ht="11.25" customHeight="1" x14ac:dyDescent="0.25">
      <c r="A148" s="140" t="s">
        <v>52</v>
      </c>
      <c r="B148" s="140"/>
      <c r="C148" s="140"/>
      <c r="D148" s="140"/>
      <c r="E148" s="141"/>
      <c r="F148" s="142"/>
      <c r="G148" s="143"/>
      <c r="H148" s="143"/>
      <c r="I148" s="143"/>
      <c r="J148" s="180"/>
      <c r="K148" s="181"/>
      <c r="L148" s="181"/>
      <c r="M148" s="181"/>
      <c r="N148" s="181"/>
      <c r="O148" s="181"/>
      <c r="P148" s="181"/>
      <c r="Q148" s="181"/>
      <c r="R148" s="182"/>
      <c r="S148" s="141"/>
      <c r="T148" s="130"/>
      <c r="U148" s="125"/>
    </row>
    <row r="149" spans="1:21" ht="11.25" customHeight="1" x14ac:dyDescent="0.25">
      <c r="A149" s="136"/>
      <c r="B149" s="136" t="s">
        <v>259</v>
      </c>
      <c r="C149" s="136"/>
      <c r="D149" s="136"/>
      <c r="E149" s="137"/>
      <c r="F149" s="138"/>
      <c r="G149" s="139"/>
      <c r="H149" s="139"/>
      <c r="I149" s="139"/>
      <c r="J149" s="177"/>
      <c r="K149" s="178"/>
      <c r="L149" s="178"/>
      <c r="M149" s="178"/>
      <c r="N149" s="178"/>
      <c r="O149" s="178"/>
      <c r="P149" s="178"/>
      <c r="Q149" s="178"/>
      <c r="R149" s="179"/>
      <c r="S149" s="137"/>
      <c r="T149" s="128"/>
      <c r="U149" s="129"/>
    </row>
    <row r="150" spans="1:21" ht="11.25" customHeight="1" x14ac:dyDescent="0.25">
      <c r="A150" s="136"/>
      <c r="B150" s="136"/>
      <c r="C150" s="136" t="s">
        <v>260</v>
      </c>
      <c r="D150" s="136"/>
      <c r="E150" s="137"/>
      <c r="F150" s="138">
        <v>2177.12</v>
      </c>
      <c r="G150" s="139">
        <v>2779.27</v>
      </c>
      <c r="H150" s="139">
        <v>3068.74</v>
      </c>
      <c r="I150" s="139">
        <v>3068.74</v>
      </c>
      <c r="J150" s="177">
        <v>3664.666015625</v>
      </c>
      <c r="K150" s="178">
        <v>3664.666015625</v>
      </c>
      <c r="L150" s="178">
        <v>3664.666015625</v>
      </c>
      <c r="M150" s="178">
        <v>3664.666015625</v>
      </c>
      <c r="N150" s="178">
        <v>3664.666015625</v>
      </c>
      <c r="O150" s="178">
        <v>3664.666015625</v>
      </c>
      <c r="P150" s="178">
        <v>3664.666015625</v>
      </c>
      <c r="Q150" s="178">
        <v>3664.666015625</v>
      </c>
      <c r="R150" s="179">
        <v>40411.198124999995</v>
      </c>
      <c r="S150" s="137"/>
      <c r="T150" s="128">
        <v>40411.199335937497</v>
      </c>
      <c r="U150" s="129">
        <v>-1.2109375020372681E-3</v>
      </c>
    </row>
    <row r="151" spans="1:21" ht="11.25" customHeight="1" x14ac:dyDescent="0.25">
      <c r="A151" s="136"/>
      <c r="B151" s="136"/>
      <c r="C151" s="136" t="s">
        <v>261</v>
      </c>
      <c r="D151" s="136"/>
      <c r="E151" s="137"/>
      <c r="F151" s="138">
        <v>4862.78</v>
      </c>
      <c r="G151" s="139">
        <v>5802.58</v>
      </c>
      <c r="H151" s="139">
        <v>6414.91</v>
      </c>
      <c r="I151" s="139">
        <v>6414.91</v>
      </c>
      <c r="J151" s="177">
        <v>1043.20263671875</v>
      </c>
      <c r="K151" s="178">
        <v>1043.20263671875</v>
      </c>
      <c r="L151" s="178">
        <v>1043.20263671875</v>
      </c>
      <c r="M151" s="178">
        <v>1043.20263671875</v>
      </c>
      <c r="N151" s="178">
        <v>1043.20263671875</v>
      </c>
      <c r="O151" s="178">
        <v>1043.20263671875</v>
      </c>
      <c r="P151" s="178">
        <v>1043.20263671875</v>
      </c>
      <c r="Q151" s="178">
        <v>1043.20263671875</v>
      </c>
      <c r="R151" s="179">
        <v>31840.80109375</v>
      </c>
      <c r="S151" s="137"/>
      <c r="T151" s="128">
        <v>31840.80173828125</v>
      </c>
      <c r="U151" s="129">
        <v>-6.4453125014551915E-4</v>
      </c>
    </row>
    <row r="152" spans="1:21" ht="11.25" customHeight="1" x14ac:dyDescent="0.25">
      <c r="A152" s="136"/>
      <c r="B152" s="136"/>
      <c r="C152" s="136" t="s">
        <v>262</v>
      </c>
      <c r="D152" s="136"/>
      <c r="E152" s="137"/>
      <c r="F152" s="138">
        <v>1870.21</v>
      </c>
      <c r="G152" s="139">
        <v>2021.82</v>
      </c>
      <c r="H152" s="139">
        <v>2036.78</v>
      </c>
      <c r="I152" s="139">
        <v>12757.83</v>
      </c>
      <c r="J152" s="177">
        <v>13232.71484375</v>
      </c>
      <c r="K152" s="178">
        <v>13232.71484375</v>
      </c>
      <c r="L152" s="178">
        <v>13232.71484375</v>
      </c>
      <c r="M152" s="178">
        <v>13232.71484375</v>
      </c>
      <c r="N152" s="178">
        <v>13232.71484375</v>
      </c>
      <c r="O152" s="178">
        <v>13232.71484375</v>
      </c>
      <c r="P152" s="178">
        <v>13232.71484375</v>
      </c>
      <c r="Q152" s="178">
        <v>13232.71484375</v>
      </c>
      <c r="R152" s="179">
        <v>124548.35875</v>
      </c>
      <c r="S152" s="137"/>
      <c r="T152" s="128">
        <v>124548.35296875</v>
      </c>
      <c r="U152" s="129">
        <v>5.7812500017462298E-3</v>
      </c>
    </row>
    <row r="153" spans="1:21" ht="11.25" customHeight="1" x14ac:dyDescent="0.25">
      <c r="A153" s="136"/>
      <c r="B153" s="136"/>
      <c r="C153" s="140" t="s">
        <v>263</v>
      </c>
      <c r="D153" s="140"/>
      <c r="E153" s="141"/>
      <c r="F153" s="142">
        <v>8910.11</v>
      </c>
      <c r="G153" s="143">
        <v>10603.67</v>
      </c>
      <c r="H153" s="143">
        <v>11520.43</v>
      </c>
      <c r="I153" s="143">
        <v>22241.48</v>
      </c>
      <c r="J153" s="180">
        <v>17940.58349609375</v>
      </c>
      <c r="K153" s="181">
        <v>17940.58349609375</v>
      </c>
      <c r="L153" s="181">
        <v>17940.58349609375</v>
      </c>
      <c r="M153" s="181">
        <v>17940.58349609375</v>
      </c>
      <c r="N153" s="181">
        <v>17940.58349609375</v>
      </c>
      <c r="O153" s="181">
        <v>17940.58349609375</v>
      </c>
      <c r="P153" s="181">
        <v>17940.58349609375</v>
      </c>
      <c r="Q153" s="181">
        <v>17940.58349609375</v>
      </c>
      <c r="R153" s="182">
        <v>196800.35796875</v>
      </c>
      <c r="S153" s="141"/>
      <c r="T153" s="130">
        <v>196800.35404296874</v>
      </c>
      <c r="U153" s="125">
        <v>3.9257812495634425E-3</v>
      </c>
    </row>
    <row r="154" spans="1:21" ht="11.25" customHeight="1" x14ac:dyDescent="0.25">
      <c r="A154" s="136"/>
      <c r="B154" s="136" t="s">
        <v>264</v>
      </c>
      <c r="C154" s="136"/>
      <c r="D154" s="136"/>
      <c r="E154" s="137"/>
      <c r="F154" s="138"/>
      <c r="G154" s="139"/>
      <c r="H154" s="139"/>
      <c r="I154" s="139"/>
      <c r="J154" s="177"/>
      <c r="K154" s="178"/>
      <c r="L154" s="178"/>
      <c r="M154" s="178"/>
      <c r="N154" s="178"/>
      <c r="O154" s="178"/>
      <c r="P154" s="178"/>
      <c r="Q154" s="178"/>
      <c r="R154" s="179"/>
      <c r="S154" s="137"/>
      <c r="T154" s="128"/>
      <c r="U154" s="129"/>
    </row>
    <row r="155" spans="1:21" ht="11.25" customHeight="1" x14ac:dyDescent="0.25">
      <c r="A155" s="136"/>
      <c r="B155" s="136"/>
      <c r="C155" s="136" t="s">
        <v>265</v>
      </c>
      <c r="D155" s="136"/>
      <c r="E155" s="137"/>
      <c r="F155" s="138">
        <v>0</v>
      </c>
      <c r="G155" s="139">
        <v>-50580.75</v>
      </c>
      <c r="H155" s="139">
        <v>-24315.86</v>
      </c>
      <c r="I155" s="139">
        <v>0</v>
      </c>
      <c r="J155" s="177">
        <v>0</v>
      </c>
      <c r="K155" s="178">
        <v>0</v>
      </c>
      <c r="L155" s="178">
        <v>0</v>
      </c>
      <c r="M155" s="178">
        <v>0</v>
      </c>
      <c r="N155" s="178">
        <v>0</v>
      </c>
      <c r="O155" s="178">
        <v>0</v>
      </c>
      <c r="P155" s="178">
        <v>0</v>
      </c>
      <c r="Q155" s="178">
        <v>0</v>
      </c>
      <c r="R155" s="179">
        <v>-74896.61</v>
      </c>
      <c r="S155" s="137"/>
      <c r="T155" s="128">
        <v>-74896.61</v>
      </c>
      <c r="U155" s="129">
        <v>0</v>
      </c>
    </row>
    <row r="156" spans="1:21" ht="11.25" customHeight="1" x14ac:dyDescent="0.25">
      <c r="A156" s="136"/>
      <c r="B156" s="136"/>
      <c r="C156" s="136" t="s">
        <v>266</v>
      </c>
      <c r="D156" s="136"/>
      <c r="E156" s="137"/>
      <c r="F156" s="138">
        <v>-28973</v>
      </c>
      <c r="G156" s="139">
        <v>-33832.839999999997</v>
      </c>
      <c r="H156" s="139">
        <v>-22044.560000000001</v>
      </c>
      <c r="I156" s="139">
        <v>0</v>
      </c>
      <c r="J156" s="177">
        <v>0</v>
      </c>
      <c r="K156" s="178">
        <v>0</v>
      </c>
      <c r="L156" s="178">
        <v>0</v>
      </c>
      <c r="M156" s="178">
        <v>0</v>
      </c>
      <c r="N156" s="178">
        <v>0</v>
      </c>
      <c r="O156" s="178">
        <v>0</v>
      </c>
      <c r="P156" s="178">
        <v>0</v>
      </c>
      <c r="Q156" s="178">
        <v>0</v>
      </c>
      <c r="R156" s="179">
        <v>-84850.4</v>
      </c>
      <c r="S156" s="137" t="s">
        <v>267</v>
      </c>
      <c r="T156" s="128">
        <v>-84850.4</v>
      </c>
      <c r="U156" s="129">
        <v>0</v>
      </c>
    </row>
    <row r="157" spans="1:21" ht="11.25" customHeight="1" x14ac:dyDescent="0.25">
      <c r="A157" s="136"/>
      <c r="B157" s="136"/>
      <c r="C157" s="140" t="s">
        <v>268</v>
      </c>
      <c r="D157" s="140"/>
      <c r="E157" s="141"/>
      <c r="F157" s="142">
        <v>-28973</v>
      </c>
      <c r="G157" s="143">
        <v>-84413.59</v>
      </c>
      <c r="H157" s="143">
        <v>-46360.42</v>
      </c>
      <c r="I157" s="143">
        <v>0</v>
      </c>
      <c r="J157" s="180">
        <v>0</v>
      </c>
      <c r="K157" s="181">
        <v>0</v>
      </c>
      <c r="L157" s="181">
        <v>0</v>
      </c>
      <c r="M157" s="181">
        <v>0</v>
      </c>
      <c r="N157" s="181">
        <v>0</v>
      </c>
      <c r="O157" s="181">
        <v>0</v>
      </c>
      <c r="P157" s="181">
        <v>0</v>
      </c>
      <c r="Q157" s="181">
        <v>0</v>
      </c>
      <c r="R157" s="182">
        <v>-159747.01</v>
      </c>
      <c r="S157" s="141"/>
      <c r="T157" s="130">
        <v>-159747.01</v>
      </c>
      <c r="U157" s="125">
        <v>0</v>
      </c>
    </row>
    <row r="158" spans="1:21" ht="11.25" customHeight="1" x14ac:dyDescent="0.25">
      <c r="A158" s="136"/>
      <c r="B158" s="136" t="s">
        <v>269</v>
      </c>
      <c r="C158" s="136"/>
      <c r="D158" s="136"/>
      <c r="E158" s="137"/>
      <c r="F158" s="138"/>
      <c r="G158" s="139"/>
      <c r="H158" s="139"/>
      <c r="I158" s="139"/>
      <c r="J158" s="177"/>
      <c r="K158" s="178"/>
      <c r="L158" s="178"/>
      <c r="M158" s="178"/>
      <c r="N158" s="178"/>
      <c r="O158" s="178"/>
      <c r="P158" s="178"/>
      <c r="Q158" s="178"/>
      <c r="R158" s="179"/>
      <c r="S158" s="137"/>
      <c r="T158" s="128"/>
      <c r="U158" s="129"/>
    </row>
    <row r="159" spans="1:21" ht="11.25" customHeight="1" x14ac:dyDescent="0.25">
      <c r="A159" s="136"/>
      <c r="B159" s="136"/>
      <c r="C159" s="136" t="s">
        <v>270</v>
      </c>
      <c r="D159" s="136"/>
      <c r="E159" s="137"/>
      <c r="F159" s="138">
        <v>81768.460000000006</v>
      </c>
      <c r="G159" s="139">
        <v>48791.38</v>
      </c>
      <c r="H159" s="139">
        <v>22141.47</v>
      </c>
      <c r="I159" s="139">
        <v>-53829.13</v>
      </c>
      <c r="J159" s="177">
        <v>-12359.0224609375</v>
      </c>
      <c r="K159" s="178">
        <v>-12359.0224609375</v>
      </c>
      <c r="L159" s="178">
        <v>-12359.0224609375</v>
      </c>
      <c r="M159" s="178">
        <v>-12359.0224609375</v>
      </c>
      <c r="N159" s="178">
        <v>-12359.0224609375</v>
      </c>
      <c r="O159" s="178">
        <v>-12359.0224609375</v>
      </c>
      <c r="P159" s="178">
        <v>-12359.0224609375</v>
      </c>
      <c r="Q159" s="178">
        <v>-12359.0224609375</v>
      </c>
      <c r="R159" s="179">
        <v>3.1249999301508069E-4</v>
      </c>
      <c r="S159" s="137"/>
      <c r="T159" s="128">
        <v>-2.5000000023283064E-3</v>
      </c>
      <c r="U159" s="129">
        <v>2.8124999953433871E-3</v>
      </c>
    </row>
    <row r="160" spans="1:21" ht="11.25" customHeight="1" x14ac:dyDescent="0.25">
      <c r="A160" s="136"/>
      <c r="B160" s="136"/>
      <c r="C160" s="136" t="s">
        <v>271</v>
      </c>
      <c r="D160" s="136"/>
      <c r="E160" s="137"/>
      <c r="F160" s="138">
        <v>-118180.84</v>
      </c>
      <c r="G160" s="139">
        <v>71138.33</v>
      </c>
      <c r="H160" s="139">
        <v>71138.34</v>
      </c>
      <c r="I160" s="139">
        <v>-137916.67000000001</v>
      </c>
      <c r="J160" s="177">
        <v>14227.60546875</v>
      </c>
      <c r="K160" s="178">
        <v>14227.60546875</v>
      </c>
      <c r="L160" s="178">
        <v>14227.60546875</v>
      </c>
      <c r="M160" s="178">
        <v>14227.60546875</v>
      </c>
      <c r="N160" s="178">
        <v>14227.60546875</v>
      </c>
      <c r="O160" s="178">
        <v>14227.60546875</v>
      </c>
      <c r="P160" s="178">
        <v>14227.60546875</v>
      </c>
      <c r="Q160" s="178">
        <v>14227.60546875</v>
      </c>
      <c r="R160" s="179">
        <v>3.7499999889405444E-3</v>
      </c>
      <c r="S160" s="137"/>
      <c r="T160" s="128">
        <v>-7.8124998253770173E-5</v>
      </c>
      <c r="U160" s="129">
        <v>3.8281249871943146E-3</v>
      </c>
    </row>
    <row r="161" spans="1:21" ht="11.25" customHeight="1" x14ac:dyDescent="0.25">
      <c r="A161" s="136"/>
      <c r="B161" s="136"/>
      <c r="C161" s="136" t="s">
        <v>272</v>
      </c>
      <c r="D161" s="136"/>
      <c r="E161" s="137"/>
      <c r="F161" s="138">
        <v>0</v>
      </c>
      <c r="G161" s="139">
        <v>0</v>
      </c>
      <c r="H161" s="139">
        <v>0</v>
      </c>
      <c r="I161" s="139">
        <v>0</v>
      </c>
      <c r="J161" s="177">
        <v>0</v>
      </c>
      <c r="K161" s="178">
        <v>0</v>
      </c>
      <c r="L161" s="178">
        <v>0</v>
      </c>
      <c r="M161" s="178">
        <v>0</v>
      </c>
      <c r="N161" s="178">
        <v>0</v>
      </c>
      <c r="O161" s="178">
        <v>0</v>
      </c>
      <c r="P161" s="178">
        <v>0</v>
      </c>
      <c r="Q161" s="178">
        <v>0</v>
      </c>
      <c r="R161" s="179">
        <v>0</v>
      </c>
      <c r="S161" s="137"/>
      <c r="T161" s="128">
        <v>0</v>
      </c>
      <c r="U161" s="129">
        <v>0</v>
      </c>
    </row>
    <row r="162" spans="1:21" ht="11.25" customHeight="1" x14ac:dyDescent="0.25">
      <c r="A162" s="136"/>
      <c r="B162" s="136"/>
      <c r="C162" s="136" t="s">
        <v>273</v>
      </c>
      <c r="D162" s="136"/>
      <c r="E162" s="137"/>
      <c r="F162" s="138">
        <v>0</v>
      </c>
      <c r="G162" s="139">
        <v>0</v>
      </c>
      <c r="H162" s="139">
        <v>0</v>
      </c>
      <c r="I162" s="139">
        <v>0</v>
      </c>
      <c r="J162" s="177">
        <v>0</v>
      </c>
      <c r="K162" s="178">
        <v>0</v>
      </c>
      <c r="L162" s="178">
        <v>0</v>
      </c>
      <c r="M162" s="178">
        <v>0</v>
      </c>
      <c r="N162" s="178">
        <v>0</v>
      </c>
      <c r="O162" s="178">
        <v>0</v>
      </c>
      <c r="P162" s="178">
        <v>0</v>
      </c>
      <c r="Q162" s="178">
        <v>0</v>
      </c>
      <c r="R162" s="179">
        <v>0</v>
      </c>
      <c r="S162" s="137"/>
      <c r="T162" s="128">
        <v>0</v>
      </c>
      <c r="U162" s="129">
        <v>0</v>
      </c>
    </row>
    <row r="163" spans="1:21" ht="11.25" customHeight="1" x14ac:dyDescent="0.25">
      <c r="A163" s="136"/>
      <c r="B163" s="136"/>
      <c r="C163" s="136" t="s">
        <v>274</v>
      </c>
      <c r="D163" s="136"/>
      <c r="E163" s="137"/>
      <c r="F163" s="138">
        <v>201.61</v>
      </c>
      <c r="G163" s="139">
        <v>2986.89</v>
      </c>
      <c r="H163" s="139">
        <v>-242.04</v>
      </c>
      <c r="I163" s="139">
        <v>2239.25</v>
      </c>
      <c r="J163" s="177">
        <v>-648.2137451171875</v>
      </c>
      <c r="K163" s="178">
        <v>-648.2137451171875</v>
      </c>
      <c r="L163" s="178">
        <v>-648.2137451171875</v>
      </c>
      <c r="M163" s="178">
        <v>-648.2137451171875</v>
      </c>
      <c r="N163" s="178">
        <v>-648.2137451171875</v>
      </c>
      <c r="O163" s="178">
        <v>-648.2137451171875</v>
      </c>
      <c r="P163" s="178">
        <v>-648.2137451171875</v>
      </c>
      <c r="Q163" s="178">
        <v>-648.2137451171875</v>
      </c>
      <c r="R163" s="179">
        <v>3.9062500036379788E-5</v>
      </c>
      <c r="S163" s="137"/>
      <c r="T163" s="128">
        <v>1.3061523441137979E-4</v>
      </c>
      <c r="U163" s="129">
        <v>-9.1552734375E-5</v>
      </c>
    </row>
    <row r="164" spans="1:21" ht="11.25" customHeight="1" x14ac:dyDescent="0.25">
      <c r="A164" s="136"/>
      <c r="B164" s="136"/>
      <c r="C164" s="136" t="s">
        <v>275</v>
      </c>
      <c r="D164" s="136"/>
      <c r="E164" s="137"/>
      <c r="F164" s="138">
        <v>2055.6999999999998</v>
      </c>
      <c r="G164" s="139">
        <v>102130.39</v>
      </c>
      <c r="H164" s="139">
        <v>-101498.95</v>
      </c>
      <c r="I164" s="139">
        <v>4426.16</v>
      </c>
      <c r="J164" s="177">
        <v>-889.1624755859375</v>
      </c>
      <c r="K164" s="178">
        <v>-889.1624755859375</v>
      </c>
      <c r="L164" s="178">
        <v>-889.1624755859375</v>
      </c>
      <c r="M164" s="178">
        <v>-889.1624755859375</v>
      </c>
      <c r="N164" s="178">
        <v>-889.1624755859375</v>
      </c>
      <c r="O164" s="178">
        <v>-889.1624755859375</v>
      </c>
      <c r="P164" s="178">
        <v>-889.1624755859375</v>
      </c>
      <c r="Q164" s="178">
        <v>-889.1624755859375</v>
      </c>
      <c r="R164" s="179">
        <v>1.9531249927240424E-4</v>
      </c>
      <c r="S164" s="137"/>
      <c r="T164" s="128">
        <v>4.6386718167923391E-5</v>
      </c>
      <c r="U164" s="129">
        <v>1.4892578110448085E-4</v>
      </c>
    </row>
    <row r="165" spans="1:21" ht="11.25" customHeight="1" x14ac:dyDescent="0.25">
      <c r="A165" s="136"/>
      <c r="B165" s="136"/>
      <c r="C165" s="136" t="s">
        <v>276</v>
      </c>
      <c r="D165" s="136"/>
      <c r="E165" s="137"/>
      <c r="F165" s="138">
        <v>-83527.67</v>
      </c>
      <c r="G165" s="139">
        <v>0</v>
      </c>
      <c r="H165" s="139">
        <v>0</v>
      </c>
      <c r="I165" s="139">
        <v>0</v>
      </c>
      <c r="J165" s="177">
        <v>0</v>
      </c>
      <c r="K165" s="178">
        <v>0</v>
      </c>
      <c r="L165" s="178">
        <v>0</v>
      </c>
      <c r="M165" s="178">
        <v>0</v>
      </c>
      <c r="N165" s="178">
        <v>0</v>
      </c>
      <c r="O165" s="178">
        <v>0</v>
      </c>
      <c r="P165" s="178">
        <v>0</v>
      </c>
      <c r="Q165" s="178">
        <v>122102.62142616999</v>
      </c>
      <c r="R165" s="179">
        <v>38574.951426169995</v>
      </c>
      <c r="S165" s="137"/>
      <c r="T165" s="128">
        <v>53452.064466944998</v>
      </c>
      <c r="U165" s="129">
        <v>-14877.113040775002</v>
      </c>
    </row>
    <row r="166" spans="1:21" ht="11.25" customHeight="1" x14ac:dyDescent="0.25">
      <c r="A166" s="136"/>
      <c r="B166" s="136"/>
      <c r="C166" s="136" t="s">
        <v>277</v>
      </c>
      <c r="D166" s="136"/>
      <c r="E166" s="137"/>
      <c r="F166" s="138">
        <v>-8228.1299999999992</v>
      </c>
      <c r="G166" s="139">
        <v>0</v>
      </c>
      <c r="H166" s="139">
        <v>0</v>
      </c>
      <c r="I166" s="139">
        <v>0</v>
      </c>
      <c r="J166" s="177">
        <v>0</v>
      </c>
      <c r="K166" s="178">
        <v>0</v>
      </c>
      <c r="L166" s="178">
        <v>0</v>
      </c>
      <c r="M166" s="178">
        <v>0</v>
      </c>
      <c r="N166" s="178">
        <v>0</v>
      </c>
      <c r="O166" s="178">
        <v>0</v>
      </c>
      <c r="P166" s="178">
        <v>0</v>
      </c>
      <c r="Q166" s="178">
        <v>0</v>
      </c>
      <c r="R166" s="179">
        <v>-8228.1299999999992</v>
      </c>
      <c r="S166" s="137"/>
      <c r="T166" s="128">
        <v>-8228.1299999999992</v>
      </c>
      <c r="U166" s="129">
        <v>0</v>
      </c>
    </row>
    <row r="167" spans="1:21" ht="11.25" customHeight="1" x14ac:dyDescent="0.25">
      <c r="A167" s="136"/>
      <c r="B167" s="136"/>
      <c r="C167" s="136" t="s">
        <v>278</v>
      </c>
      <c r="D167" s="136"/>
      <c r="E167" s="137"/>
      <c r="F167" s="138">
        <v>-1078.8</v>
      </c>
      <c r="G167" s="139">
        <v>0</v>
      </c>
      <c r="H167" s="139">
        <v>0</v>
      </c>
      <c r="I167" s="139">
        <v>17905</v>
      </c>
      <c r="J167" s="177">
        <v>-2103.27490234375</v>
      </c>
      <c r="K167" s="178">
        <v>-2103.27490234375</v>
      </c>
      <c r="L167" s="178">
        <v>-2103.27490234375</v>
      </c>
      <c r="M167" s="178">
        <v>-2103.27490234375</v>
      </c>
      <c r="N167" s="178">
        <v>-2103.27490234375</v>
      </c>
      <c r="O167" s="178">
        <v>-2103.27490234375</v>
      </c>
      <c r="P167" s="178">
        <v>-2103.27490234375</v>
      </c>
      <c r="Q167" s="178">
        <v>-2103.27490234375</v>
      </c>
      <c r="R167" s="179">
        <v>7.8125000072759576E-4</v>
      </c>
      <c r="S167" s="137"/>
      <c r="T167" s="128">
        <v>1.8310546920474735E-5</v>
      </c>
      <c r="U167" s="129">
        <v>7.6293945380712103E-4</v>
      </c>
    </row>
    <row r="168" spans="1:21" ht="11.25" customHeight="1" x14ac:dyDescent="0.25">
      <c r="A168" s="136"/>
      <c r="B168" s="136"/>
      <c r="C168" s="136" t="s">
        <v>279</v>
      </c>
      <c r="D168" s="136"/>
      <c r="E168" s="137"/>
      <c r="F168" s="138">
        <v>0</v>
      </c>
      <c r="G168" s="139">
        <v>0</v>
      </c>
      <c r="H168" s="139">
        <v>0</v>
      </c>
      <c r="I168" s="139">
        <v>0</v>
      </c>
      <c r="J168" s="177">
        <v>0</v>
      </c>
      <c r="K168" s="178">
        <v>0</v>
      </c>
      <c r="L168" s="178">
        <v>0</v>
      </c>
      <c r="M168" s="178">
        <v>0</v>
      </c>
      <c r="N168" s="178">
        <v>0</v>
      </c>
      <c r="O168" s="178">
        <v>0</v>
      </c>
      <c r="P168" s="178">
        <v>0</v>
      </c>
      <c r="Q168" s="178">
        <v>0</v>
      </c>
      <c r="R168" s="179">
        <v>0</v>
      </c>
      <c r="S168" s="137"/>
      <c r="T168" s="128">
        <v>0</v>
      </c>
      <c r="U168" s="129">
        <v>0</v>
      </c>
    </row>
    <row r="169" spans="1:21" ht="11.25" customHeight="1" x14ac:dyDescent="0.25">
      <c r="A169" s="136"/>
      <c r="B169" s="136"/>
      <c r="C169" s="136" t="s">
        <v>280</v>
      </c>
      <c r="D169" s="136"/>
      <c r="E169" s="137"/>
      <c r="F169" s="138">
        <v>0</v>
      </c>
      <c r="G169" s="139">
        <v>0</v>
      </c>
      <c r="H169" s="139">
        <v>0</v>
      </c>
      <c r="I169" s="139">
        <v>0</v>
      </c>
      <c r="J169" s="177">
        <v>0</v>
      </c>
      <c r="K169" s="178">
        <v>0</v>
      </c>
      <c r="L169" s="178">
        <v>0</v>
      </c>
      <c r="M169" s="178">
        <v>0</v>
      </c>
      <c r="N169" s="178">
        <v>0</v>
      </c>
      <c r="O169" s="178">
        <v>0</v>
      </c>
      <c r="P169" s="178">
        <v>0</v>
      </c>
      <c r="Q169" s="178">
        <v>0</v>
      </c>
      <c r="R169" s="179">
        <v>0</v>
      </c>
      <c r="S169" s="137"/>
      <c r="T169" s="128">
        <v>0</v>
      </c>
      <c r="U169" s="129">
        <v>0</v>
      </c>
    </row>
    <row r="170" spans="1:21" ht="11.25" customHeight="1" x14ac:dyDescent="0.25">
      <c r="A170" s="136"/>
      <c r="B170" s="136"/>
      <c r="C170" s="136" t="s">
        <v>281</v>
      </c>
      <c r="D170" s="136"/>
      <c r="E170" s="137"/>
      <c r="F170" s="138">
        <v>0</v>
      </c>
      <c r="G170" s="139">
        <v>7753.76</v>
      </c>
      <c r="H170" s="139">
        <v>0</v>
      </c>
      <c r="I170" s="139">
        <v>0</v>
      </c>
      <c r="J170" s="177">
        <v>-969.219970703125</v>
      </c>
      <c r="K170" s="178">
        <v>-969.219970703125</v>
      </c>
      <c r="L170" s="178">
        <v>-969.219970703125</v>
      </c>
      <c r="M170" s="178">
        <v>-969.219970703125</v>
      </c>
      <c r="N170" s="178">
        <v>-969.219970703125</v>
      </c>
      <c r="O170" s="178">
        <v>-969.219970703125</v>
      </c>
      <c r="P170" s="178">
        <v>-969.219970703125</v>
      </c>
      <c r="Q170" s="178">
        <v>-969.219970703125</v>
      </c>
      <c r="R170" s="179">
        <v>2.3437500021827873E-4</v>
      </c>
      <c r="S170" s="137"/>
      <c r="T170" s="128">
        <v>1.7333984396827873E-4</v>
      </c>
      <c r="U170" s="129">
        <v>6.103515625E-5</v>
      </c>
    </row>
    <row r="171" spans="1:21" ht="11.25" customHeight="1" x14ac:dyDescent="0.25">
      <c r="A171" s="136"/>
      <c r="B171" s="136"/>
      <c r="C171" s="140" t="s">
        <v>282</v>
      </c>
      <c r="D171" s="140"/>
      <c r="E171" s="141"/>
      <c r="F171" s="142">
        <v>-126989.67</v>
      </c>
      <c r="G171" s="143">
        <v>232800.75</v>
      </c>
      <c r="H171" s="143">
        <v>-8461.179999999993</v>
      </c>
      <c r="I171" s="143">
        <v>-167175.39000000001</v>
      </c>
      <c r="J171" s="180">
        <v>-2741.2880859375</v>
      </c>
      <c r="K171" s="181">
        <v>-2741.2880859375</v>
      </c>
      <c r="L171" s="181">
        <v>-2741.2880859375</v>
      </c>
      <c r="M171" s="181">
        <v>-2741.2880859375</v>
      </c>
      <c r="N171" s="181">
        <v>-2741.2880859375</v>
      </c>
      <c r="O171" s="181">
        <v>-2741.2880859375</v>
      </c>
      <c r="P171" s="181">
        <v>-2741.2880859375</v>
      </c>
      <c r="Q171" s="181">
        <v>119361.33334023249</v>
      </c>
      <c r="R171" s="182">
        <v>30346.826738669981</v>
      </c>
      <c r="S171" s="141"/>
      <c r="T171" s="130">
        <v>45223.932257472341</v>
      </c>
      <c r="U171" s="125">
        <v>-14877.105518802364</v>
      </c>
    </row>
    <row r="172" spans="1:21" ht="11.25" customHeight="1" x14ac:dyDescent="0.25">
      <c r="A172" s="136"/>
      <c r="B172" s="136" t="s">
        <v>283</v>
      </c>
      <c r="C172" s="136"/>
      <c r="D172" s="136"/>
      <c r="E172" s="137"/>
      <c r="F172" s="138"/>
      <c r="G172" s="139"/>
      <c r="H172" s="139"/>
      <c r="I172" s="139"/>
      <c r="J172" s="177"/>
      <c r="K172" s="178"/>
      <c r="L172" s="178"/>
      <c r="M172" s="178"/>
      <c r="N172" s="178"/>
      <c r="O172" s="178"/>
      <c r="P172" s="178"/>
      <c r="Q172" s="178"/>
      <c r="R172" s="179"/>
      <c r="S172" s="137"/>
      <c r="T172" s="128"/>
      <c r="U172" s="129"/>
    </row>
    <row r="173" spans="1:21" ht="11.25" customHeight="1" x14ac:dyDescent="0.25">
      <c r="A173" s="136"/>
      <c r="B173" s="136"/>
      <c r="C173" s="136" t="s">
        <v>284</v>
      </c>
      <c r="D173" s="136"/>
      <c r="E173" s="137"/>
      <c r="F173" s="138">
        <v>1771968.48</v>
      </c>
      <c r="G173" s="139">
        <v>-439937.49</v>
      </c>
      <c r="H173" s="139">
        <v>-439937.49</v>
      </c>
      <c r="I173" s="139">
        <v>403989.07</v>
      </c>
      <c r="J173" s="177">
        <v>-390479.66749999998</v>
      </c>
      <c r="K173" s="178">
        <v>-390479.66749999998</v>
      </c>
      <c r="L173" s="178">
        <v>613945.08250000002</v>
      </c>
      <c r="M173" s="178">
        <v>-390479.66749999998</v>
      </c>
      <c r="N173" s="178">
        <v>-390479.66749999998</v>
      </c>
      <c r="O173" s="178">
        <v>432850.3345</v>
      </c>
      <c r="P173" s="178">
        <v>-390479.66749999998</v>
      </c>
      <c r="Q173" s="178">
        <v>-390479.66749999998</v>
      </c>
      <c r="R173" s="179">
        <v>-1.7999999807216227E-2</v>
      </c>
      <c r="S173" s="137"/>
      <c r="T173" s="128">
        <v>-1.699999941047281E-2</v>
      </c>
      <c r="U173" s="129">
        <v>-1.0000003967434168E-3</v>
      </c>
    </row>
    <row r="174" spans="1:21" ht="11.25" customHeight="1" x14ac:dyDescent="0.25">
      <c r="A174" s="136"/>
      <c r="B174" s="136"/>
      <c r="C174" s="140" t="s">
        <v>285</v>
      </c>
      <c r="D174" s="140"/>
      <c r="E174" s="141"/>
      <c r="F174" s="142">
        <v>1771968.48</v>
      </c>
      <c r="G174" s="143">
        <v>-439937.49</v>
      </c>
      <c r="H174" s="143">
        <v>-439937.49</v>
      </c>
      <c r="I174" s="143">
        <v>403989.07</v>
      </c>
      <c r="J174" s="180">
        <v>-390479.66749999998</v>
      </c>
      <c r="K174" s="181">
        <v>-390479.66749999998</v>
      </c>
      <c r="L174" s="181">
        <v>613945.08250000002</v>
      </c>
      <c r="M174" s="181">
        <v>-390479.66749999998</v>
      </c>
      <c r="N174" s="181">
        <v>-390479.66749999998</v>
      </c>
      <c r="O174" s="181">
        <v>432850.3345</v>
      </c>
      <c r="P174" s="181">
        <v>-390479.66749999998</v>
      </c>
      <c r="Q174" s="181">
        <v>-390479.66749999998</v>
      </c>
      <c r="R174" s="182">
        <v>-1.7999999807216227E-2</v>
      </c>
      <c r="S174" s="141"/>
      <c r="T174" s="130">
        <v>-1.699999941047281E-2</v>
      </c>
      <c r="U174" s="125">
        <v>-1.0000003967434168E-3</v>
      </c>
    </row>
    <row r="175" spans="1:21" ht="11.25" customHeight="1" x14ac:dyDescent="0.25">
      <c r="A175" s="136"/>
      <c r="B175" s="136" t="s">
        <v>286</v>
      </c>
      <c r="C175" s="136"/>
      <c r="D175" s="136"/>
      <c r="E175" s="137"/>
      <c r="F175" s="138"/>
      <c r="G175" s="139"/>
      <c r="H175" s="139"/>
      <c r="I175" s="139"/>
      <c r="J175" s="177"/>
      <c r="K175" s="178"/>
      <c r="L175" s="178"/>
      <c r="M175" s="178"/>
      <c r="N175" s="178"/>
      <c r="O175" s="178"/>
      <c r="P175" s="178"/>
      <c r="Q175" s="178"/>
      <c r="R175" s="179"/>
      <c r="S175" s="137"/>
      <c r="T175" s="128"/>
      <c r="U175" s="129"/>
    </row>
    <row r="176" spans="1:21" ht="11.25" customHeight="1" x14ac:dyDescent="0.25">
      <c r="A176" s="136"/>
      <c r="B176" s="136"/>
      <c r="C176" s="136" t="s">
        <v>287</v>
      </c>
      <c r="D176" s="136"/>
      <c r="E176" s="137"/>
      <c r="F176" s="138">
        <v>0</v>
      </c>
      <c r="G176" s="139">
        <v>0</v>
      </c>
      <c r="H176" s="139">
        <v>0</v>
      </c>
      <c r="I176" s="139">
        <v>0</v>
      </c>
      <c r="J176" s="177">
        <v>0</v>
      </c>
      <c r="K176" s="178">
        <v>0</v>
      </c>
      <c r="L176" s="178">
        <v>0</v>
      </c>
      <c r="M176" s="178">
        <v>0</v>
      </c>
      <c r="N176" s="178">
        <v>0</v>
      </c>
      <c r="O176" s="178">
        <v>0</v>
      </c>
      <c r="P176" s="178">
        <v>0</v>
      </c>
      <c r="Q176" s="178">
        <v>0</v>
      </c>
      <c r="R176" s="179">
        <v>0</v>
      </c>
      <c r="S176" s="137"/>
      <c r="T176" s="128">
        <v>0</v>
      </c>
      <c r="U176" s="129">
        <v>0</v>
      </c>
    </row>
    <row r="177" spans="1:21" ht="11.25" customHeight="1" x14ac:dyDescent="0.25">
      <c r="A177" s="136"/>
      <c r="B177" s="136"/>
      <c r="C177" s="136" t="s">
        <v>288</v>
      </c>
      <c r="D177" s="136"/>
      <c r="E177" s="137"/>
      <c r="F177" s="138">
        <v>0</v>
      </c>
      <c r="G177" s="139">
        <v>-23500</v>
      </c>
      <c r="H177" s="139">
        <v>-2305.56</v>
      </c>
      <c r="I177" s="139">
        <v>-1629600.16</v>
      </c>
      <c r="J177" s="177">
        <v>0</v>
      </c>
      <c r="K177" s="178">
        <v>0</v>
      </c>
      <c r="L177" s="178">
        <v>0</v>
      </c>
      <c r="M177" s="178">
        <v>0</v>
      </c>
      <c r="N177" s="178">
        <v>0</v>
      </c>
      <c r="O177" s="178">
        <v>0</v>
      </c>
      <c r="P177" s="178">
        <v>0</v>
      </c>
      <c r="Q177" s="178">
        <v>0</v>
      </c>
      <c r="R177" s="179">
        <v>-1655405.72</v>
      </c>
      <c r="S177" s="137" t="s">
        <v>289</v>
      </c>
      <c r="T177" s="128">
        <v>-1655405.72</v>
      </c>
      <c r="U177" s="129">
        <v>0</v>
      </c>
    </row>
    <row r="178" spans="1:21" ht="11.25" customHeight="1" x14ac:dyDescent="0.25">
      <c r="A178" s="136"/>
      <c r="B178" s="136"/>
      <c r="C178" s="136" t="s">
        <v>290</v>
      </c>
      <c r="D178" s="136"/>
      <c r="E178" s="137"/>
      <c r="F178" s="138">
        <v>0</v>
      </c>
      <c r="G178" s="139">
        <v>0</v>
      </c>
      <c r="H178" s="139">
        <v>0</v>
      </c>
      <c r="I178" s="139">
        <v>0</v>
      </c>
      <c r="J178" s="177">
        <v>0</v>
      </c>
      <c r="K178" s="178">
        <v>0</v>
      </c>
      <c r="L178" s="178">
        <v>0</v>
      </c>
      <c r="M178" s="178">
        <v>0</v>
      </c>
      <c r="N178" s="178">
        <v>0</v>
      </c>
      <c r="O178" s="178">
        <v>0</v>
      </c>
      <c r="P178" s="178">
        <v>0</v>
      </c>
      <c r="Q178" s="178">
        <v>0</v>
      </c>
      <c r="R178" s="179">
        <v>0</v>
      </c>
      <c r="S178" s="137"/>
      <c r="T178" s="128">
        <v>0</v>
      </c>
      <c r="U178" s="129">
        <v>0</v>
      </c>
    </row>
    <row r="179" spans="1:21" ht="11.25" customHeight="1" x14ac:dyDescent="0.25">
      <c r="A179" s="136"/>
      <c r="B179" s="136"/>
      <c r="C179" s="136" t="s">
        <v>291</v>
      </c>
      <c r="D179" s="136"/>
      <c r="E179" s="137"/>
      <c r="F179" s="138">
        <v>-22513.42</v>
      </c>
      <c r="G179" s="139">
        <v>0</v>
      </c>
      <c r="H179" s="139">
        <v>0</v>
      </c>
      <c r="I179" s="139">
        <v>0</v>
      </c>
      <c r="J179" s="177">
        <v>-499.947509765625</v>
      </c>
      <c r="K179" s="178">
        <v>-499.947509765625</v>
      </c>
      <c r="L179" s="178">
        <v>-499.947509765625</v>
      </c>
      <c r="M179" s="178">
        <v>-499.947509765625</v>
      </c>
      <c r="N179" s="178">
        <v>-499.947509765625</v>
      </c>
      <c r="O179" s="178">
        <v>-499.947509765625</v>
      </c>
      <c r="P179" s="178">
        <v>-499.947509765625</v>
      </c>
      <c r="Q179" s="178">
        <v>-499.947509765625</v>
      </c>
      <c r="R179" s="179">
        <v>-26513.000078124998</v>
      </c>
      <c r="S179" s="137" t="s">
        <v>292</v>
      </c>
      <c r="T179" s="128">
        <v>-26513.000169677733</v>
      </c>
      <c r="U179" s="129">
        <v>9.1552734375E-5</v>
      </c>
    </row>
    <row r="180" spans="1:21" ht="11.25" customHeight="1" x14ac:dyDescent="0.25">
      <c r="A180" s="136"/>
      <c r="B180" s="136"/>
      <c r="C180" s="140" t="s">
        <v>293</v>
      </c>
      <c r="D180" s="140"/>
      <c r="E180" s="141"/>
      <c r="F180" s="142">
        <v>-22513.42</v>
      </c>
      <c r="G180" s="143">
        <v>-23500</v>
      </c>
      <c r="H180" s="143">
        <v>-2305.56</v>
      </c>
      <c r="I180" s="143">
        <v>-1629600.16</v>
      </c>
      <c r="J180" s="180">
        <v>-499.947509765625</v>
      </c>
      <c r="K180" s="181">
        <v>-499.947509765625</v>
      </c>
      <c r="L180" s="181">
        <v>-499.947509765625</v>
      </c>
      <c r="M180" s="181">
        <v>-499.947509765625</v>
      </c>
      <c r="N180" s="181">
        <v>-499.947509765625</v>
      </c>
      <c r="O180" s="181">
        <v>-499.947509765625</v>
      </c>
      <c r="P180" s="181">
        <v>-499.947509765625</v>
      </c>
      <c r="Q180" s="181">
        <v>-499.947509765625</v>
      </c>
      <c r="R180" s="182">
        <v>-1681918.7200781249</v>
      </c>
      <c r="S180" s="141"/>
      <c r="T180" s="130">
        <v>-1681918.7201696776</v>
      </c>
      <c r="U180" s="125">
        <v>9.1552734375E-5</v>
      </c>
    </row>
    <row r="181" spans="1:21" ht="11.25" customHeight="1" x14ac:dyDescent="0.25">
      <c r="A181" s="136"/>
      <c r="B181" s="140" t="s">
        <v>294</v>
      </c>
      <c r="C181" s="140"/>
      <c r="D181" s="140"/>
      <c r="E181" s="141"/>
      <c r="F181" s="142">
        <v>1602402.5</v>
      </c>
      <c r="G181" s="143">
        <v>-304446.65999999997</v>
      </c>
      <c r="H181" s="143">
        <v>-485544.22</v>
      </c>
      <c r="I181" s="143">
        <v>-1370545</v>
      </c>
      <c r="J181" s="180">
        <v>-375780.31959960936</v>
      </c>
      <c r="K181" s="181">
        <v>-375780.31959960936</v>
      </c>
      <c r="L181" s="181">
        <v>628644.43040039064</v>
      </c>
      <c r="M181" s="181">
        <v>-375780.31959960936</v>
      </c>
      <c r="N181" s="181">
        <v>-375780.31959960936</v>
      </c>
      <c r="O181" s="181">
        <v>447549.68240039062</v>
      </c>
      <c r="P181" s="181">
        <v>-375780.31959960936</v>
      </c>
      <c r="Q181" s="181">
        <v>-253677.69817343936</v>
      </c>
      <c r="R181" s="182">
        <v>-1614518.5633707047</v>
      </c>
      <c r="S181" s="141"/>
      <c r="T181" s="130">
        <v>-1599641.4608692359</v>
      </c>
      <c r="U181" s="125">
        <v>-14877.102501468777</v>
      </c>
    </row>
    <row r="182" spans="1:21" ht="11.25" customHeight="1" x14ac:dyDescent="0.25">
      <c r="A182" s="140" t="s">
        <v>309</v>
      </c>
      <c r="B182" s="140"/>
      <c r="C182" s="140"/>
      <c r="D182" s="140"/>
      <c r="E182" s="141"/>
      <c r="F182" s="142">
        <v>1722022.51</v>
      </c>
      <c r="G182" s="143">
        <v>-315576.68</v>
      </c>
      <c r="H182" s="143">
        <v>-473584.57999999996</v>
      </c>
      <c r="I182" s="143">
        <v>-1492408.28</v>
      </c>
      <c r="J182" s="180">
        <v>-412874.76527145755</v>
      </c>
      <c r="K182" s="181">
        <v>-442357.48176567443</v>
      </c>
      <c r="L182" s="181">
        <v>578379.94586648466</v>
      </c>
      <c r="M182" s="181">
        <v>-424579.48220542446</v>
      </c>
      <c r="N182" s="181">
        <v>-429012.85028292448</v>
      </c>
      <c r="O182" s="181">
        <v>410917.36018207553</v>
      </c>
      <c r="P182" s="181">
        <v>-427223.76451042446</v>
      </c>
      <c r="Q182" s="181">
        <v>-409213.55617709126</v>
      </c>
      <c r="R182" s="182">
        <v>-2115511.6241644355</v>
      </c>
      <c r="S182" s="141"/>
      <c r="T182" s="130">
        <v>-2272635.441502112</v>
      </c>
      <c r="U182" s="125">
        <v>157123.81733767642</v>
      </c>
    </row>
    <row r="183" spans="1:21" ht="11.25" customHeight="1" x14ac:dyDescent="0.25">
      <c r="A183" s="136"/>
      <c r="B183" s="136"/>
      <c r="C183" s="136"/>
      <c r="D183" s="136"/>
      <c r="E183" s="137"/>
      <c r="F183" s="138"/>
      <c r="G183" s="139"/>
      <c r="H183" s="139"/>
      <c r="I183" s="139"/>
      <c r="J183" s="177"/>
      <c r="K183" s="178"/>
      <c r="L183" s="178"/>
      <c r="M183" s="178"/>
      <c r="N183" s="178"/>
      <c r="O183" s="178"/>
      <c r="P183" s="178"/>
      <c r="Q183" s="178"/>
      <c r="R183" s="179"/>
      <c r="S183" s="137"/>
      <c r="T183" s="128"/>
      <c r="U183" s="129"/>
    </row>
    <row r="184" spans="1:21" ht="11.25" customHeight="1" x14ac:dyDescent="0.25">
      <c r="A184" s="149" t="s">
        <v>89</v>
      </c>
      <c r="B184" s="150"/>
      <c r="C184" s="150"/>
      <c r="D184" s="150"/>
      <c r="E184" s="151" t="s">
        <v>297</v>
      </c>
      <c r="F184" s="152" t="s">
        <v>298</v>
      </c>
      <c r="G184" s="153" t="s">
        <v>299</v>
      </c>
      <c r="H184" s="153" t="s">
        <v>300</v>
      </c>
      <c r="I184" s="153" t="s">
        <v>301</v>
      </c>
      <c r="J184" s="186" t="s">
        <v>302</v>
      </c>
      <c r="K184" s="187" t="s">
        <v>303</v>
      </c>
      <c r="L184" s="187" t="s">
        <v>304</v>
      </c>
      <c r="M184" s="187" t="s">
        <v>305</v>
      </c>
      <c r="N184" s="187" t="s">
        <v>306</v>
      </c>
      <c r="O184" s="187" t="s">
        <v>307</v>
      </c>
      <c r="P184" s="187" t="s">
        <v>308</v>
      </c>
      <c r="Q184" s="187" t="s">
        <v>297</v>
      </c>
      <c r="R184" s="188" t="s">
        <v>296</v>
      </c>
      <c r="S184" s="137"/>
      <c r="T184" s="128"/>
      <c r="U184" s="129"/>
    </row>
    <row r="185" spans="1:21" ht="11.25" customHeight="1" x14ac:dyDescent="0.25">
      <c r="A185" s="154" t="s">
        <v>310</v>
      </c>
      <c r="B185" s="154"/>
      <c r="C185" s="154"/>
      <c r="D185" s="154"/>
      <c r="E185" s="155">
        <v>0</v>
      </c>
      <c r="F185" s="156">
        <v>1722022.51</v>
      </c>
      <c r="G185" s="157">
        <v>-315576.68</v>
      </c>
      <c r="H185" s="157">
        <v>-473584.57999999996</v>
      </c>
      <c r="I185" s="157">
        <v>-1492408.28</v>
      </c>
      <c r="J185" s="189">
        <v>-412874.76527145755</v>
      </c>
      <c r="K185" s="190">
        <v>-442357.48176567443</v>
      </c>
      <c r="L185" s="190">
        <v>578379.94586648466</v>
      </c>
      <c r="M185" s="190">
        <v>-424579.48220542446</v>
      </c>
      <c r="N185" s="190">
        <v>-429012.85028292448</v>
      </c>
      <c r="O185" s="190">
        <v>410917.36018207553</v>
      </c>
      <c r="P185" s="190">
        <v>-427223.76451042446</v>
      </c>
      <c r="Q185" s="190">
        <v>-409213.55617709126</v>
      </c>
      <c r="R185" s="191">
        <v>-2115511.6241644355</v>
      </c>
      <c r="S185" s="137"/>
      <c r="T185" s="128"/>
      <c r="U185" s="129"/>
    </row>
    <row r="186" spans="1:21" ht="11.25" customHeight="1" x14ac:dyDescent="0.25">
      <c r="A186" s="136" t="s">
        <v>311</v>
      </c>
      <c r="B186" s="136"/>
      <c r="C186" s="136"/>
      <c r="D186" s="136"/>
      <c r="E186" s="137">
        <v>2856444.88</v>
      </c>
      <c r="F186" s="138">
        <v>4578467.3899999997</v>
      </c>
      <c r="G186" s="139">
        <v>4262890.71</v>
      </c>
      <c r="H186" s="139">
        <v>3789306.13</v>
      </c>
      <c r="I186" s="139">
        <v>2296897.8499999996</v>
      </c>
      <c r="J186" s="177">
        <v>1884023.084728542</v>
      </c>
      <c r="K186" s="178">
        <v>1441665.6029628676</v>
      </c>
      <c r="L186" s="178">
        <v>2020045.5488293523</v>
      </c>
      <c r="M186" s="178">
        <v>1595466.0666239278</v>
      </c>
      <c r="N186" s="178">
        <v>1166453.2163410033</v>
      </c>
      <c r="O186" s="178">
        <v>1577370.5765230788</v>
      </c>
      <c r="P186" s="178">
        <v>1150146.8120126543</v>
      </c>
      <c r="Q186" s="178">
        <v>740933.25583556294</v>
      </c>
      <c r="R186" s="179"/>
      <c r="S186" s="137"/>
      <c r="T186" s="128"/>
      <c r="U186" s="129"/>
    </row>
    <row r="187" spans="1:21" ht="11.25" customHeight="1" x14ac:dyDescent="0.25">
      <c r="A187" s="136" t="s">
        <v>312</v>
      </c>
      <c r="B187" s="136"/>
      <c r="C187" s="136"/>
      <c r="D187" s="136"/>
      <c r="E187" s="137">
        <v>574637.41808918584</v>
      </c>
      <c r="F187" s="138">
        <v>4186042.1804986633</v>
      </c>
      <c r="G187" s="139">
        <v>2022318.3861365598</v>
      </c>
      <c r="H187" s="139">
        <v>1481299.6382172368</v>
      </c>
      <c r="I187" s="139">
        <v>2905860.5718369386</v>
      </c>
      <c r="J187" s="177">
        <v>2465143.7912167278</v>
      </c>
      <c r="K187" s="178">
        <v>1923365.4937351299</v>
      </c>
      <c r="L187" s="178">
        <v>2464632.6934243198</v>
      </c>
      <c r="M187" s="178">
        <v>1920872.9931135098</v>
      </c>
      <c r="N187" s="178">
        <v>1376195.1107960148</v>
      </c>
      <c r="O187" s="178">
        <v>1917414.3613735745</v>
      </c>
      <c r="P187" s="178">
        <v>1360784.4667000468</v>
      </c>
      <c r="Q187" s="178">
        <v>846674.29528645263</v>
      </c>
      <c r="R187" s="179"/>
      <c r="S187" s="137"/>
      <c r="T187" s="128"/>
      <c r="U187" s="129"/>
    </row>
    <row r="188" spans="1:21" x14ac:dyDescent="0.25">
      <c r="A188" s="136" t="s">
        <v>365</v>
      </c>
      <c r="E188" s="199"/>
      <c r="Q188" s="178">
        <f>Q186-150000</f>
        <v>590933.25583556294</v>
      </c>
    </row>
    <row r="189" spans="1:21" x14ac:dyDescent="0.25">
      <c r="A189" s="136" t="s">
        <v>362</v>
      </c>
      <c r="Q189" s="178">
        <f>((R132+R143)-R142)/365</f>
        <v>16225.36426844173</v>
      </c>
    </row>
    <row r="190" spans="1:21" x14ac:dyDescent="0.25">
      <c r="A190" s="136" t="s">
        <v>363</v>
      </c>
      <c r="Q190" s="178">
        <f>Q186/Q189</f>
        <v>45.665123049143197</v>
      </c>
    </row>
    <row r="191" spans="1:21" x14ac:dyDescent="0.25">
      <c r="A191" s="136" t="s">
        <v>364</v>
      </c>
      <c r="Q191" s="178">
        <f>Q188/Q189</f>
        <v>36.420338308516492</v>
      </c>
    </row>
  </sheetData>
  <mergeCells count="1">
    <mergeCell ref="T5:U5"/>
  </mergeCells>
  <conditionalFormatting sqref="U9">
    <cfRule type="expression" dxfId="243" priority="1" stopIfTrue="1">
      <formula>AND(NOT(ISBLANK(S9)),ABS(U9)&gt;PreviousMonthMinimumDiff)</formula>
    </cfRule>
    <cfRule type="expression" dxfId="242" priority="2" stopIfTrue="1">
      <formula>AND(ISBLANK(S9),ABS(U9)&gt;PreviousMonthMinimumDiff)</formula>
    </cfRule>
  </conditionalFormatting>
  <conditionalFormatting sqref="U10">
    <cfRule type="expression" dxfId="241" priority="3" stopIfTrue="1">
      <formula>AND(NOT(ISBLANK(S10)),ABS(U10)&gt;PreviousMonthMinimumDiff)</formula>
    </cfRule>
    <cfRule type="expression" dxfId="240" priority="4" stopIfTrue="1">
      <formula>AND(ISBLANK(S10),ABS(U10)&gt;PreviousMonthMinimumDiff)</formula>
    </cfRule>
  </conditionalFormatting>
  <conditionalFormatting sqref="U11">
    <cfRule type="expression" dxfId="239" priority="5" stopIfTrue="1">
      <formula>AND(NOT(ISBLANK(S11)),ABS(U11)&gt;PreviousMonthMinimumDiff)</formula>
    </cfRule>
    <cfRule type="expression" dxfId="238" priority="6" stopIfTrue="1">
      <formula>AND(ISBLANK(S11),ABS(U11)&gt;PreviousMonthMinimumDiff)</formula>
    </cfRule>
  </conditionalFormatting>
  <conditionalFormatting sqref="U12">
    <cfRule type="expression" dxfId="237" priority="7" stopIfTrue="1">
      <formula>AND(NOT(ISBLANK(S12)),ABS(U12)&gt;PreviousMonthMinimumDiff)</formula>
    </cfRule>
    <cfRule type="expression" dxfId="236" priority="8" stopIfTrue="1">
      <formula>AND(ISBLANK(S12),ABS(U12)&gt;PreviousMonthMinimumDiff)</formula>
    </cfRule>
  </conditionalFormatting>
  <conditionalFormatting sqref="U13">
    <cfRule type="expression" dxfId="235" priority="9" stopIfTrue="1">
      <formula>AND(NOT(ISBLANK(S13)),ABS(U13)&gt;PreviousMonthMinimumDiff)</formula>
    </cfRule>
    <cfRule type="expression" dxfId="234" priority="10" stopIfTrue="1">
      <formula>AND(ISBLANK(S13),ABS(U13)&gt;PreviousMonthMinimumDiff)</formula>
    </cfRule>
  </conditionalFormatting>
  <conditionalFormatting sqref="U14">
    <cfRule type="expression" dxfId="233" priority="11" stopIfTrue="1">
      <formula>AND(NOT(ISBLANK(S14)),ABS(U14)&gt;PreviousMonthMinimumDiff)</formula>
    </cfRule>
  </conditionalFormatting>
  <conditionalFormatting sqref="U14">
    <cfRule type="expression" dxfId="232" priority="12" stopIfTrue="1">
      <formula>AND(ISBLANK(S14),ABS(U14)&gt;PreviousMonthMinimumDiff)</formula>
    </cfRule>
  </conditionalFormatting>
  <conditionalFormatting sqref="U15">
    <cfRule type="expression" dxfId="231" priority="13" stopIfTrue="1">
      <formula>AND(NOT(ISBLANK(S15)),ABS(U15)&gt;PreviousMonthMinimumDiff)</formula>
    </cfRule>
  </conditionalFormatting>
  <conditionalFormatting sqref="U15">
    <cfRule type="expression" dxfId="230" priority="14" stopIfTrue="1">
      <formula>AND(ISBLANK(S15),ABS(U15)&gt;PreviousMonthMinimumDiff)</formula>
    </cfRule>
  </conditionalFormatting>
  <conditionalFormatting sqref="U16">
    <cfRule type="expression" dxfId="229" priority="15" stopIfTrue="1">
      <formula>AND(NOT(ISBLANK(S16)),ABS(U16)&gt;PreviousMonthMinimumDiff)</formula>
    </cfRule>
  </conditionalFormatting>
  <conditionalFormatting sqref="U16">
    <cfRule type="expression" dxfId="228" priority="16" stopIfTrue="1">
      <formula>AND(ISBLANK(S16),ABS(U16)&gt;PreviousMonthMinimumDiff)</formula>
    </cfRule>
  </conditionalFormatting>
  <conditionalFormatting sqref="U17">
    <cfRule type="expression" dxfId="227" priority="17" stopIfTrue="1">
      <formula>AND(NOT(ISBLANK(S17)),ABS(U17)&gt;PreviousMonthMinimumDiff)</formula>
    </cfRule>
  </conditionalFormatting>
  <conditionalFormatting sqref="U17">
    <cfRule type="expression" dxfId="226" priority="18" stopIfTrue="1">
      <formula>AND(ISBLANK(S17),ABS(U17)&gt;PreviousMonthMinimumDiff)</formula>
    </cfRule>
  </conditionalFormatting>
  <conditionalFormatting sqref="U18">
    <cfRule type="expression" dxfId="225" priority="19" stopIfTrue="1">
      <formula>AND(NOT(ISBLANK(S18)),ABS(U18)&gt;PreviousMonthMinimumDiff)</formula>
    </cfRule>
  </conditionalFormatting>
  <conditionalFormatting sqref="U18">
    <cfRule type="expression" dxfId="224" priority="20" stopIfTrue="1">
      <formula>AND(ISBLANK(S18),ABS(U18)&gt;PreviousMonthMinimumDiff)</formula>
    </cfRule>
  </conditionalFormatting>
  <conditionalFormatting sqref="U19">
    <cfRule type="expression" dxfId="223" priority="21" stopIfTrue="1">
      <formula>AND(NOT(ISBLANK(S19)),ABS(U19)&gt;PreviousMonthMinimumDiff)</formula>
    </cfRule>
  </conditionalFormatting>
  <conditionalFormatting sqref="U19">
    <cfRule type="expression" dxfId="222" priority="22" stopIfTrue="1">
      <formula>AND(ISBLANK(S19),ABS(U19)&gt;PreviousMonthMinimumDiff)</formula>
    </cfRule>
  </conditionalFormatting>
  <conditionalFormatting sqref="U22">
    <cfRule type="expression" dxfId="221" priority="23" stopIfTrue="1">
      <formula>AND(NOT(ISBLANK(S22)),ABS(U22)&gt;PreviousMonthMinimumDiff)</formula>
    </cfRule>
  </conditionalFormatting>
  <conditionalFormatting sqref="U22">
    <cfRule type="expression" dxfId="220" priority="24" stopIfTrue="1">
      <formula>AND(ISBLANK(S22),ABS(U22)&gt;PreviousMonthMinimumDiff)</formula>
    </cfRule>
  </conditionalFormatting>
  <conditionalFormatting sqref="U23">
    <cfRule type="expression" dxfId="219" priority="25" stopIfTrue="1">
      <formula>AND(NOT(ISBLANK(S23)),ABS(U23)&gt;PreviousMonthMinimumDiff)</formula>
    </cfRule>
  </conditionalFormatting>
  <conditionalFormatting sqref="U23">
    <cfRule type="expression" dxfId="218" priority="26" stopIfTrue="1">
      <formula>AND(ISBLANK(S23),ABS(U23)&gt;PreviousMonthMinimumDiff)</formula>
    </cfRule>
  </conditionalFormatting>
  <conditionalFormatting sqref="U24">
    <cfRule type="expression" dxfId="217" priority="27" stopIfTrue="1">
      <formula>AND(NOT(ISBLANK(S24)),ABS(U24)&gt;PreviousMonthMinimumDiff)</formula>
    </cfRule>
  </conditionalFormatting>
  <conditionalFormatting sqref="U24">
    <cfRule type="expression" dxfId="216" priority="28" stopIfTrue="1">
      <formula>AND(ISBLANK(S24),ABS(U24)&gt;PreviousMonthMinimumDiff)</formula>
    </cfRule>
  </conditionalFormatting>
  <conditionalFormatting sqref="U25">
    <cfRule type="expression" dxfId="215" priority="29" stopIfTrue="1">
      <formula>AND(NOT(ISBLANK(S25)),ABS(U25)&gt;PreviousMonthMinimumDiff)</formula>
    </cfRule>
  </conditionalFormatting>
  <conditionalFormatting sqref="U25">
    <cfRule type="expression" dxfId="214" priority="30" stopIfTrue="1">
      <formula>AND(ISBLANK(S25),ABS(U25)&gt;PreviousMonthMinimumDiff)</formula>
    </cfRule>
  </conditionalFormatting>
  <conditionalFormatting sqref="U26">
    <cfRule type="expression" dxfId="213" priority="31" stopIfTrue="1">
      <formula>AND(NOT(ISBLANK(S26)),ABS(U26)&gt;PreviousMonthMinimumDiff)</formula>
    </cfRule>
  </conditionalFormatting>
  <conditionalFormatting sqref="U26">
    <cfRule type="expression" dxfId="212" priority="32" stopIfTrue="1">
      <formula>AND(ISBLANK(S26),ABS(U26)&gt;PreviousMonthMinimumDiff)</formula>
    </cfRule>
  </conditionalFormatting>
  <conditionalFormatting sqref="U27">
    <cfRule type="expression" dxfId="211" priority="33" stopIfTrue="1">
      <formula>AND(NOT(ISBLANK(S27)),ABS(U27)&gt;PreviousMonthMinimumDiff)</formula>
    </cfRule>
  </conditionalFormatting>
  <conditionalFormatting sqref="U27">
    <cfRule type="expression" dxfId="210" priority="34" stopIfTrue="1">
      <formula>AND(ISBLANK(S27),ABS(U27)&gt;PreviousMonthMinimumDiff)</formula>
    </cfRule>
  </conditionalFormatting>
  <conditionalFormatting sqref="U28">
    <cfRule type="expression" dxfId="209" priority="35" stopIfTrue="1">
      <formula>AND(NOT(ISBLANK(S28)),ABS(U28)&gt;PreviousMonthMinimumDiff)</formula>
    </cfRule>
  </conditionalFormatting>
  <conditionalFormatting sqref="U28">
    <cfRule type="expression" dxfId="208" priority="36" stopIfTrue="1">
      <formula>AND(ISBLANK(S28),ABS(U28)&gt;PreviousMonthMinimumDiff)</formula>
    </cfRule>
  </conditionalFormatting>
  <conditionalFormatting sqref="U29">
    <cfRule type="expression" dxfId="207" priority="37" stopIfTrue="1">
      <formula>AND(NOT(ISBLANK(S29)),ABS(U29)&gt;PreviousMonthMinimumDiff)</formula>
    </cfRule>
  </conditionalFormatting>
  <conditionalFormatting sqref="U29">
    <cfRule type="expression" dxfId="206" priority="38" stopIfTrue="1">
      <formula>AND(ISBLANK(S29),ABS(U29)&gt;PreviousMonthMinimumDiff)</formula>
    </cfRule>
  </conditionalFormatting>
  <conditionalFormatting sqref="U30">
    <cfRule type="expression" dxfId="205" priority="39" stopIfTrue="1">
      <formula>AND(NOT(ISBLANK(S30)),ABS(U30)&gt;PreviousMonthMinimumDiff)</formula>
    </cfRule>
  </conditionalFormatting>
  <conditionalFormatting sqref="U30">
    <cfRule type="expression" dxfId="204" priority="40" stopIfTrue="1">
      <formula>AND(ISBLANK(S30),ABS(U30)&gt;PreviousMonthMinimumDiff)</formula>
    </cfRule>
  </conditionalFormatting>
  <conditionalFormatting sqref="U31">
    <cfRule type="expression" dxfId="203" priority="41" stopIfTrue="1">
      <formula>AND(NOT(ISBLANK(S31)),ABS(U31)&gt;PreviousMonthMinimumDiff)</formula>
    </cfRule>
  </conditionalFormatting>
  <conditionalFormatting sqref="U31">
    <cfRule type="expression" dxfId="202" priority="42" stopIfTrue="1">
      <formula>AND(ISBLANK(S31),ABS(U31)&gt;PreviousMonthMinimumDiff)</formula>
    </cfRule>
  </conditionalFormatting>
  <conditionalFormatting sqref="U32">
    <cfRule type="expression" dxfId="201" priority="43" stopIfTrue="1">
      <formula>AND(NOT(ISBLANK(S32)),ABS(U32)&gt;PreviousMonthMinimumDiff)</formula>
    </cfRule>
  </conditionalFormatting>
  <conditionalFormatting sqref="U32">
    <cfRule type="expression" dxfId="200" priority="44" stopIfTrue="1">
      <formula>AND(ISBLANK(S32),ABS(U32)&gt;PreviousMonthMinimumDiff)</formula>
    </cfRule>
  </conditionalFormatting>
  <conditionalFormatting sqref="U35">
    <cfRule type="expression" dxfId="199" priority="45" stopIfTrue="1">
      <formula>AND(NOT(ISBLANK(S35)),ABS(U35)&gt;PreviousMonthMinimumDiff)</formula>
    </cfRule>
  </conditionalFormatting>
  <conditionalFormatting sqref="U35">
    <cfRule type="expression" dxfId="198" priority="46" stopIfTrue="1">
      <formula>AND(ISBLANK(S35),ABS(U35)&gt;PreviousMonthMinimumDiff)</formula>
    </cfRule>
  </conditionalFormatting>
  <conditionalFormatting sqref="U36">
    <cfRule type="expression" dxfId="197" priority="47" stopIfTrue="1">
      <formula>AND(NOT(ISBLANK(S36)),ABS(U36)&gt;PreviousMonthMinimumDiff)</formula>
    </cfRule>
  </conditionalFormatting>
  <conditionalFormatting sqref="U36">
    <cfRule type="expression" dxfId="196" priority="48" stopIfTrue="1">
      <formula>AND(ISBLANK(S36),ABS(U36)&gt;PreviousMonthMinimumDiff)</formula>
    </cfRule>
  </conditionalFormatting>
  <conditionalFormatting sqref="U37">
    <cfRule type="expression" dxfId="195" priority="49" stopIfTrue="1">
      <formula>AND(NOT(ISBLANK(S37)),ABS(U37)&gt;PreviousMonthMinimumDiff)</formula>
    </cfRule>
  </conditionalFormatting>
  <conditionalFormatting sqref="U37">
    <cfRule type="expression" dxfId="194" priority="50" stopIfTrue="1">
      <formula>AND(ISBLANK(S37),ABS(U37)&gt;PreviousMonthMinimumDiff)</formula>
    </cfRule>
  </conditionalFormatting>
  <conditionalFormatting sqref="U38">
    <cfRule type="expression" dxfId="193" priority="51" stopIfTrue="1">
      <formula>AND(NOT(ISBLANK(S38)),ABS(U38)&gt;PreviousMonthMinimumDiff)</formula>
    </cfRule>
  </conditionalFormatting>
  <conditionalFormatting sqref="U38">
    <cfRule type="expression" dxfId="192" priority="52" stopIfTrue="1">
      <formula>AND(ISBLANK(S38),ABS(U38)&gt;PreviousMonthMinimumDiff)</formula>
    </cfRule>
  </conditionalFormatting>
  <conditionalFormatting sqref="U41">
    <cfRule type="expression" dxfId="191" priority="53" stopIfTrue="1">
      <formula>AND(NOT(ISBLANK(S41)),ABS(U41)&gt;PreviousMonthMinimumDiff)</formula>
    </cfRule>
  </conditionalFormatting>
  <conditionalFormatting sqref="U41">
    <cfRule type="expression" dxfId="190" priority="54" stopIfTrue="1">
      <formula>AND(ISBLANK(S41),ABS(U41)&gt;PreviousMonthMinimumDiff)</formula>
    </cfRule>
  </conditionalFormatting>
  <conditionalFormatting sqref="U42">
    <cfRule type="expression" dxfId="189" priority="55" stopIfTrue="1">
      <formula>AND(NOT(ISBLANK(S42)),ABS(U42)&gt;PreviousMonthMinimumDiff)</formula>
    </cfRule>
  </conditionalFormatting>
  <conditionalFormatting sqref="U42">
    <cfRule type="expression" dxfId="188" priority="56" stopIfTrue="1">
      <formula>AND(ISBLANK(S42),ABS(U42)&gt;PreviousMonthMinimumDiff)</formula>
    </cfRule>
  </conditionalFormatting>
  <conditionalFormatting sqref="U47">
    <cfRule type="expression" dxfId="187" priority="57" stopIfTrue="1">
      <formula>AND(NOT(ISBLANK(S47)),ABS(U47)&gt;PreviousMonthMinimumDiff)</formula>
    </cfRule>
  </conditionalFormatting>
  <conditionalFormatting sqref="U47">
    <cfRule type="expression" dxfId="186" priority="58" stopIfTrue="1">
      <formula>AND(ISBLANK(S47),ABS(U47)&gt;PreviousMonthMinimumDiff)</formula>
    </cfRule>
  </conditionalFormatting>
  <conditionalFormatting sqref="U48">
    <cfRule type="expression" dxfId="185" priority="59" stopIfTrue="1">
      <formula>AND(NOT(ISBLANK(S48)),ABS(U48)&gt;PreviousMonthMinimumDiff)</formula>
    </cfRule>
  </conditionalFormatting>
  <conditionalFormatting sqref="U48">
    <cfRule type="expression" dxfId="184" priority="60" stopIfTrue="1">
      <formula>AND(ISBLANK(S48),ABS(U48)&gt;PreviousMonthMinimumDiff)</formula>
    </cfRule>
  </conditionalFormatting>
  <conditionalFormatting sqref="U49">
    <cfRule type="expression" dxfId="183" priority="61" stopIfTrue="1">
      <formula>AND(NOT(ISBLANK(S49)),ABS(U49)&gt;PreviousMonthMinimumDiff)</formula>
    </cfRule>
  </conditionalFormatting>
  <conditionalFormatting sqref="U49">
    <cfRule type="expression" dxfId="182" priority="62" stopIfTrue="1">
      <formula>AND(ISBLANK(S49),ABS(U49)&gt;PreviousMonthMinimumDiff)</formula>
    </cfRule>
  </conditionalFormatting>
  <conditionalFormatting sqref="U50">
    <cfRule type="expression" dxfId="181" priority="63" stopIfTrue="1">
      <formula>AND(NOT(ISBLANK(S50)),ABS(U50)&gt;PreviousMonthMinimumDiff)</formula>
    </cfRule>
  </conditionalFormatting>
  <conditionalFormatting sqref="U50">
    <cfRule type="expression" dxfId="180" priority="64" stopIfTrue="1">
      <formula>AND(ISBLANK(S50),ABS(U50)&gt;PreviousMonthMinimumDiff)</formula>
    </cfRule>
  </conditionalFormatting>
  <conditionalFormatting sqref="U51">
    <cfRule type="expression" dxfId="179" priority="65" stopIfTrue="1">
      <formula>AND(NOT(ISBLANK(S51)),ABS(U51)&gt;PreviousMonthMinimumDiff)</formula>
    </cfRule>
  </conditionalFormatting>
  <conditionalFormatting sqref="U51">
    <cfRule type="expression" dxfId="178" priority="66" stopIfTrue="1">
      <formula>AND(ISBLANK(S51),ABS(U51)&gt;PreviousMonthMinimumDiff)</formula>
    </cfRule>
  </conditionalFormatting>
  <conditionalFormatting sqref="U52">
    <cfRule type="expression" dxfId="177" priority="67" stopIfTrue="1">
      <formula>AND(NOT(ISBLANK(S52)),ABS(U52)&gt;PreviousMonthMinimumDiff)</formula>
    </cfRule>
  </conditionalFormatting>
  <conditionalFormatting sqref="U52">
    <cfRule type="expression" dxfId="176" priority="68" stopIfTrue="1">
      <formula>AND(ISBLANK(S52),ABS(U52)&gt;PreviousMonthMinimumDiff)</formula>
    </cfRule>
  </conditionalFormatting>
  <conditionalFormatting sqref="U53">
    <cfRule type="expression" dxfId="175" priority="69" stopIfTrue="1">
      <formula>AND(NOT(ISBLANK(S53)),ABS(U53)&gt;PreviousMonthMinimumDiff)</formula>
    </cfRule>
  </conditionalFormatting>
  <conditionalFormatting sqref="U53">
    <cfRule type="expression" dxfId="174" priority="70" stopIfTrue="1">
      <formula>AND(ISBLANK(S53),ABS(U53)&gt;PreviousMonthMinimumDiff)</formula>
    </cfRule>
  </conditionalFormatting>
  <conditionalFormatting sqref="U54">
    <cfRule type="expression" dxfId="173" priority="71" stopIfTrue="1">
      <formula>AND(NOT(ISBLANK(S54)),ABS(U54)&gt;PreviousMonthMinimumDiff)</formula>
    </cfRule>
  </conditionalFormatting>
  <conditionalFormatting sqref="U54">
    <cfRule type="expression" dxfId="172" priority="72" stopIfTrue="1">
      <formula>AND(ISBLANK(S54),ABS(U54)&gt;PreviousMonthMinimumDiff)</formula>
    </cfRule>
  </conditionalFormatting>
  <conditionalFormatting sqref="U55">
    <cfRule type="expression" dxfId="171" priority="73" stopIfTrue="1">
      <formula>AND(NOT(ISBLANK(S55)),ABS(U55)&gt;PreviousMonthMinimumDiff)</formula>
    </cfRule>
  </conditionalFormatting>
  <conditionalFormatting sqref="U55">
    <cfRule type="expression" dxfId="170" priority="74" stopIfTrue="1">
      <formula>AND(ISBLANK(S55),ABS(U55)&gt;PreviousMonthMinimumDiff)</formula>
    </cfRule>
  </conditionalFormatting>
  <conditionalFormatting sqref="U56">
    <cfRule type="expression" dxfId="169" priority="75" stopIfTrue="1">
      <formula>AND(NOT(ISBLANK(S56)),ABS(U56)&gt;PreviousMonthMinimumDiff)</formula>
    </cfRule>
  </conditionalFormatting>
  <conditionalFormatting sqref="U56">
    <cfRule type="expression" dxfId="168" priority="76" stopIfTrue="1">
      <formula>AND(ISBLANK(S56),ABS(U56)&gt;PreviousMonthMinimumDiff)</formula>
    </cfRule>
  </conditionalFormatting>
  <conditionalFormatting sqref="U57">
    <cfRule type="expression" dxfId="167" priority="77" stopIfTrue="1">
      <formula>AND(NOT(ISBLANK(S57)),ABS(U57)&gt;PreviousMonthMinimumDiff)</formula>
    </cfRule>
  </conditionalFormatting>
  <conditionalFormatting sqref="U57">
    <cfRule type="expression" dxfId="166" priority="78" stopIfTrue="1">
      <formula>AND(ISBLANK(S57),ABS(U57)&gt;PreviousMonthMinimumDiff)</formula>
    </cfRule>
  </conditionalFormatting>
  <conditionalFormatting sqref="U58">
    <cfRule type="expression" dxfId="165" priority="79" stopIfTrue="1">
      <formula>AND(NOT(ISBLANK(S58)),ABS(U58)&gt;PreviousMonthMinimumDiff)</formula>
    </cfRule>
  </conditionalFormatting>
  <conditionalFormatting sqref="U58">
    <cfRule type="expression" dxfId="164" priority="80" stopIfTrue="1">
      <formula>AND(ISBLANK(S58),ABS(U58)&gt;PreviousMonthMinimumDiff)</formula>
    </cfRule>
  </conditionalFormatting>
  <conditionalFormatting sqref="U59">
    <cfRule type="expression" dxfId="163" priority="81" stopIfTrue="1">
      <formula>AND(NOT(ISBLANK(S59)),ABS(U59)&gt;PreviousMonthMinimumDiff)</formula>
    </cfRule>
  </conditionalFormatting>
  <conditionalFormatting sqref="U59">
    <cfRule type="expression" dxfId="162" priority="82" stopIfTrue="1">
      <formula>AND(ISBLANK(S59),ABS(U59)&gt;PreviousMonthMinimumDiff)</formula>
    </cfRule>
  </conditionalFormatting>
  <conditionalFormatting sqref="U60">
    <cfRule type="expression" dxfId="161" priority="83" stopIfTrue="1">
      <formula>AND(NOT(ISBLANK(S60)),ABS(U60)&gt;PreviousMonthMinimumDiff)</formula>
    </cfRule>
  </conditionalFormatting>
  <conditionalFormatting sqref="U60">
    <cfRule type="expression" dxfId="160" priority="84" stopIfTrue="1">
      <formula>AND(ISBLANK(S60),ABS(U60)&gt;PreviousMonthMinimumDiff)</formula>
    </cfRule>
  </conditionalFormatting>
  <conditionalFormatting sqref="U61">
    <cfRule type="expression" dxfId="159" priority="85" stopIfTrue="1">
      <formula>AND(NOT(ISBLANK(S61)),ABS(U61)&gt;PreviousMonthMinimumDiff)</formula>
    </cfRule>
  </conditionalFormatting>
  <conditionalFormatting sqref="U61">
    <cfRule type="expression" dxfId="158" priority="86" stopIfTrue="1">
      <formula>AND(ISBLANK(S61),ABS(U61)&gt;PreviousMonthMinimumDiff)</formula>
    </cfRule>
  </conditionalFormatting>
  <conditionalFormatting sqref="U62">
    <cfRule type="expression" dxfId="157" priority="87" stopIfTrue="1">
      <formula>AND(NOT(ISBLANK(S62)),ABS(U62)&gt;PreviousMonthMinimumDiff)</formula>
    </cfRule>
  </conditionalFormatting>
  <conditionalFormatting sqref="U62">
    <cfRule type="expression" dxfId="156" priority="88" stopIfTrue="1">
      <formula>AND(ISBLANK(S62),ABS(U62)&gt;PreviousMonthMinimumDiff)</formula>
    </cfRule>
  </conditionalFormatting>
  <conditionalFormatting sqref="U63">
    <cfRule type="expression" dxfId="155" priority="89" stopIfTrue="1">
      <formula>AND(NOT(ISBLANK(S63)),ABS(U63)&gt;PreviousMonthMinimumDiff)</formula>
    </cfRule>
  </conditionalFormatting>
  <conditionalFormatting sqref="U63">
    <cfRule type="expression" dxfId="154" priority="90" stopIfTrue="1">
      <formula>AND(ISBLANK(S63),ABS(U63)&gt;PreviousMonthMinimumDiff)</formula>
    </cfRule>
  </conditionalFormatting>
  <conditionalFormatting sqref="U66">
    <cfRule type="expression" dxfId="153" priority="91" stopIfTrue="1">
      <formula>AND(NOT(ISBLANK(S66)),ABS(U66)&gt;PreviousMonthMinimumDiff)</formula>
    </cfRule>
  </conditionalFormatting>
  <conditionalFormatting sqref="U66">
    <cfRule type="expression" dxfId="152" priority="92" stopIfTrue="1">
      <formula>AND(ISBLANK(S66),ABS(U66)&gt;PreviousMonthMinimumDiff)</formula>
    </cfRule>
  </conditionalFormatting>
  <conditionalFormatting sqref="U67">
    <cfRule type="expression" dxfId="151" priority="93" stopIfTrue="1">
      <formula>AND(NOT(ISBLANK(S67)),ABS(U67)&gt;PreviousMonthMinimumDiff)</formula>
    </cfRule>
  </conditionalFormatting>
  <conditionalFormatting sqref="U67">
    <cfRule type="expression" dxfId="150" priority="94" stopIfTrue="1">
      <formula>AND(ISBLANK(S67),ABS(U67)&gt;PreviousMonthMinimumDiff)</formula>
    </cfRule>
  </conditionalFormatting>
  <conditionalFormatting sqref="U68">
    <cfRule type="expression" dxfId="149" priority="95" stopIfTrue="1">
      <formula>AND(NOT(ISBLANK(S68)),ABS(U68)&gt;PreviousMonthMinimumDiff)</formula>
    </cfRule>
  </conditionalFormatting>
  <conditionalFormatting sqref="U68">
    <cfRule type="expression" dxfId="148" priority="96" stopIfTrue="1">
      <formula>AND(ISBLANK(S68),ABS(U68)&gt;PreviousMonthMinimumDiff)</formula>
    </cfRule>
  </conditionalFormatting>
  <conditionalFormatting sqref="U69">
    <cfRule type="expression" dxfId="147" priority="97" stopIfTrue="1">
      <formula>AND(NOT(ISBLANK(S69)),ABS(U69)&gt;PreviousMonthMinimumDiff)</formula>
    </cfRule>
  </conditionalFormatting>
  <conditionalFormatting sqref="U69">
    <cfRule type="expression" dxfId="146" priority="98" stopIfTrue="1">
      <formula>AND(ISBLANK(S69),ABS(U69)&gt;PreviousMonthMinimumDiff)</formula>
    </cfRule>
  </conditionalFormatting>
  <conditionalFormatting sqref="U70">
    <cfRule type="expression" dxfId="145" priority="99" stopIfTrue="1">
      <formula>AND(NOT(ISBLANK(S70)),ABS(U70)&gt;PreviousMonthMinimumDiff)</formula>
    </cfRule>
  </conditionalFormatting>
  <conditionalFormatting sqref="U70">
    <cfRule type="expression" dxfId="144" priority="100" stopIfTrue="1">
      <formula>AND(ISBLANK(S70),ABS(U70)&gt;PreviousMonthMinimumDiff)</formula>
    </cfRule>
  </conditionalFormatting>
  <conditionalFormatting sqref="U71">
    <cfRule type="expression" dxfId="143" priority="101" stopIfTrue="1">
      <formula>AND(NOT(ISBLANK(S71)),ABS(U71)&gt;PreviousMonthMinimumDiff)</formula>
    </cfRule>
  </conditionalFormatting>
  <conditionalFormatting sqref="U71">
    <cfRule type="expression" dxfId="142" priority="102" stopIfTrue="1">
      <formula>AND(ISBLANK(S71),ABS(U71)&gt;PreviousMonthMinimumDiff)</formula>
    </cfRule>
  </conditionalFormatting>
  <conditionalFormatting sqref="U72">
    <cfRule type="expression" dxfId="141" priority="103" stopIfTrue="1">
      <formula>AND(NOT(ISBLANK(S72)),ABS(U72)&gt;PreviousMonthMinimumDiff)</formula>
    </cfRule>
  </conditionalFormatting>
  <conditionalFormatting sqref="U72">
    <cfRule type="expression" dxfId="140" priority="104" stopIfTrue="1">
      <formula>AND(ISBLANK(S72),ABS(U72)&gt;PreviousMonthMinimumDiff)</formula>
    </cfRule>
  </conditionalFormatting>
  <conditionalFormatting sqref="U73">
    <cfRule type="expression" dxfId="139" priority="105" stopIfTrue="1">
      <formula>AND(NOT(ISBLANK(S73)),ABS(U73)&gt;PreviousMonthMinimumDiff)</formula>
    </cfRule>
  </conditionalFormatting>
  <conditionalFormatting sqref="U73">
    <cfRule type="expression" dxfId="138" priority="106" stopIfTrue="1">
      <formula>AND(ISBLANK(S73),ABS(U73)&gt;PreviousMonthMinimumDiff)</formula>
    </cfRule>
  </conditionalFormatting>
  <conditionalFormatting sqref="U76">
    <cfRule type="expression" dxfId="137" priority="107" stopIfTrue="1">
      <formula>AND(NOT(ISBLANK(S76)),ABS(U76)&gt;PreviousMonthMinimumDiff)</formula>
    </cfRule>
  </conditionalFormatting>
  <conditionalFormatting sqref="U76">
    <cfRule type="expression" dxfId="136" priority="108" stopIfTrue="1">
      <formula>AND(ISBLANK(S76),ABS(U76)&gt;PreviousMonthMinimumDiff)</formula>
    </cfRule>
  </conditionalFormatting>
  <conditionalFormatting sqref="U77">
    <cfRule type="expression" dxfId="135" priority="109" stopIfTrue="1">
      <formula>AND(NOT(ISBLANK(S77)),ABS(U77)&gt;PreviousMonthMinimumDiff)</formula>
    </cfRule>
  </conditionalFormatting>
  <conditionalFormatting sqref="U77">
    <cfRule type="expression" dxfId="134" priority="110" stopIfTrue="1">
      <formula>AND(ISBLANK(S77),ABS(U77)&gt;PreviousMonthMinimumDiff)</formula>
    </cfRule>
  </conditionalFormatting>
  <conditionalFormatting sqref="U80">
    <cfRule type="expression" dxfId="133" priority="111" stopIfTrue="1">
      <formula>AND(NOT(ISBLANK(S80)),ABS(U80)&gt;PreviousMonthMinimumDiff)</formula>
    </cfRule>
  </conditionalFormatting>
  <conditionalFormatting sqref="U80">
    <cfRule type="expression" dxfId="132" priority="112" stopIfTrue="1">
      <formula>AND(ISBLANK(S80),ABS(U80)&gt;PreviousMonthMinimumDiff)</formula>
    </cfRule>
  </conditionalFormatting>
  <conditionalFormatting sqref="U81">
    <cfRule type="expression" dxfId="131" priority="113" stopIfTrue="1">
      <formula>AND(NOT(ISBLANK(S81)),ABS(U81)&gt;PreviousMonthMinimumDiff)</formula>
    </cfRule>
  </conditionalFormatting>
  <conditionalFormatting sqref="U81">
    <cfRule type="expression" dxfId="130" priority="114" stopIfTrue="1">
      <formula>AND(ISBLANK(S81),ABS(U81)&gt;PreviousMonthMinimumDiff)</formula>
    </cfRule>
  </conditionalFormatting>
  <conditionalFormatting sqref="U82">
    <cfRule type="expression" dxfId="129" priority="115" stopIfTrue="1">
      <formula>AND(NOT(ISBLANK(S82)),ABS(U82)&gt;PreviousMonthMinimumDiff)</formula>
    </cfRule>
  </conditionalFormatting>
  <conditionalFormatting sqref="U82">
    <cfRule type="expression" dxfId="128" priority="116" stopIfTrue="1">
      <formula>AND(ISBLANK(S82),ABS(U82)&gt;PreviousMonthMinimumDiff)</formula>
    </cfRule>
  </conditionalFormatting>
  <conditionalFormatting sqref="U83">
    <cfRule type="expression" dxfId="127" priority="117" stopIfTrue="1">
      <formula>AND(NOT(ISBLANK(S83)),ABS(U83)&gt;PreviousMonthMinimumDiff)</formula>
    </cfRule>
  </conditionalFormatting>
  <conditionalFormatting sqref="U83">
    <cfRule type="expression" dxfId="126" priority="118" stopIfTrue="1">
      <formula>AND(ISBLANK(S83),ABS(U83)&gt;PreviousMonthMinimumDiff)</formula>
    </cfRule>
  </conditionalFormatting>
  <conditionalFormatting sqref="U86">
    <cfRule type="expression" dxfId="125" priority="119" stopIfTrue="1">
      <formula>AND(NOT(ISBLANK(S86)),ABS(U86)&gt;PreviousMonthMinimumDiff)</formula>
    </cfRule>
  </conditionalFormatting>
  <conditionalFormatting sqref="U86">
    <cfRule type="expression" dxfId="124" priority="120" stopIfTrue="1">
      <formula>AND(ISBLANK(S86),ABS(U86)&gt;PreviousMonthMinimumDiff)</formula>
    </cfRule>
  </conditionalFormatting>
  <conditionalFormatting sqref="U87">
    <cfRule type="expression" dxfId="123" priority="121" stopIfTrue="1">
      <formula>AND(NOT(ISBLANK(S87)),ABS(U87)&gt;PreviousMonthMinimumDiff)</formula>
    </cfRule>
  </conditionalFormatting>
  <conditionalFormatting sqref="U87">
    <cfRule type="expression" dxfId="122" priority="122" stopIfTrue="1">
      <formula>AND(ISBLANK(S87),ABS(U87)&gt;PreviousMonthMinimumDiff)</formula>
    </cfRule>
  </conditionalFormatting>
  <conditionalFormatting sqref="U90">
    <cfRule type="expression" dxfId="121" priority="123" stopIfTrue="1">
      <formula>AND(NOT(ISBLANK(S90)),ABS(U90)&gt;PreviousMonthMinimumDiff)</formula>
    </cfRule>
  </conditionalFormatting>
  <conditionalFormatting sqref="U90">
    <cfRule type="expression" dxfId="120" priority="124" stopIfTrue="1">
      <formula>AND(ISBLANK(S90),ABS(U90)&gt;PreviousMonthMinimumDiff)</formula>
    </cfRule>
  </conditionalFormatting>
  <conditionalFormatting sqref="U91">
    <cfRule type="expression" dxfId="119" priority="125" stopIfTrue="1">
      <formula>AND(NOT(ISBLANK(S91)),ABS(U91)&gt;PreviousMonthMinimumDiff)</formula>
    </cfRule>
  </conditionalFormatting>
  <conditionalFormatting sqref="U91">
    <cfRule type="expression" dxfId="118" priority="126" stopIfTrue="1">
      <formula>AND(ISBLANK(S91),ABS(U91)&gt;PreviousMonthMinimumDiff)</formula>
    </cfRule>
  </conditionalFormatting>
  <conditionalFormatting sqref="U92">
    <cfRule type="expression" dxfId="117" priority="127" stopIfTrue="1">
      <formula>AND(NOT(ISBLANK(S92)),ABS(U92)&gt;PreviousMonthMinimumDiff)</formula>
    </cfRule>
  </conditionalFormatting>
  <conditionalFormatting sqref="U92">
    <cfRule type="expression" dxfId="116" priority="128" stopIfTrue="1">
      <formula>AND(ISBLANK(S92),ABS(U92)&gt;PreviousMonthMinimumDiff)</formula>
    </cfRule>
  </conditionalFormatting>
  <conditionalFormatting sqref="U93">
    <cfRule type="expression" dxfId="115" priority="129" stopIfTrue="1">
      <formula>AND(NOT(ISBLANK(S93)),ABS(U93)&gt;PreviousMonthMinimumDiff)</formula>
    </cfRule>
  </conditionalFormatting>
  <conditionalFormatting sqref="U93">
    <cfRule type="expression" dxfId="114" priority="130" stopIfTrue="1">
      <formula>AND(ISBLANK(S93),ABS(U93)&gt;PreviousMonthMinimumDiff)</formula>
    </cfRule>
  </conditionalFormatting>
  <conditionalFormatting sqref="U96">
    <cfRule type="expression" dxfId="113" priority="131" stopIfTrue="1">
      <formula>AND(NOT(ISBLANK(S96)),ABS(U96)&gt;PreviousMonthMinimumDiff)</formula>
    </cfRule>
  </conditionalFormatting>
  <conditionalFormatting sqref="U96">
    <cfRule type="expression" dxfId="112" priority="132" stopIfTrue="1">
      <formula>AND(ISBLANK(S96),ABS(U96)&gt;PreviousMonthMinimumDiff)</formula>
    </cfRule>
  </conditionalFormatting>
  <conditionalFormatting sqref="U97">
    <cfRule type="expression" dxfId="111" priority="133" stopIfTrue="1">
      <formula>AND(NOT(ISBLANK(S97)),ABS(U97)&gt;PreviousMonthMinimumDiff)</formula>
    </cfRule>
  </conditionalFormatting>
  <conditionalFormatting sqref="U97">
    <cfRule type="expression" dxfId="110" priority="134" stopIfTrue="1">
      <formula>AND(ISBLANK(S97),ABS(U97)&gt;PreviousMonthMinimumDiff)</formula>
    </cfRule>
  </conditionalFormatting>
  <conditionalFormatting sqref="U98">
    <cfRule type="expression" dxfId="109" priority="135" stopIfTrue="1">
      <formula>AND(NOT(ISBLANK(S98)),ABS(U98)&gt;PreviousMonthMinimumDiff)</formula>
    </cfRule>
  </conditionalFormatting>
  <conditionalFormatting sqref="U98">
    <cfRule type="expression" dxfId="108" priority="136" stopIfTrue="1">
      <formula>AND(ISBLANK(S98),ABS(U98)&gt;PreviousMonthMinimumDiff)</formula>
    </cfRule>
  </conditionalFormatting>
  <conditionalFormatting sqref="U99">
    <cfRule type="expression" dxfId="107" priority="137" stopIfTrue="1">
      <formula>AND(NOT(ISBLANK(S99)),ABS(U99)&gt;PreviousMonthMinimumDiff)</formula>
    </cfRule>
  </conditionalFormatting>
  <conditionalFormatting sqref="U99">
    <cfRule type="expression" dxfId="106" priority="138" stopIfTrue="1">
      <formula>AND(ISBLANK(S99),ABS(U99)&gt;PreviousMonthMinimumDiff)</formula>
    </cfRule>
  </conditionalFormatting>
  <conditionalFormatting sqref="U100">
    <cfRule type="expression" dxfId="105" priority="139" stopIfTrue="1">
      <formula>AND(NOT(ISBLANK(S100)),ABS(U100)&gt;PreviousMonthMinimumDiff)</formula>
    </cfRule>
  </conditionalFormatting>
  <conditionalFormatting sqref="U100">
    <cfRule type="expression" dxfId="104" priority="140" stopIfTrue="1">
      <formula>AND(ISBLANK(S100),ABS(U100)&gt;PreviousMonthMinimumDiff)</formula>
    </cfRule>
  </conditionalFormatting>
  <conditionalFormatting sqref="U101">
    <cfRule type="expression" dxfId="103" priority="141" stopIfTrue="1">
      <formula>AND(NOT(ISBLANK(S101)),ABS(U101)&gt;PreviousMonthMinimumDiff)</formula>
    </cfRule>
  </conditionalFormatting>
  <conditionalFormatting sqref="U101">
    <cfRule type="expression" dxfId="102" priority="142" stopIfTrue="1">
      <formula>AND(ISBLANK(S101),ABS(U101)&gt;PreviousMonthMinimumDiff)</formula>
    </cfRule>
  </conditionalFormatting>
  <conditionalFormatting sqref="U102">
    <cfRule type="expression" dxfId="101" priority="143" stopIfTrue="1">
      <formula>AND(NOT(ISBLANK(S102)),ABS(U102)&gt;PreviousMonthMinimumDiff)</formula>
    </cfRule>
  </conditionalFormatting>
  <conditionalFormatting sqref="U102">
    <cfRule type="expression" dxfId="100" priority="144" stopIfTrue="1">
      <formula>AND(ISBLANK(S102),ABS(U102)&gt;PreviousMonthMinimumDiff)</formula>
    </cfRule>
  </conditionalFormatting>
  <conditionalFormatting sqref="U103">
    <cfRule type="expression" dxfId="99" priority="145" stopIfTrue="1">
      <formula>AND(NOT(ISBLANK(S103)),ABS(U103)&gt;PreviousMonthMinimumDiff)</formula>
    </cfRule>
  </conditionalFormatting>
  <conditionalFormatting sqref="U103">
    <cfRule type="expression" dxfId="98" priority="146" stopIfTrue="1">
      <formula>AND(ISBLANK(S103),ABS(U103)&gt;PreviousMonthMinimumDiff)</formula>
    </cfRule>
  </conditionalFormatting>
  <conditionalFormatting sqref="U104">
    <cfRule type="expression" dxfId="97" priority="147" stopIfTrue="1">
      <formula>AND(NOT(ISBLANK(S104)),ABS(U104)&gt;PreviousMonthMinimumDiff)</formula>
    </cfRule>
  </conditionalFormatting>
  <conditionalFormatting sqref="U104">
    <cfRule type="expression" dxfId="96" priority="148" stopIfTrue="1">
      <formula>AND(ISBLANK(S104),ABS(U104)&gt;PreviousMonthMinimumDiff)</formula>
    </cfRule>
  </conditionalFormatting>
  <conditionalFormatting sqref="U105">
    <cfRule type="expression" dxfId="95" priority="149" stopIfTrue="1">
      <formula>AND(NOT(ISBLANK(S105)),ABS(U105)&gt;PreviousMonthMinimumDiff)</formula>
    </cfRule>
  </conditionalFormatting>
  <conditionalFormatting sqref="U105">
    <cfRule type="expression" dxfId="94" priority="150" stopIfTrue="1">
      <formula>AND(ISBLANK(S105),ABS(U105)&gt;PreviousMonthMinimumDiff)</formula>
    </cfRule>
  </conditionalFormatting>
  <conditionalFormatting sqref="U106">
    <cfRule type="expression" dxfId="93" priority="151" stopIfTrue="1">
      <formula>AND(NOT(ISBLANK(S106)),ABS(U106)&gt;PreviousMonthMinimumDiff)</formula>
    </cfRule>
  </conditionalFormatting>
  <conditionalFormatting sqref="U106">
    <cfRule type="expression" dxfId="92" priority="152" stopIfTrue="1">
      <formula>AND(ISBLANK(S106),ABS(U106)&gt;PreviousMonthMinimumDiff)</formula>
    </cfRule>
  </conditionalFormatting>
  <conditionalFormatting sqref="U107">
    <cfRule type="expression" dxfId="91" priority="153" stopIfTrue="1">
      <formula>AND(NOT(ISBLANK(S107)),ABS(U107)&gt;PreviousMonthMinimumDiff)</formula>
    </cfRule>
  </conditionalFormatting>
  <conditionalFormatting sqref="U107">
    <cfRule type="expression" dxfId="90" priority="154" stopIfTrue="1">
      <formula>AND(ISBLANK(S107),ABS(U107)&gt;PreviousMonthMinimumDiff)</formula>
    </cfRule>
  </conditionalFormatting>
  <conditionalFormatting sqref="U108">
    <cfRule type="expression" dxfId="89" priority="155" stopIfTrue="1">
      <formula>AND(NOT(ISBLANK(S108)),ABS(U108)&gt;PreviousMonthMinimumDiff)</formula>
    </cfRule>
  </conditionalFormatting>
  <conditionalFormatting sqref="U108">
    <cfRule type="expression" dxfId="88" priority="156" stopIfTrue="1">
      <formula>AND(ISBLANK(S108),ABS(U108)&gt;PreviousMonthMinimumDiff)</formula>
    </cfRule>
  </conditionalFormatting>
  <conditionalFormatting sqref="U109">
    <cfRule type="expression" dxfId="87" priority="157" stopIfTrue="1">
      <formula>AND(NOT(ISBLANK(S109)),ABS(U109)&gt;PreviousMonthMinimumDiff)</formula>
    </cfRule>
  </conditionalFormatting>
  <conditionalFormatting sqref="U109">
    <cfRule type="expression" dxfId="86" priority="158" stopIfTrue="1">
      <formula>AND(ISBLANK(S109),ABS(U109)&gt;PreviousMonthMinimumDiff)</formula>
    </cfRule>
  </conditionalFormatting>
  <conditionalFormatting sqref="U112">
    <cfRule type="expression" dxfId="85" priority="159" stopIfTrue="1">
      <formula>AND(NOT(ISBLANK(S112)),ABS(U112)&gt;PreviousMonthMinimumDiff)</formula>
    </cfRule>
  </conditionalFormatting>
  <conditionalFormatting sqref="U112">
    <cfRule type="expression" dxfId="84" priority="160" stopIfTrue="1">
      <formula>AND(ISBLANK(S112),ABS(U112)&gt;PreviousMonthMinimumDiff)</formula>
    </cfRule>
  </conditionalFormatting>
  <conditionalFormatting sqref="U113">
    <cfRule type="expression" dxfId="83" priority="161" stopIfTrue="1">
      <formula>AND(NOT(ISBLANK(S113)),ABS(U113)&gt;PreviousMonthMinimumDiff)</formula>
    </cfRule>
  </conditionalFormatting>
  <conditionalFormatting sqref="U113">
    <cfRule type="expression" dxfId="82" priority="162" stopIfTrue="1">
      <formula>AND(ISBLANK(S113),ABS(U113)&gt;PreviousMonthMinimumDiff)</formula>
    </cfRule>
  </conditionalFormatting>
  <conditionalFormatting sqref="U114">
    <cfRule type="expression" dxfId="81" priority="163" stopIfTrue="1">
      <formula>AND(NOT(ISBLANK(S114)),ABS(U114)&gt;PreviousMonthMinimumDiff)</formula>
    </cfRule>
  </conditionalFormatting>
  <conditionalFormatting sqref="U114">
    <cfRule type="expression" dxfId="80" priority="164" stopIfTrue="1">
      <formula>AND(ISBLANK(S114),ABS(U114)&gt;PreviousMonthMinimumDiff)</formula>
    </cfRule>
  </conditionalFormatting>
  <conditionalFormatting sqref="U115">
    <cfRule type="expression" dxfId="79" priority="165" stopIfTrue="1">
      <formula>AND(NOT(ISBLANK(S115)),ABS(U115)&gt;PreviousMonthMinimumDiff)</formula>
    </cfRule>
  </conditionalFormatting>
  <conditionalFormatting sqref="U115">
    <cfRule type="expression" dxfId="78" priority="166" stopIfTrue="1">
      <formula>AND(ISBLANK(S115),ABS(U115)&gt;PreviousMonthMinimumDiff)</formula>
    </cfRule>
  </conditionalFormatting>
  <conditionalFormatting sqref="U116">
    <cfRule type="expression" dxfId="77" priority="167" stopIfTrue="1">
      <formula>AND(NOT(ISBLANK(S116)),ABS(U116)&gt;PreviousMonthMinimumDiff)</formula>
    </cfRule>
  </conditionalFormatting>
  <conditionalFormatting sqref="U116">
    <cfRule type="expression" dxfId="76" priority="168" stopIfTrue="1">
      <formula>AND(ISBLANK(S116),ABS(U116)&gt;PreviousMonthMinimumDiff)</formula>
    </cfRule>
  </conditionalFormatting>
  <conditionalFormatting sqref="U117">
    <cfRule type="expression" dxfId="75" priority="169" stopIfTrue="1">
      <formula>AND(NOT(ISBLANK(S117)),ABS(U117)&gt;PreviousMonthMinimumDiff)</formula>
    </cfRule>
  </conditionalFormatting>
  <conditionalFormatting sqref="U117">
    <cfRule type="expression" dxfId="74" priority="170" stopIfTrue="1">
      <formula>AND(ISBLANK(S117),ABS(U117)&gt;PreviousMonthMinimumDiff)</formula>
    </cfRule>
  </conditionalFormatting>
  <conditionalFormatting sqref="U118">
    <cfRule type="expression" dxfId="73" priority="171" stopIfTrue="1">
      <formula>AND(NOT(ISBLANK(S118)),ABS(U118)&gt;PreviousMonthMinimumDiff)</formula>
    </cfRule>
  </conditionalFormatting>
  <conditionalFormatting sqref="U118">
    <cfRule type="expression" dxfId="72" priority="172" stopIfTrue="1">
      <formula>AND(ISBLANK(S118),ABS(U118)&gt;PreviousMonthMinimumDiff)</formula>
    </cfRule>
  </conditionalFormatting>
  <conditionalFormatting sqref="U119">
    <cfRule type="expression" dxfId="71" priority="173" stopIfTrue="1">
      <formula>AND(NOT(ISBLANK(S119)),ABS(U119)&gt;PreviousMonthMinimumDiff)</formula>
    </cfRule>
  </conditionalFormatting>
  <conditionalFormatting sqref="U119">
    <cfRule type="expression" dxfId="70" priority="174" stopIfTrue="1">
      <formula>AND(ISBLANK(S119),ABS(U119)&gt;PreviousMonthMinimumDiff)</formula>
    </cfRule>
  </conditionalFormatting>
  <conditionalFormatting sqref="U120">
    <cfRule type="expression" dxfId="69" priority="175" stopIfTrue="1">
      <formula>AND(NOT(ISBLANK(S120)),ABS(U120)&gt;PreviousMonthMinimumDiff)</formula>
    </cfRule>
  </conditionalFormatting>
  <conditionalFormatting sqref="U120">
    <cfRule type="expression" dxfId="68" priority="176" stopIfTrue="1">
      <formula>AND(ISBLANK(S120),ABS(U120)&gt;PreviousMonthMinimumDiff)</formula>
    </cfRule>
  </conditionalFormatting>
  <conditionalFormatting sqref="U121">
    <cfRule type="expression" dxfId="67" priority="177" stopIfTrue="1">
      <formula>AND(NOT(ISBLANK(S121)),ABS(U121)&gt;PreviousMonthMinimumDiff)</formula>
    </cfRule>
  </conditionalFormatting>
  <conditionalFormatting sqref="U121">
    <cfRule type="expression" dxfId="66" priority="178" stopIfTrue="1">
      <formula>AND(ISBLANK(S121),ABS(U121)&gt;PreviousMonthMinimumDiff)</formula>
    </cfRule>
  </conditionalFormatting>
  <conditionalFormatting sqref="U122">
    <cfRule type="expression" dxfId="65" priority="179" stopIfTrue="1">
      <formula>AND(NOT(ISBLANK(S122)),ABS(U122)&gt;PreviousMonthMinimumDiff)</formula>
    </cfRule>
  </conditionalFormatting>
  <conditionalFormatting sqref="U122">
    <cfRule type="expression" dxfId="64" priority="180" stopIfTrue="1">
      <formula>AND(ISBLANK(S122),ABS(U122)&gt;PreviousMonthMinimumDiff)</formula>
    </cfRule>
  </conditionalFormatting>
  <conditionalFormatting sqref="U123">
    <cfRule type="expression" dxfId="63" priority="181" stopIfTrue="1">
      <formula>AND(NOT(ISBLANK(S123)),ABS(U123)&gt;PreviousMonthMinimumDiff)</formula>
    </cfRule>
  </conditionalFormatting>
  <conditionalFormatting sqref="U123">
    <cfRule type="expression" dxfId="62" priority="182" stopIfTrue="1">
      <formula>AND(ISBLANK(S123),ABS(U123)&gt;PreviousMonthMinimumDiff)</formula>
    </cfRule>
  </conditionalFormatting>
  <conditionalFormatting sqref="U124">
    <cfRule type="expression" dxfId="61" priority="183" stopIfTrue="1">
      <formula>AND(NOT(ISBLANK(S124)),ABS(U124)&gt;PreviousMonthMinimumDiff)</formula>
    </cfRule>
  </conditionalFormatting>
  <conditionalFormatting sqref="U124">
    <cfRule type="expression" dxfId="60" priority="184" stopIfTrue="1">
      <formula>AND(ISBLANK(S124),ABS(U124)&gt;PreviousMonthMinimumDiff)</formula>
    </cfRule>
  </conditionalFormatting>
  <conditionalFormatting sqref="U125">
    <cfRule type="expression" dxfId="59" priority="185" stopIfTrue="1">
      <formula>AND(NOT(ISBLANK(S125)),ABS(U125)&gt;PreviousMonthMinimumDiff)</formula>
    </cfRule>
  </conditionalFormatting>
  <conditionalFormatting sqref="U125">
    <cfRule type="expression" dxfId="58" priority="186" stopIfTrue="1">
      <formula>AND(ISBLANK(S125),ABS(U125)&gt;PreviousMonthMinimumDiff)</formula>
    </cfRule>
  </conditionalFormatting>
  <conditionalFormatting sqref="U126">
    <cfRule type="expression" dxfId="57" priority="187" stopIfTrue="1">
      <formula>AND(NOT(ISBLANK(S126)),ABS(U126)&gt;PreviousMonthMinimumDiff)</formula>
    </cfRule>
  </conditionalFormatting>
  <conditionalFormatting sqref="U126">
    <cfRule type="expression" dxfId="56" priority="188" stopIfTrue="1">
      <formula>AND(ISBLANK(S126),ABS(U126)&gt;PreviousMonthMinimumDiff)</formula>
    </cfRule>
  </conditionalFormatting>
  <conditionalFormatting sqref="U127">
    <cfRule type="expression" dxfId="55" priority="189" stopIfTrue="1">
      <formula>AND(NOT(ISBLANK(S127)),ABS(U127)&gt;PreviousMonthMinimumDiff)</formula>
    </cfRule>
  </conditionalFormatting>
  <conditionalFormatting sqref="U127">
    <cfRule type="expression" dxfId="54" priority="190" stopIfTrue="1">
      <formula>AND(ISBLANK(S127),ABS(U127)&gt;PreviousMonthMinimumDiff)</formula>
    </cfRule>
  </conditionalFormatting>
  <conditionalFormatting sqref="U130">
    <cfRule type="expression" dxfId="53" priority="191" stopIfTrue="1">
      <formula>AND(NOT(ISBLANK(S130)),ABS(U130)&gt;PreviousMonthMinimumDiff)</formula>
    </cfRule>
  </conditionalFormatting>
  <conditionalFormatting sqref="U130">
    <cfRule type="expression" dxfId="52" priority="192" stopIfTrue="1">
      <formula>AND(ISBLANK(S130),ABS(U130)&gt;PreviousMonthMinimumDiff)</formula>
    </cfRule>
  </conditionalFormatting>
  <conditionalFormatting sqref="U136">
    <cfRule type="expression" dxfId="51" priority="193" stopIfTrue="1">
      <formula>AND(NOT(ISBLANK(S136)),ABS(U136)&gt;PreviousMonthMinimumDiff)</formula>
    </cfRule>
  </conditionalFormatting>
  <conditionalFormatting sqref="U136">
    <cfRule type="expression" dxfId="50" priority="194" stopIfTrue="1">
      <formula>AND(ISBLANK(S136),ABS(U136)&gt;PreviousMonthMinimumDiff)</formula>
    </cfRule>
  </conditionalFormatting>
  <conditionalFormatting sqref="U137">
    <cfRule type="expression" dxfId="49" priority="195" stopIfTrue="1">
      <formula>AND(NOT(ISBLANK(S137)),ABS(U137)&gt;PreviousMonthMinimumDiff)</formula>
    </cfRule>
  </conditionalFormatting>
  <conditionalFormatting sqref="U137">
    <cfRule type="expression" dxfId="48" priority="196" stopIfTrue="1">
      <formula>AND(ISBLANK(S137),ABS(U137)&gt;PreviousMonthMinimumDiff)</formula>
    </cfRule>
  </conditionalFormatting>
  <conditionalFormatting sqref="U140">
    <cfRule type="expression" dxfId="47" priority="197" stopIfTrue="1">
      <formula>AND(NOT(ISBLANK(S140)),ABS(U140)&gt;PreviousMonthMinimumDiff)</formula>
    </cfRule>
  </conditionalFormatting>
  <conditionalFormatting sqref="U140">
    <cfRule type="expression" dxfId="46" priority="198" stopIfTrue="1">
      <formula>AND(ISBLANK(S140),ABS(U140)&gt;PreviousMonthMinimumDiff)</formula>
    </cfRule>
  </conditionalFormatting>
  <conditionalFormatting sqref="U141">
    <cfRule type="expression" dxfId="45" priority="199" stopIfTrue="1">
      <formula>AND(NOT(ISBLANK(S141)),ABS(U141)&gt;PreviousMonthMinimumDiff)</formula>
    </cfRule>
  </conditionalFormatting>
  <conditionalFormatting sqref="U141">
    <cfRule type="expression" dxfId="44" priority="200" stopIfTrue="1">
      <formula>AND(ISBLANK(S141),ABS(U141)&gt;PreviousMonthMinimumDiff)</formula>
    </cfRule>
  </conditionalFormatting>
  <conditionalFormatting sqref="U150">
    <cfRule type="expression" dxfId="43" priority="201" stopIfTrue="1">
      <formula>AND(NOT(ISBLANK(S150)),ABS(U150)&gt;PreviousMonthMinimumDiff)</formula>
    </cfRule>
  </conditionalFormatting>
  <conditionalFormatting sqref="U150">
    <cfRule type="expression" dxfId="42" priority="202" stopIfTrue="1">
      <formula>AND(ISBLANK(S150),ABS(U150)&gt;PreviousMonthMinimumDiff)</formula>
    </cfRule>
  </conditionalFormatting>
  <conditionalFormatting sqref="U151">
    <cfRule type="expression" dxfId="41" priority="203" stopIfTrue="1">
      <formula>AND(NOT(ISBLANK(S151)),ABS(U151)&gt;PreviousMonthMinimumDiff)</formula>
    </cfRule>
  </conditionalFormatting>
  <conditionalFormatting sqref="U151">
    <cfRule type="expression" dxfId="40" priority="204" stopIfTrue="1">
      <formula>AND(ISBLANK(S151),ABS(U151)&gt;PreviousMonthMinimumDiff)</formula>
    </cfRule>
  </conditionalFormatting>
  <conditionalFormatting sqref="U152">
    <cfRule type="expression" dxfId="39" priority="205" stopIfTrue="1">
      <formula>AND(NOT(ISBLANK(S152)),ABS(U152)&gt;PreviousMonthMinimumDiff)</formula>
    </cfRule>
  </conditionalFormatting>
  <conditionalFormatting sqref="U152">
    <cfRule type="expression" dxfId="38" priority="206" stopIfTrue="1">
      <formula>AND(ISBLANK(S152),ABS(U152)&gt;PreviousMonthMinimumDiff)</formula>
    </cfRule>
  </conditionalFormatting>
  <conditionalFormatting sqref="U155">
    <cfRule type="expression" dxfId="37" priority="207" stopIfTrue="1">
      <formula>AND(NOT(ISBLANK(S155)),ABS(U155)&gt;PreviousMonthMinimumDiff)</formula>
    </cfRule>
  </conditionalFormatting>
  <conditionalFormatting sqref="U155">
    <cfRule type="expression" dxfId="36" priority="208" stopIfTrue="1">
      <formula>AND(ISBLANK(S155),ABS(U155)&gt;PreviousMonthMinimumDiff)</formula>
    </cfRule>
  </conditionalFormatting>
  <conditionalFormatting sqref="U156">
    <cfRule type="expression" dxfId="35" priority="209" stopIfTrue="1">
      <formula>AND(NOT(ISBLANK(S156)),ABS(U156)&gt;PreviousMonthMinimumDiff)</formula>
    </cfRule>
  </conditionalFormatting>
  <conditionalFormatting sqref="U156">
    <cfRule type="expression" dxfId="34" priority="210" stopIfTrue="1">
      <formula>AND(ISBLANK(S156),ABS(U156)&gt;PreviousMonthMinimumDiff)</formula>
    </cfRule>
  </conditionalFormatting>
  <conditionalFormatting sqref="U159">
    <cfRule type="expression" dxfId="33" priority="211" stopIfTrue="1">
      <formula>AND(NOT(ISBLANK(S159)),ABS(U159)&gt;PreviousMonthMinimumDiff)</formula>
    </cfRule>
  </conditionalFormatting>
  <conditionalFormatting sqref="U159">
    <cfRule type="expression" dxfId="32" priority="212" stopIfTrue="1">
      <formula>AND(ISBLANK(S159),ABS(U159)&gt;PreviousMonthMinimumDiff)</formula>
    </cfRule>
  </conditionalFormatting>
  <conditionalFormatting sqref="U160">
    <cfRule type="expression" dxfId="31" priority="213" stopIfTrue="1">
      <formula>AND(NOT(ISBLANK(S160)),ABS(U160)&gt;PreviousMonthMinimumDiff)</formula>
    </cfRule>
  </conditionalFormatting>
  <conditionalFormatting sqref="U160">
    <cfRule type="expression" dxfId="30" priority="214" stopIfTrue="1">
      <formula>AND(ISBLANK(S160),ABS(U160)&gt;PreviousMonthMinimumDiff)</formula>
    </cfRule>
  </conditionalFormatting>
  <conditionalFormatting sqref="U161">
    <cfRule type="expression" dxfId="29" priority="215" stopIfTrue="1">
      <formula>AND(NOT(ISBLANK(S161)),ABS(U161)&gt;PreviousMonthMinimumDiff)</formula>
    </cfRule>
  </conditionalFormatting>
  <conditionalFormatting sqref="U161">
    <cfRule type="expression" dxfId="28" priority="216" stopIfTrue="1">
      <formula>AND(ISBLANK(S161),ABS(U161)&gt;PreviousMonthMinimumDiff)</formula>
    </cfRule>
  </conditionalFormatting>
  <conditionalFormatting sqref="U162">
    <cfRule type="expression" dxfId="27" priority="217" stopIfTrue="1">
      <formula>AND(NOT(ISBLANK(S162)),ABS(U162)&gt;PreviousMonthMinimumDiff)</formula>
    </cfRule>
  </conditionalFormatting>
  <conditionalFormatting sqref="U162">
    <cfRule type="expression" dxfId="26" priority="218" stopIfTrue="1">
      <formula>AND(ISBLANK(S162),ABS(U162)&gt;PreviousMonthMinimumDiff)</formula>
    </cfRule>
  </conditionalFormatting>
  <conditionalFormatting sqref="U163">
    <cfRule type="expression" dxfId="25" priority="219" stopIfTrue="1">
      <formula>AND(NOT(ISBLANK(S163)),ABS(U163)&gt;PreviousMonthMinimumDiff)</formula>
    </cfRule>
  </conditionalFormatting>
  <conditionalFormatting sqref="U163">
    <cfRule type="expression" dxfId="24" priority="220" stopIfTrue="1">
      <formula>AND(ISBLANK(S163),ABS(U163)&gt;PreviousMonthMinimumDiff)</formula>
    </cfRule>
  </conditionalFormatting>
  <conditionalFormatting sqref="U164">
    <cfRule type="expression" dxfId="23" priority="221" stopIfTrue="1">
      <formula>AND(NOT(ISBLANK(S164)),ABS(U164)&gt;PreviousMonthMinimumDiff)</formula>
    </cfRule>
  </conditionalFormatting>
  <conditionalFormatting sqref="U164">
    <cfRule type="expression" dxfId="22" priority="222" stopIfTrue="1">
      <formula>AND(ISBLANK(S164),ABS(U164)&gt;PreviousMonthMinimumDiff)</formula>
    </cfRule>
  </conditionalFormatting>
  <conditionalFormatting sqref="U165">
    <cfRule type="expression" dxfId="21" priority="223" stopIfTrue="1">
      <formula>AND(NOT(ISBLANK(S165)),ABS(U165)&gt;PreviousMonthMinimumDiff)</formula>
    </cfRule>
  </conditionalFormatting>
  <conditionalFormatting sqref="U165">
    <cfRule type="expression" dxfId="20" priority="224" stopIfTrue="1">
      <formula>AND(ISBLANK(S165),ABS(U165)&gt;PreviousMonthMinimumDiff)</formula>
    </cfRule>
  </conditionalFormatting>
  <conditionalFormatting sqref="U166">
    <cfRule type="expression" dxfId="19" priority="225" stopIfTrue="1">
      <formula>AND(NOT(ISBLANK(S166)),ABS(U166)&gt;PreviousMonthMinimumDiff)</formula>
    </cfRule>
  </conditionalFormatting>
  <conditionalFormatting sqref="U166">
    <cfRule type="expression" dxfId="18" priority="226" stopIfTrue="1">
      <formula>AND(ISBLANK(S166),ABS(U166)&gt;PreviousMonthMinimumDiff)</formula>
    </cfRule>
  </conditionalFormatting>
  <conditionalFormatting sqref="U167">
    <cfRule type="expression" dxfId="17" priority="227" stopIfTrue="1">
      <formula>AND(NOT(ISBLANK(S167)),ABS(U167)&gt;PreviousMonthMinimumDiff)</formula>
    </cfRule>
  </conditionalFormatting>
  <conditionalFormatting sqref="U167">
    <cfRule type="expression" dxfId="16" priority="228" stopIfTrue="1">
      <formula>AND(ISBLANK(S167),ABS(U167)&gt;PreviousMonthMinimumDiff)</formula>
    </cfRule>
  </conditionalFormatting>
  <conditionalFormatting sqref="U168">
    <cfRule type="expression" dxfId="15" priority="229" stopIfTrue="1">
      <formula>AND(NOT(ISBLANK(S168)),ABS(U168)&gt;PreviousMonthMinimumDiff)</formula>
    </cfRule>
  </conditionalFormatting>
  <conditionalFormatting sqref="U168">
    <cfRule type="expression" dxfId="14" priority="230" stopIfTrue="1">
      <formula>AND(ISBLANK(S168),ABS(U168)&gt;PreviousMonthMinimumDiff)</formula>
    </cfRule>
  </conditionalFormatting>
  <conditionalFormatting sqref="U169">
    <cfRule type="expression" dxfId="13" priority="231" stopIfTrue="1">
      <formula>AND(NOT(ISBLANK(S169)),ABS(U169)&gt;PreviousMonthMinimumDiff)</formula>
    </cfRule>
  </conditionalFormatting>
  <conditionalFormatting sqref="U169">
    <cfRule type="expression" dxfId="12" priority="232" stopIfTrue="1">
      <formula>AND(ISBLANK(S169),ABS(U169)&gt;PreviousMonthMinimumDiff)</formula>
    </cfRule>
  </conditionalFormatting>
  <conditionalFormatting sqref="U170">
    <cfRule type="expression" dxfId="11" priority="233" stopIfTrue="1">
      <formula>AND(NOT(ISBLANK(S170)),ABS(U170)&gt;PreviousMonthMinimumDiff)</formula>
    </cfRule>
  </conditionalFormatting>
  <conditionalFormatting sqref="U170">
    <cfRule type="expression" dxfId="10" priority="234" stopIfTrue="1">
      <formula>AND(ISBLANK(S170),ABS(U170)&gt;PreviousMonthMinimumDiff)</formula>
    </cfRule>
  </conditionalFormatting>
  <conditionalFormatting sqref="U173">
    <cfRule type="expression" dxfId="9" priority="235" stopIfTrue="1">
      <formula>AND(NOT(ISBLANK(S173)),ABS(U173)&gt;PreviousMonthMinimumDiff)</formula>
    </cfRule>
  </conditionalFormatting>
  <conditionalFormatting sqref="U173">
    <cfRule type="expression" dxfId="8" priority="236" stopIfTrue="1">
      <formula>AND(ISBLANK(S173),ABS(U173)&gt;PreviousMonthMinimumDiff)</formula>
    </cfRule>
  </conditionalFormatting>
  <conditionalFormatting sqref="U176">
    <cfRule type="expression" dxfId="7" priority="237" stopIfTrue="1">
      <formula>AND(NOT(ISBLANK(S176)),ABS(U176)&gt;PreviousMonthMinimumDiff)</formula>
    </cfRule>
  </conditionalFormatting>
  <conditionalFormatting sqref="U176">
    <cfRule type="expression" dxfId="6" priority="238" stopIfTrue="1">
      <formula>AND(ISBLANK(S176),ABS(U176)&gt;PreviousMonthMinimumDiff)</formula>
    </cfRule>
  </conditionalFormatting>
  <conditionalFormatting sqref="U177">
    <cfRule type="expression" dxfId="5" priority="239" stopIfTrue="1">
      <formula>AND(NOT(ISBLANK(S177)),ABS(U177)&gt;PreviousMonthMinimumDiff)</formula>
    </cfRule>
  </conditionalFormatting>
  <conditionalFormatting sqref="U177">
    <cfRule type="expression" dxfId="4" priority="240" stopIfTrue="1">
      <formula>AND(ISBLANK(S177),ABS(U177)&gt;PreviousMonthMinimumDiff)</formula>
    </cfRule>
  </conditionalFormatting>
  <conditionalFormatting sqref="U178">
    <cfRule type="expression" dxfId="3" priority="241" stopIfTrue="1">
      <formula>AND(NOT(ISBLANK(S178)),ABS(U178)&gt;PreviousMonthMinimumDiff)</formula>
    </cfRule>
  </conditionalFormatting>
  <conditionalFormatting sqref="U178">
    <cfRule type="expression" dxfId="2" priority="242" stopIfTrue="1">
      <formula>AND(ISBLANK(S178),ABS(U178)&gt;PreviousMonthMinimumDiff)</formula>
    </cfRule>
  </conditionalFormatting>
  <conditionalFormatting sqref="U179">
    <cfRule type="expression" dxfId="1" priority="243" stopIfTrue="1">
      <formula>AND(NOT(ISBLANK(S179)),ABS(U179)&gt;PreviousMonthMinimumDiff)</formula>
    </cfRule>
  </conditionalFormatting>
  <conditionalFormatting sqref="U179">
    <cfRule type="expression" dxfId="0" priority="244" stopIfTrue="1">
      <formula>AND(ISBLANK(S179),ABS(U179)&gt;PreviousMonthMinimumDiff)</formula>
    </cfRule>
  </conditionalFormatting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71D33-F003-44D9-B894-7CD15E7F0258}">
  <sheetPr>
    <pageSetUpPr fitToPage="1"/>
  </sheetPr>
  <dimension ref="A1:R74"/>
  <sheetViews>
    <sheetView showGridLines="0" zoomScale="130" zoomScaleNormal="130" workbookViewId="0">
      <pane ySplit="6" topLeftCell="A63" activePane="bottomLeft" state="frozen"/>
      <selection pane="bottomLeft" activeCell="J34" sqref="J34"/>
    </sheetView>
  </sheetViews>
  <sheetFormatPr defaultRowHeight="15" x14ac:dyDescent="0.25"/>
  <cols>
    <col min="1" max="3" width="1.85546875" customWidth="1"/>
    <col min="4" max="4" width="26.7109375" customWidth="1"/>
    <col min="5" max="5" width="10.42578125" bestFit="1" customWidth="1"/>
    <col min="6" max="6" width="15.5703125" bestFit="1" customWidth="1"/>
    <col min="7" max="7" width="11.7109375" customWidth="1"/>
  </cols>
  <sheetData>
    <row r="1" spans="1:18" ht="20.25" customHeight="1" x14ac:dyDescent="0.4">
      <c r="A1" s="1" t="s">
        <v>315</v>
      </c>
      <c r="B1" s="77"/>
      <c r="C1" s="77"/>
      <c r="E1" s="88"/>
      <c r="F1" s="88"/>
      <c r="G1" s="158"/>
    </row>
    <row r="2" spans="1:18" ht="15" customHeight="1" x14ac:dyDescent="0.25">
      <c r="A2" s="3" t="s">
        <v>1</v>
      </c>
      <c r="B2" s="78"/>
      <c r="C2" s="78"/>
      <c r="E2" s="88"/>
      <c r="F2" s="88"/>
      <c r="G2" s="88"/>
    </row>
    <row r="3" spans="1:18" ht="15" customHeight="1" x14ac:dyDescent="0.25">
      <c r="A3" s="4" t="s">
        <v>361</v>
      </c>
      <c r="B3" s="79"/>
      <c r="C3" s="79"/>
      <c r="E3" s="88"/>
      <c r="F3" s="88"/>
      <c r="G3" s="158"/>
    </row>
    <row r="4" spans="1:18" ht="12.75" customHeight="1" x14ac:dyDescent="0.25">
      <c r="A4" s="78"/>
      <c r="B4" s="78"/>
      <c r="C4" s="78"/>
      <c r="E4" s="88"/>
      <c r="F4" s="88"/>
      <c r="G4" s="158"/>
    </row>
    <row r="5" spans="1:18" ht="12.75" customHeight="1" x14ac:dyDescent="0.25">
      <c r="A5" s="159" t="s">
        <v>315</v>
      </c>
      <c r="B5" s="159"/>
      <c r="C5" s="159"/>
      <c r="D5" s="159"/>
      <c r="E5" s="160">
        <v>44742</v>
      </c>
      <c r="F5" s="160">
        <v>44865</v>
      </c>
      <c r="G5" s="160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25">
      <c r="A6" s="165" t="s">
        <v>316</v>
      </c>
      <c r="B6" s="161"/>
      <c r="C6" s="161"/>
      <c r="D6" s="161"/>
      <c r="E6" s="161" t="s">
        <v>317</v>
      </c>
      <c r="F6" s="161" t="s">
        <v>318</v>
      </c>
      <c r="G6" s="161" t="s">
        <v>319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25">
      <c r="A7" s="2" t="s">
        <v>316</v>
      </c>
      <c r="B7" s="2"/>
      <c r="C7" s="2"/>
      <c r="D7" s="2"/>
      <c r="E7" s="93"/>
      <c r="F7" s="93"/>
      <c r="G7" s="9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25">
      <c r="A8" s="2"/>
      <c r="B8" s="2" t="s">
        <v>320</v>
      </c>
      <c r="C8" s="2"/>
      <c r="D8" s="2"/>
      <c r="E8" s="93"/>
      <c r="F8" s="93"/>
      <c r="G8" s="9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25">
      <c r="A9" s="2"/>
      <c r="B9" s="2"/>
      <c r="C9" s="2" t="s">
        <v>321</v>
      </c>
      <c r="D9" s="2"/>
      <c r="E9" s="93"/>
      <c r="F9" s="93"/>
      <c r="G9" s="93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25">
      <c r="A10" s="2"/>
      <c r="B10" s="2"/>
      <c r="C10" s="2"/>
      <c r="D10" s="2" t="s">
        <v>322</v>
      </c>
      <c r="E10" s="93">
        <v>407613.28</v>
      </c>
      <c r="F10" s="93">
        <v>534680.61</v>
      </c>
      <c r="G10" s="9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25">
      <c r="A11" s="2"/>
      <c r="B11" s="2"/>
      <c r="C11" s="2"/>
      <c r="D11" s="2" t="s">
        <v>323</v>
      </c>
      <c r="E11" s="93">
        <v>150084</v>
      </c>
      <c r="F11" s="93">
        <v>150749.67000000001</v>
      </c>
      <c r="G11" s="9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25">
      <c r="A12" s="2"/>
      <c r="B12" s="2"/>
      <c r="C12" s="2"/>
      <c r="D12" s="2" t="s">
        <v>324</v>
      </c>
      <c r="E12" s="93">
        <v>2298647.6</v>
      </c>
      <c r="F12" s="93">
        <v>1611367.57</v>
      </c>
      <c r="G12" s="9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25">
      <c r="A13" s="2"/>
      <c r="B13" s="2"/>
      <c r="C13" s="2"/>
      <c r="D13" s="2" t="s">
        <v>325</v>
      </c>
      <c r="E13" s="93">
        <v>100</v>
      </c>
      <c r="F13" s="93">
        <v>100</v>
      </c>
      <c r="G13" s="9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25">
      <c r="A14" s="2"/>
      <c r="B14" s="2"/>
      <c r="C14" s="2"/>
      <c r="D14" s="42" t="s">
        <v>326</v>
      </c>
      <c r="E14" s="96">
        <v>2856444.88</v>
      </c>
      <c r="F14" s="96">
        <v>2296897.85</v>
      </c>
      <c r="G14" s="96">
        <v>740933.25583556388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25">
      <c r="A15" s="2"/>
      <c r="B15" s="2"/>
      <c r="C15" s="2" t="s">
        <v>327</v>
      </c>
      <c r="D15" s="2"/>
      <c r="E15" s="93"/>
      <c r="F15" s="93"/>
      <c r="G15" s="9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25">
      <c r="A16" s="2"/>
      <c r="B16" s="2"/>
      <c r="C16" s="2"/>
      <c r="D16" s="2" t="s">
        <v>270</v>
      </c>
      <c r="E16" s="93">
        <v>196030.07</v>
      </c>
      <c r="F16" s="93">
        <v>97157.89</v>
      </c>
      <c r="G16" s="93">
        <v>196030.06968750001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25">
      <c r="A17" s="2"/>
      <c r="B17" s="2"/>
      <c r="C17" s="2"/>
      <c r="D17" s="42" t="s">
        <v>328</v>
      </c>
      <c r="E17" s="96">
        <v>196030.07</v>
      </c>
      <c r="F17" s="96">
        <v>97157.89</v>
      </c>
      <c r="G17" s="96">
        <v>196030.06968750001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25">
      <c r="A18" s="2"/>
      <c r="B18" s="2"/>
      <c r="C18" s="2" t="s">
        <v>329</v>
      </c>
      <c r="D18" s="2"/>
      <c r="E18" s="93"/>
      <c r="F18" s="93"/>
      <c r="G18" s="9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25">
      <c r="A19" s="2"/>
      <c r="B19" s="2"/>
      <c r="C19" s="2"/>
      <c r="D19" s="2" t="s">
        <v>271</v>
      </c>
      <c r="E19" s="93">
        <v>33918.44</v>
      </c>
      <c r="F19" s="93">
        <v>147739.28</v>
      </c>
      <c r="G19" s="93">
        <v>33918.436250000013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25">
      <c r="A20" s="2"/>
      <c r="B20" s="2"/>
      <c r="C20" s="2"/>
      <c r="D20" s="2" t="s">
        <v>272</v>
      </c>
      <c r="E20" s="93">
        <v>10000</v>
      </c>
      <c r="F20" s="93">
        <v>10000</v>
      </c>
      <c r="G20" s="93">
        <v>10000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25">
      <c r="A21" s="2"/>
      <c r="B21" s="2"/>
      <c r="C21" s="2"/>
      <c r="D21" s="42" t="s">
        <v>330</v>
      </c>
      <c r="E21" s="96">
        <v>43918.44</v>
      </c>
      <c r="F21" s="96">
        <v>157739.28</v>
      </c>
      <c r="G21" s="96">
        <v>43918.436250000013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25">
      <c r="A22" s="2"/>
      <c r="B22" s="2"/>
      <c r="C22" s="42" t="s">
        <v>331</v>
      </c>
      <c r="D22" s="42"/>
      <c r="E22" s="96">
        <v>3096393.3899999997</v>
      </c>
      <c r="F22" s="96">
        <v>2551795.02</v>
      </c>
      <c r="G22" s="96">
        <v>980881.76177306392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25">
      <c r="A23" s="2"/>
      <c r="B23" s="2" t="s">
        <v>332</v>
      </c>
      <c r="C23" s="2"/>
      <c r="D23" s="2"/>
      <c r="E23" s="93"/>
      <c r="F23" s="93"/>
      <c r="G23" s="9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25">
      <c r="A24" s="2"/>
      <c r="B24" s="2"/>
      <c r="C24" s="2" t="s">
        <v>333</v>
      </c>
      <c r="D24" s="2"/>
      <c r="E24" s="93"/>
      <c r="F24" s="93"/>
      <c r="G24" s="9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25">
      <c r="A25" s="2"/>
      <c r="B25" s="2"/>
      <c r="C25" s="2"/>
      <c r="D25" s="2" t="s">
        <v>288</v>
      </c>
      <c r="E25" s="93">
        <v>312626.90999999997</v>
      </c>
      <c r="F25" s="93">
        <v>1968032.63</v>
      </c>
      <c r="G25" s="93">
        <v>1968032.63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25">
      <c r="A26" s="2"/>
      <c r="B26" s="2"/>
      <c r="C26" s="2"/>
      <c r="D26" s="2" t="s">
        <v>262</v>
      </c>
      <c r="E26" s="93">
        <v>-20874.419999999998</v>
      </c>
      <c r="F26" s="93">
        <v>-39561.06</v>
      </c>
      <c r="G26" s="93">
        <v>-145422.77875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25">
      <c r="A27" s="2"/>
      <c r="B27" s="2"/>
      <c r="C27" s="2"/>
      <c r="D27" s="42" t="s">
        <v>334</v>
      </c>
      <c r="E27" s="96">
        <v>291752.49</v>
      </c>
      <c r="F27" s="96">
        <v>1928471.5699999998</v>
      </c>
      <c r="G27" s="96">
        <v>1822609.8512499998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25">
      <c r="A28" s="2"/>
      <c r="B28" s="2"/>
      <c r="C28" s="2" t="s">
        <v>335</v>
      </c>
      <c r="D28" s="2"/>
      <c r="E28" s="93"/>
      <c r="F28" s="93"/>
      <c r="G28" s="9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25">
      <c r="A29" s="2"/>
      <c r="B29" s="2"/>
      <c r="C29" s="2"/>
      <c r="D29" s="2" t="s">
        <v>265</v>
      </c>
      <c r="E29" s="93">
        <v>182878.07999999999</v>
      </c>
      <c r="F29" s="93">
        <v>257774.69</v>
      </c>
      <c r="G29" s="93">
        <v>257774.69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25">
      <c r="A30" s="2"/>
      <c r="B30" s="2"/>
      <c r="C30" s="2"/>
      <c r="D30" s="2" t="s">
        <v>266</v>
      </c>
      <c r="E30" s="93">
        <v>145902.32</v>
      </c>
      <c r="F30" s="93">
        <v>230752.72</v>
      </c>
      <c r="G30" s="93">
        <v>230752.72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25">
      <c r="A31" s="2"/>
      <c r="B31" s="2"/>
      <c r="C31" s="2"/>
      <c r="D31" s="2" t="s">
        <v>260</v>
      </c>
      <c r="E31" s="93">
        <v>-36936.15</v>
      </c>
      <c r="F31" s="93">
        <v>-48030.02</v>
      </c>
      <c r="G31" s="93">
        <v>-77347.34812499999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25">
      <c r="A32" s="2"/>
      <c r="B32" s="2"/>
      <c r="C32" s="2"/>
      <c r="D32" s="2" t="s">
        <v>261</v>
      </c>
      <c r="E32" s="93">
        <v>-74591.520000000004</v>
      </c>
      <c r="F32" s="93">
        <v>-98086.7</v>
      </c>
      <c r="G32" s="93">
        <v>-106432.32109375001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25">
      <c r="A33" s="2"/>
      <c r="B33" s="2"/>
      <c r="C33" s="2"/>
      <c r="D33" s="42" t="s">
        <v>336</v>
      </c>
      <c r="E33" s="96">
        <v>217252.72999999998</v>
      </c>
      <c r="F33" s="96">
        <v>342410.69</v>
      </c>
      <c r="G33" s="96">
        <v>304747.74078125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25">
      <c r="A34" s="2"/>
      <c r="B34" s="2"/>
      <c r="C34" s="42" t="s">
        <v>337</v>
      </c>
      <c r="D34" s="42"/>
      <c r="E34" s="96">
        <v>509005.22</v>
      </c>
      <c r="F34" s="96">
        <v>2270882.2599999998</v>
      </c>
      <c r="G34" s="96">
        <v>2127357.5920312498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25">
      <c r="A35" s="2"/>
      <c r="B35" s="42" t="s">
        <v>338</v>
      </c>
      <c r="C35" s="42"/>
      <c r="D35" s="42"/>
      <c r="E35" s="96">
        <v>3605398.6099999994</v>
      </c>
      <c r="F35" s="96">
        <v>4822677.2799999993</v>
      </c>
      <c r="G35" s="96">
        <v>3108239.3538043136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25">
      <c r="A36" s="2"/>
      <c r="B36" s="2"/>
      <c r="C36" s="2"/>
      <c r="D36" s="2"/>
      <c r="E36" s="93"/>
      <c r="F36" s="93"/>
      <c r="G36" s="9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25">
      <c r="A37" s="162" t="s">
        <v>339</v>
      </c>
      <c r="B37" s="162"/>
      <c r="C37" s="163"/>
      <c r="D37" s="163"/>
      <c r="E37" s="164" t="s">
        <v>317</v>
      </c>
      <c r="F37" s="164" t="s">
        <v>318</v>
      </c>
      <c r="G37" s="164" t="s">
        <v>319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25">
      <c r="A38" s="2" t="s">
        <v>339</v>
      </c>
      <c r="B38" s="2"/>
      <c r="C38" s="2"/>
      <c r="D38" s="2"/>
      <c r="E38" s="93"/>
      <c r="F38" s="93"/>
      <c r="G38" s="9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25">
      <c r="A39" s="2"/>
      <c r="B39" s="2" t="s">
        <v>340</v>
      </c>
      <c r="C39" s="2"/>
      <c r="D39" s="2"/>
      <c r="E39" s="93"/>
      <c r="F39" s="93"/>
      <c r="G39" s="9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 customHeight="1" x14ac:dyDescent="0.25">
      <c r="A40" s="2"/>
      <c r="B40" s="2"/>
      <c r="C40" s="2" t="s">
        <v>341</v>
      </c>
      <c r="D40" s="2"/>
      <c r="E40" s="93"/>
      <c r="F40" s="93"/>
      <c r="G40" s="9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 customHeight="1" x14ac:dyDescent="0.25">
      <c r="A41" s="2"/>
      <c r="B41" s="2"/>
      <c r="C41" s="2"/>
      <c r="D41" s="2" t="s">
        <v>274</v>
      </c>
      <c r="E41" s="93">
        <v>14.58</v>
      </c>
      <c r="F41" s="93">
        <v>5200.29</v>
      </c>
      <c r="G41" s="93">
        <v>14.580039062500036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x14ac:dyDescent="0.25">
      <c r="A42" s="2"/>
      <c r="B42" s="2"/>
      <c r="C42" s="2"/>
      <c r="D42" s="2" t="s">
        <v>275</v>
      </c>
      <c r="E42" s="93">
        <v>62559.56</v>
      </c>
      <c r="F42" s="93">
        <v>69672.86</v>
      </c>
      <c r="G42" s="93">
        <v>62559.560195312501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 customHeight="1" x14ac:dyDescent="0.25">
      <c r="A43" s="2"/>
      <c r="B43" s="2"/>
      <c r="C43" s="2"/>
      <c r="D43" s="42" t="s">
        <v>342</v>
      </c>
      <c r="E43" s="96">
        <v>62574.14</v>
      </c>
      <c r="F43" s="96">
        <v>74873.149999999994</v>
      </c>
      <c r="G43" s="96">
        <v>62574.140234375001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 customHeight="1" x14ac:dyDescent="0.25">
      <c r="A44" s="2"/>
      <c r="B44" s="2"/>
      <c r="C44" s="2" t="s">
        <v>343</v>
      </c>
      <c r="D44" s="2"/>
      <c r="E44" s="93"/>
      <c r="F44" s="93"/>
      <c r="G44" s="9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 customHeight="1" x14ac:dyDescent="0.25">
      <c r="A45" s="2"/>
      <c r="B45" s="2"/>
      <c r="C45" s="2"/>
      <c r="D45" s="2" t="s">
        <v>278</v>
      </c>
      <c r="E45" s="93">
        <v>7446.2</v>
      </c>
      <c r="F45" s="93">
        <v>24272.400000000001</v>
      </c>
      <c r="G45" s="93">
        <v>7446.2007812500005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 customHeight="1" x14ac:dyDescent="0.25">
      <c r="A46" s="2"/>
      <c r="B46" s="2"/>
      <c r="C46" s="2"/>
      <c r="D46" s="2" t="s">
        <v>279</v>
      </c>
      <c r="E46" s="93">
        <v>-405.5</v>
      </c>
      <c r="F46" s="93">
        <v>-405.5</v>
      </c>
      <c r="G46" s="93">
        <v>-405.5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 customHeight="1" x14ac:dyDescent="0.25">
      <c r="A47" s="2"/>
      <c r="B47" s="2"/>
      <c r="C47" s="2"/>
      <c r="D47" s="2" t="s">
        <v>280</v>
      </c>
      <c r="E47" s="93">
        <v>-0.01</v>
      </c>
      <c r="F47" s="93">
        <v>-0.01</v>
      </c>
      <c r="G47" s="93">
        <v>-0.01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 customHeight="1" x14ac:dyDescent="0.25">
      <c r="A48" s="2"/>
      <c r="B48" s="2"/>
      <c r="C48" s="2"/>
      <c r="D48" s="2" t="s">
        <v>284</v>
      </c>
      <c r="E48" s="93">
        <v>0</v>
      </c>
      <c r="F48" s="93">
        <v>1296082.57</v>
      </c>
      <c r="G48" s="93">
        <v>-1.7999999807216227E-2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1.25" customHeight="1" x14ac:dyDescent="0.25">
      <c r="A49" s="2"/>
      <c r="B49" s="2"/>
      <c r="C49" s="2"/>
      <c r="D49" s="2" t="s">
        <v>281</v>
      </c>
      <c r="E49" s="93">
        <v>0</v>
      </c>
      <c r="F49" s="93">
        <v>7753.76</v>
      </c>
      <c r="G49" s="93">
        <v>2.3437500021827873E-4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1.25" customHeight="1" x14ac:dyDescent="0.25">
      <c r="A50" s="2"/>
      <c r="B50" s="2"/>
      <c r="C50" s="2"/>
      <c r="D50" s="42" t="s">
        <v>344</v>
      </c>
      <c r="E50" s="96">
        <v>7040.69</v>
      </c>
      <c r="F50" s="96">
        <v>1327703.22</v>
      </c>
      <c r="G50" s="96">
        <v>7040.6730156251933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1.25" customHeight="1" x14ac:dyDescent="0.25">
      <c r="A51" s="2"/>
      <c r="B51" s="2"/>
      <c r="C51" s="2" t="s">
        <v>345</v>
      </c>
      <c r="D51" s="2"/>
      <c r="E51" s="93"/>
      <c r="F51" s="93"/>
      <c r="G51" s="9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1.25" customHeight="1" x14ac:dyDescent="0.25">
      <c r="A52" s="2"/>
      <c r="B52" s="2"/>
      <c r="C52" s="2"/>
      <c r="D52" s="2" t="s">
        <v>276</v>
      </c>
      <c r="E52" s="93">
        <v>83527.67</v>
      </c>
      <c r="F52" s="93">
        <v>0</v>
      </c>
      <c r="G52" s="93">
        <v>122102.62142616999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1.25" customHeight="1" x14ac:dyDescent="0.25">
      <c r="A53" s="2"/>
      <c r="B53" s="2"/>
      <c r="C53" s="2"/>
      <c r="D53" s="2" t="s">
        <v>277</v>
      </c>
      <c r="E53" s="93">
        <v>8228.1299999999992</v>
      </c>
      <c r="F53" s="93">
        <v>0</v>
      </c>
      <c r="G53" s="9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1.25" customHeight="1" x14ac:dyDescent="0.25">
      <c r="A54" s="2"/>
      <c r="B54" s="2"/>
      <c r="C54" s="2"/>
      <c r="D54" s="42" t="s">
        <v>346</v>
      </c>
      <c r="E54" s="96">
        <v>91755.8</v>
      </c>
      <c r="F54" s="96">
        <v>0</v>
      </c>
      <c r="G54" s="96">
        <v>122102.62142616999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1.25" customHeight="1" x14ac:dyDescent="0.25">
      <c r="A55" s="2"/>
      <c r="B55" s="2"/>
      <c r="C55" s="42" t="s">
        <v>347</v>
      </c>
      <c r="D55" s="42"/>
      <c r="E55" s="96">
        <v>161370.63</v>
      </c>
      <c r="F55" s="96">
        <v>1402576.3699999999</v>
      </c>
      <c r="G55" s="96">
        <v>191717.43467617017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1.25" customHeight="1" x14ac:dyDescent="0.25">
      <c r="A56" s="2"/>
      <c r="B56" s="2" t="s">
        <v>348</v>
      </c>
      <c r="C56" s="2"/>
      <c r="D56" s="2"/>
      <c r="E56" s="93"/>
      <c r="F56" s="93"/>
      <c r="G56" s="9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1.25" customHeight="1" x14ac:dyDescent="0.25">
      <c r="A57" s="2"/>
      <c r="B57" s="2"/>
      <c r="C57" s="2" t="s">
        <v>349</v>
      </c>
      <c r="D57" s="2"/>
      <c r="E57" s="93"/>
      <c r="F57" s="93"/>
      <c r="G57" s="9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1.25" customHeight="1" x14ac:dyDescent="0.25">
      <c r="A58" s="2"/>
      <c r="B58" s="2"/>
      <c r="C58" s="2"/>
      <c r="D58" s="2" t="s">
        <v>350</v>
      </c>
      <c r="E58" s="93">
        <v>669558.43000000005</v>
      </c>
      <c r="F58" s="93">
        <v>1482852.98</v>
      </c>
      <c r="G58" s="93">
        <v>1482852.98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1.25" customHeight="1" x14ac:dyDescent="0.25">
      <c r="A59" s="2"/>
      <c r="B59" s="2"/>
      <c r="C59" s="2"/>
      <c r="D59" s="42" t="s">
        <v>351</v>
      </c>
      <c r="E59" s="96">
        <v>669558.43000000005</v>
      </c>
      <c r="F59" s="96">
        <v>1482852.98</v>
      </c>
      <c r="G59" s="96">
        <v>1482852.98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1.25" customHeight="1" x14ac:dyDescent="0.25">
      <c r="A60" s="2"/>
      <c r="B60" s="2"/>
      <c r="C60" s="2" t="s">
        <v>51</v>
      </c>
      <c r="D60" s="2"/>
      <c r="E60" s="93"/>
      <c r="F60" s="93"/>
      <c r="G60" s="9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1.25" customHeight="1" x14ac:dyDescent="0.25">
      <c r="A61" s="2"/>
      <c r="B61" s="2"/>
      <c r="C61" s="2"/>
      <c r="D61" s="2" t="s">
        <v>51</v>
      </c>
      <c r="E61" s="93">
        <v>813294.55</v>
      </c>
      <c r="F61" s="93">
        <v>-1413.65</v>
      </c>
      <c r="G61" s="93">
        <v>-500993.06079373136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1.25" customHeight="1" x14ac:dyDescent="0.25">
      <c r="A62" s="2"/>
      <c r="B62" s="2"/>
      <c r="C62" s="2"/>
      <c r="D62" s="42" t="s">
        <v>352</v>
      </c>
      <c r="E62" s="96">
        <v>813294.55</v>
      </c>
      <c r="F62" s="96">
        <v>-1413.65</v>
      </c>
      <c r="G62" s="96">
        <v>-500993.06079373136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1.25" customHeight="1" x14ac:dyDescent="0.25">
      <c r="A63" s="2"/>
      <c r="B63" s="2"/>
      <c r="C63" s="42" t="s">
        <v>353</v>
      </c>
      <c r="D63" s="42"/>
      <c r="E63" s="96">
        <v>1482852.98</v>
      </c>
      <c r="F63" s="96">
        <v>1481439.33</v>
      </c>
      <c r="G63" s="96">
        <v>981859.91920626862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1.25" customHeight="1" x14ac:dyDescent="0.25">
      <c r="A64" s="2"/>
      <c r="B64" s="2" t="s">
        <v>354</v>
      </c>
      <c r="C64" s="2"/>
      <c r="D64" s="2"/>
      <c r="E64" s="93"/>
      <c r="F64" s="93"/>
      <c r="G64" s="9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1.25" customHeight="1" x14ac:dyDescent="0.25">
      <c r="A65" s="2"/>
      <c r="B65" s="2"/>
      <c r="C65" s="2" t="s">
        <v>355</v>
      </c>
      <c r="D65" s="2"/>
      <c r="E65" s="93"/>
      <c r="F65" s="93"/>
      <c r="G65" s="9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1.25" customHeight="1" x14ac:dyDescent="0.25">
      <c r="A66" s="2"/>
      <c r="B66" s="2"/>
      <c r="C66" s="2"/>
      <c r="D66" s="2" t="s">
        <v>290</v>
      </c>
      <c r="E66" s="93">
        <v>2000000</v>
      </c>
      <c r="F66" s="93">
        <v>2000000</v>
      </c>
      <c r="G66" s="93">
        <v>2000000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1.25" customHeight="1" x14ac:dyDescent="0.25">
      <c r="A67" s="2"/>
      <c r="B67" s="2"/>
      <c r="C67" s="2"/>
      <c r="D67" s="42" t="s">
        <v>356</v>
      </c>
      <c r="E67" s="96">
        <v>2000000</v>
      </c>
      <c r="F67" s="96">
        <v>2000000</v>
      </c>
      <c r="G67" s="96">
        <v>2000000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1.25" customHeight="1" x14ac:dyDescent="0.25">
      <c r="A68" s="2"/>
      <c r="B68" s="2"/>
      <c r="C68" s="2" t="s">
        <v>357</v>
      </c>
      <c r="D68" s="2"/>
      <c r="E68" s="93"/>
      <c r="F68" s="93"/>
      <c r="G68" s="9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1.25" customHeight="1" x14ac:dyDescent="0.25">
      <c r="A69" s="2"/>
      <c r="B69" s="2"/>
      <c r="C69" s="2"/>
      <c r="D69" s="2" t="s">
        <v>291</v>
      </c>
      <c r="E69" s="93">
        <v>-38825</v>
      </c>
      <c r="F69" s="93">
        <v>-61338.42</v>
      </c>
      <c r="G69" s="93">
        <v>-65338.000078124998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1.25" customHeight="1" x14ac:dyDescent="0.25">
      <c r="A70" s="2"/>
      <c r="B70" s="2"/>
      <c r="C70" s="2"/>
      <c r="D70" s="42" t="s">
        <v>358</v>
      </c>
      <c r="E70" s="96">
        <v>-38825</v>
      </c>
      <c r="F70" s="96">
        <v>-61338.42</v>
      </c>
      <c r="G70" s="96">
        <v>-65338.000078124998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1.25" customHeight="1" x14ac:dyDescent="0.25">
      <c r="A71" s="2"/>
      <c r="B71" s="2"/>
      <c r="C71" s="42" t="s">
        <v>359</v>
      </c>
      <c r="D71" s="42"/>
      <c r="E71" s="96">
        <v>1961175</v>
      </c>
      <c r="F71" s="96">
        <v>1938661.58</v>
      </c>
      <c r="G71" s="96">
        <v>1934661.9999218751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1.25" customHeight="1" x14ac:dyDescent="0.25">
      <c r="A72" s="2"/>
      <c r="B72" s="42" t="s">
        <v>360</v>
      </c>
      <c r="C72" s="42"/>
      <c r="D72" s="42"/>
      <c r="E72" s="96">
        <v>3605398.61</v>
      </c>
      <c r="F72" s="96">
        <v>4822677.28</v>
      </c>
      <c r="G72" s="96">
        <v>3108239.3538043136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</sheetData>
  <conditionalFormatting sqref="A37:G37">
    <cfRule type="expression" priority="23" stopIfTrue="1">
      <formula>TRUE</formula>
    </cfRule>
  </conditionalFormatting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Income Stmt - Forecast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Pillion</dc:creator>
  <cp:lastModifiedBy>Elizabeth Pillion</cp:lastModifiedBy>
  <dcterms:created xsi:type="dcterms:W3CDTF">2022-11-10T18:34:15Z</dcterms:created>
  <dcterms:modified xsi:type="dcterms:W3CDTF">2022-11-15T14:31:20Z</dcterms:modified>
</cp:coreProperties>
</file>