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49beef038c769d4/Third Future Schools/General Instruction/24-25 Spot Data/"/>
    </mc:Choice>
  </mc:AlternateContent>
  <xr:revisionPtr revIDLastSave="0" documentId="8_{C5F2E7D2-33D4-4DAC-AF42-DA7DD13E4E22}" xr6:coauthVersionLast="47" xr6:coauthVersionMax="47" xr10:uidLastSave="{00000000-0000-0000-0000-000000000000}"/>
  <bookViews>
    <workbookView xWindow="-98" yWindow="622" windowWidth="20715" windowHeight="12435" xr2:uid="{00000000-000D-0000-FFFF-FFFF00000000}"/>
  </bookViews>
  <sheets>
    <sheet name="Week 3" sheetId="1" r:id="rId1"/>
    <sheet name="Week 2" sheetId="2" r:id="rId2"/>
    <sheet name="Week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" l="1"/>
  <c r="D19" i="3"/>
  <c r="E19" i="3" s="1"/>
  <c r="C19" i="3"/>
  <c r="B19" i="3"/>
  <c r="E18" i="3"/>
  <c r="E17" i="3"/>
  <c r="E16" i="3"/>
  <c r="E15" i="3"/>
  <c r="E14" i="3"/>
  <c r="E13" i="3"/>
  <c r="E12" i="3"/>
  <c r="E11" i="3"/>
  <c r="E10" i="3"/>
  <c r="E9" i="3"/>
  <c r="E8" i="3"/>
  <c r="K37" i="2"/>
  <c r="D19" i="2"/>
  <c r="E19" i="2" s="1"/>
  <c r="C19" i="2"/>
  <c r="B19" i="2"/>
  <c r="E18" i="2"/>
  <c r="E17" i="2"/>
  <c r="E16" i="2"/>
  <c r="E15" i="2"/>
  <c r="E14" i="2"/>
  <c r="E13" i="2"/>
  <c r="E12" i="2"/>
  <c r="E11" i="2"/>
  <c r="E10" i="2"/>
  <c r="E9" i="2"/>
  <c r="E8" i="2"/>
  <c r="K37" i="1"/>
  <c r="D19" i="1"/>
  <c r="E19" i="1" s="1"/>
  <c r="C19" i="1"/>
  <c r="B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<sst xmlns="http://schemas.openxmlformats.org/spreadsheetml/2006/main" count="374" uniqueCount="68">
  <si>
    <t>Quarter:</t>
  </si>
  <si>
    <t>Two</t>
  </si>
  <si>
    <t>School</t>
  </si>
  <si>
    <t>% Proficient</t>
  </si>
  <si>
    <t>% Not Proficient</t>
  </si>
  <si>
    <t>Week:</t>
  </si>
  <si>
    <t>Three</t>
  </si>
  <si>
    <t>AAL</t>
  </si>
  <si>
    <t>Start Date:</t>
  </si>
  <si>
    <t>C3</t>
  </si>
  <si>
    <t xml:space="preserve">End Date: </t>
  </si>
  <si>
    <t>Sam</t>
  </si>
  <si>
    <t>Lamar</t>
  </si>
  <si>
    <t>Mendez</t>
  </si>
  <si>
    <t># of Spots</t>
  </si>
  <si>
    <t>Average Score</t>
  </si>
  <si>
    <t>Highest Area</t>
  </si>
  <si>
    <t>Lowest Area</t>
  </si>
  <si>
    <t>Admin</t>
  </si>
  <si>
    <t>Smith</t>
  </si>
  <si>
    <t>L.S.A.E. Model</t>
  </si>
  <si>
    <t>Engagement</t>
  </si>
  <si>
    <t>Damon DiFabio</t>
  </si>
  <si>
    <t>Fehl-Price</t>
  </si>
  <si>
    <t>Purposeful Instruction</t>
  </si>
  <si>
    <t>Noah Belcik</t>
  </si>
  <si>
    <t>Jones-Clark</t>
  </si>
  <si>
    <t>Sean Langner</t>
  </si>
  <si>
    <t>Parnell</t>
  </si>
  <si>
    <t>Stephanie McClendon</t>
  </si>
  <si>
    <t>Prescott</t>
  </si>
  <si>
    <t>Noel Mercado</t>
  </si>
  <si>
    <t>Fair Park</t>
  </si>
  <si>
    <t>Carrie Doolen</t>
  </si>
  <si>
    <t>Network</t>
  </si>
  <si>
    <t>Michael Garza</t>
  </si>
  <si>
    <t>**Fair Park**</t>
  </si>
  <si>
    <t>Keena Olivas</t>
  </si>
  <si>
    <t>Jami Berry</t>
  </si>
  <si>
    <t>Shameka Johnson</t>
  </si>
  <si>
    <t>Elizabeth Williams</t>
  </si>
  <si>
    <t>Total</t>
  </si>
  <si>
    <t>Jeremiah Willis</t>
  </si>
  <si>
    <t>Elizabeth Miranda</t>
  </si>
  <si>
    <t>Sarah Flores</t>
  </si>
  <si>
    <t>Shamika Fifer</t>
  </si>
  <si>
    <t>Mysheka Bill</t>
  </si>
  <si>
    <t>Fehl</t>
  </si>
  <si>
    <t>Mersadez Gobert</t>
  </si>
  <si>
    <t>Makenzie Vandiver</t>
  </si>
  <si>
    <t>Jones</t>
  </si>
  <si>
    <t>Da'Lisa Hatcher</t>
  </si>
  <si>
    <t>Fabiola Baca</t>
  </si>
  <si>
    <t>Taylor Parker</t>
  </si>
  <si>
    <t>Robert Spears</t>
  </si>
  <si>
    <t>Gabriela Carter</t>
  </si>
  <si>
    <t>Taylor McCall</t>
  </si>
  <si>
    <t>Kylon Wishom</t>
  </si>
  <si>
    <t>Cheryl Rami</t>
  </si>
  <si>
    <t>Rick Freehling</t>
  </si>
  <si>
    <t>Willie Smith</t>
  </si>
  <si>
    <t>Jeanette Baylor-Nard</t>
  </si>
  <si>
    <t>**Lamar**</t>
  </si>
  <si>
    <t>One</t>
  </si>
  <si>
    <t>**short week due to holiday Monday</t>
  </si>
  <si>
    <t>*4 day week</t>
  </si>
  <si>
    <t>Sam/Lamar</t>
  </si>
  <si>
    <t>**Elizabeth Miranda**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</si>
</sst>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"/>
    <numFmt numFmtId="165" formatCode="0.0"/>
  </numFmts>
  <fonts count="11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rgb="FF6AA84F"/>
      <name val="Calibri"/>
    </font>
    <font>
      <sz val="11"/>
      <color rgb="FF990000"/>
      <name val="Calibri"/>
    </font>
    <font>
      <b/>
      <sz val="12"/>
      <color rgb="FF000000"/>
      <name val="Calibri"/>
    </font>
    <font>
      <b/>
      <sz val="12"/>
      <color rgb="FF6AA84F"/>
      <name val="Calibri"/>
    </font>
    <font>
      <b/>
      <sz val="12"/>
      <color rgb="FF99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9" fontId="6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left"/>
    </xf>
    <xf numFmtId="9" fontId="8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9" fontId="9" fillId="2" borderId="0" xfId="0" applyNumberFormat="1" applyFont="1" applyFill="1" applyAlignment="1">
      <alignment horizontal="left"/>
    </xf>
    <xf numFmtId="9" fontId="10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lang="en-US"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3'!$N$1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3'!$N$2:$N$13</c:f>
              <c:numCache>
                <c:formatCode>0%</c:formatCode>
                <c:ptCount val="12"/>
                <c:pt idx="0">
                  <c:v>0.41</c:v>
                </c:pt>
                <c:pt idx="1">
                  <c:v>0.61</c:v>
                </c:pt>
                <c:pt idx="2">
                  <c:v>0.89</c:v>
                </c:pt>
                <c:pt idx="3">
                  <c:v>0.93</c:v>
                </c:pt>
                <c:pt idx="4">
                  <c:v>0.74</c:v>
                </c:pt>
                <c:pt idx="5">
                  <c:v>0.5</c:v>
                </c:pt>
                <c:pt idx="6">
                  <c:v>0.4</c:v>
                </c:pt>
                <c:pt idx="7">
                  <c:v>0.13</c:v>
                </c:pt>
                <c:pt idx="8">
                  <c:v>0.37</c:v>
                </c:pt>
                <c:pt idx="9">
                  <c:v>0.93</c:v>
                </c:pt>
                <c:pt idx="10">
                  <c:v>0.68</c:v>
                </c:pt>
                <c:pt idx="11">
                  <c:v>0.55380073800738006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E6-4759-82FD-5D3AD407E6B3}"/>
            </c:ext>
          </c:extLst>
        </c:ser>
        <c:ser>
          <c:idx val="1"/>
          <c:order val="1"/>
          <c:tx>
            <c:strRef>
              <c:f>'Week 3'!$O$1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3'!$O$2:$O$13</c:f>
              <c:numCache>
                <c:formatCode>0%</c:formatCode>
                <c:ptCount val="12"/>
                <c:pt idx="0">
                  <c:v>0.59000000000000008</c:v>
                </c:pt>
                <c:pt idx="1">
                  <c:v>0.39</c:v>
                </c:pt>
                <c:pt idx="2">
                  <c:v>0.10999999999999999</c:v>
                </c:pt>
                <c:pt idx="3">
                  <c:v>6.9999999999999951E-2</c:v>
                </c:pt>
                <c:pt idx="4">
                  <c:v>0.26</c:v>
                </c:pt>
                <c:pt idx="5">
                  <c:v>0.5</c:v>
                </c:pt>
                <c:pt idx="6">
                  <c:v>0.6</c:v>
                </c:pt>
                <c:pt idx="7">
                  <c:v>0.87</c:v>
                </c:pt>
                <c:pt idx="8">
                  <c:v>0.63</c:v>
                </c:pt>
                <c:pt idx="9">
                  <c:v>6.9999999999999951E-2</c:v>
                </c:pt>
                <c:pt idx="10">
                  <c:v>0.31999999999999995</c:v>
                </c:pt>
                <c:pt idx="11">
                  <c:v>0.44619926199261994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8E6-4759-82FD-5D3AD407E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750166"/>
        <c:axId val="104048156"/>
      </c:barChart>
      <c:catAx>
        <c:axId val="7497501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048156"/>
        <c:crosses val="autoZero"/>
        <c:auto val="1"/>
        <c:lblAlgn val="ctr"/>
        <c:lblOffset val="100"/>
        <c:noMultiLvlLbl val="1"/>
      </c:catAx>
      <c:valAx>
        <c:axId val="1040481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49750166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2'!$N$1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2'!$N$2:$N$13</c:f>
              <c:numCache>
                <c:formatCode>0%</c:formatCode>
                <c:ptCount val="12"/>
                <c:pt idx="0">
                  <c:v>0.49</c:v>
                </c:pt>
                <c:pt idx="1">
                  <c:v>0.45</c:v>
                </c:pt>
                <c:pt idx="2">
                  <c:v>0.85</c:v>
                </c:pt>
                <c:pt idx="3">
                  <c:v>0.71</c:v>
                </c:pt>
                <c:pt idx="4">
                  <c:v>0.71</c:v>
                </c:pt>
                <c:pt idx="5">
                  <c:v>0.46</c:v>
                </c:pt>
                <c:pt idx="6">
                  <c:v>0.3</c:v>
                </c:pt>
                <c:pt idx="7">
                  <c:v>0.2</c:v>
                </c:pt>
                <c:pt idx="8">
                  <c:v>0.27</c:v>
                </c:pt>
                <c:pt idx="9">
                  <c:v>0.88</c:v>
                </c:pt>
                <c:pt idx="10">
                  <c:v>0.45</c:v>
                </c:pt>
                <c:pt idx="11">
                  <c:v>0.49106227106227107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2ED-4F49-9FB9-9C3C822A966E}"/>
            </c:ext>
          </c:extLst>
        </c:ser>
        <c:ser>
          <c:idx val="1"/>
          <c:order val="1"/>
          <c:tx>
            <c:strRef>
              <c:f>'Week 2'!$O$1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2'!$O$2:$O$13</c:f>
              <c:numCache>
                <c:formatCode>0%</c:formatCode>
                <c:ptCount val="12"/>
                <c:pt idx="0">
                  <c:v>0.51</c:v>
                </c:pt>
                <c:pt idx="1">
                  <c:v>0.55000000000000004</c:v>
                </c:pt>
                <c:pt idx="2">
                  <c:v>0.15000000000000002</c:v>
                </c:pt>
                <c:pt idx="3">
                  <c:v>0.29000000000000004</c:v>
                </c:pt>
                <c:pt idx="4">
                  <c:v>0.29000000000000004</c:v>
                </c:pt>
                <c:pt idx="5">
                  <c:v>0.54</c:v>
                </c:pt>
                <c:pt idx="6">
                  <c:v>0.7</c:v>
                </c:pt>
                <c:pt idx="7">
                  <c:v>0.8</c:v>
                </c:pt>
                <c:pt idx="8">
                  <c:v>0.73</c:v>
                </c:pt>
                <c:pt idx="9">
                  <c:v>0.12</c:v>
                </c:pt>
                <c:pt idx="10">
                  <c:v>0.55000000000000004</c:v>
                </c:pt>
                <c:pt idx="11">
                  <c:v>0.50893772893772893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2ED-4F49-9FB9-9C3C822A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9974797"/>
        <c:axId val="990564037"/>
      </c:barChart>
      <c:catAx>
        <c:axId val="8699747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0564037"/>
        <c:crosses val="autoZero"/>
        <c:auto val="1"/>
        <c:lblAlgn val="ctr"/>
        <c:lblOffset val="100"/>
        <c:noMultiLvlLbl val="1"/>
      </c:catAx>
      <c:valAx>
        <c:axId val="9905640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6997479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1'!$N$1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1'!$N$2:$N$13</c:f>
              <c:numCache>
                <c:formatCode>0%</c:formatCode>
                <c:ptCount val="12"/>
                <c:pt idx="0">
                  <c:v>0.48</c:v>
                </c:pt>
                <c:pt idx="1">
                  <c:v>0.75</c:v>
                </c:pt>
                <c:pt idx="2">
                  <c:v>0.9</c:v>
                </c:pt>
                <c:pt idx="3">
                  <c:v>0.74</c:v>
                </c:pt>
                <c:pt idx="4">
                  <c:v>0.75</c:v>
                </c:pt>
                <c:pt idx="5">
                  <c:v>0.42</c:v>
                </c:pt>
                <c:pt idx="6">
                  <c:v>0.25</c:v>
                </c:pt>
                <c:pt idx="7">
                  <c:v>0.19</c:v>
                </c:pt>
                <c:pt idx="8">
                  <c:v>0.21</c:v>
                </c:pt>
                <c:pt idx="9">
                  <c:v>0.82</c:v>
                </c:pt>
                <c:pt idx="10">
                  <c:v>0.43</c:v>
                </c:pt>
                <c:pt idx="11">
                  <c:v>0.51069868995633183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D9-4602-BE2C-9D0E62A23B90}"/>
            </c:ext>
          </c:extLst>
        </c:ser>
        <c:ser>
          <c:idx val="1"/>
          <c:order val="1"/>
          <c:tx>
            <c:strRef>
              <c:f>'Week 1'!$O$1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1'!$O$2:$O$13</c:f>
              <c:numCache>
                <c:formatCode>0%</c:formatCode>
                <c:ptCount val="12"/>
                <c:pt idx="0">
                  <c:v>0.52</c:v>
                </c:pt>
                <c:pt idx="1">
                  <c:v>0.25</c:v>
                </c:pt>
                <c:pt idx="2">
                  <c:v>9.9999999999999978E-2</c:v>
                </c:pt>
                <c:pt idx="3">
                  <c:v>0.26</c:v>
                </c:pt>
                <c:pt idx="4">
                  <c:v>0.25</c:v>
                </c:pt>
                <c:pt idx="5">
                  <c:v>0.58000000000000007</c:v>
                </c:pt>
                <c:pt idx="6">
                  <c:v>0.75</c:v>
                </c:pt>
                <c:pt idx="7">
                  <c:v>0.81</c:v>
                </c:pt>
                <c:pt idx="8">
                  <c:v>0.79</c:v>
                </c:pt>
                <c:pt idx="9">
                  <c:v>0.18000000000000005</c:v>
                </c:pt>
                <c:pt idx="10">
                  <c:v>0.57000000000000006</c:v>
                </c:pt>
                <c:pt idx="11">
                  <c:v>0.48930131004366817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4D9-4602-BE2C-9D0E62A2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429303"/>
        <c:axId val="1199332297"/>
      </c:barChart>
      <c:catAx>
        <c:axId val="142429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99332297"/>
        <c:crosses val="autoZero"/>
        <c:auto val="1"/>
        <c:lblAlgn val="ctr"/>
        <c:lblOffset val="100"/>
        <c:noMultiLvlLbl val="1"/>
      </c:catAx>
      <c:valAx>
        <c:axId val="11993322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242930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0.41</v>
      </c>
      <c r="O2" s="4">
        <v>0.59000000000000008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45593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0.61</v>
      </c>
      <c r="O3" s="4">
        <v>0.39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45597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0.89</v>
      </c>
      <c r="O4" s="4">
        <v>0.10999999999999999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7"/>
      <c r="B5" s="18"/>
      <c r="C5" s="18"/>
      <c r="D5" s="2"/>
      <c r="E5" s="2"/>
      <c r="F5" s="2"/>
      <c r="G5" s="2"/>
      <c r="H5" s="2"/>
      <c r="I5" s="2"/>
      <c r="J5" s="2"/>
      <c r="K5" s="2"/>
      <c r="L5" s="2"/>
      <c r="M5" s="2" t="s">
        <v>12</v>
      </c>
      <c r="N5" s="4">
        <v>0.93</v>
      </c>
      <c r="O5" s="4">
        <v>6.9999999999999951E-2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13</v>
      </c>
      <c r="N6" s="4">
        <v>0.74</v>
      </c>
      <c r="O6" s="4">
        <v>0.26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14</v>
      </c>
      <c r="C7" s="6" t="s">
        <v>15</v>
      </c>
      <c r="D7" s="6" t="s">
        <v>3</v>
      </c>
      <c r="E7" s="6" t="s">
        <v>4</v>
      </c>
      <c r="F7" s="6" t="s">
        <v>16</v>
      </c>
      <c r="G7" s="6" t="s">
        <v>17</v>
      </c>
      <c r="H7" s="2"/>
      <c r="I7" s="7" t="s">
        <v>2</v>
      </c>
      <c r="J7" s="7" t="s">
        <v>18</v>
      </c>
      <c r="K7" s="7" t="s">
        <v>14</v>
      </c>
      <c r="L7" s="7" t="s">
        <v>15</v>
      </c>
      <c r="M7" s="2" t="s">
        <v>19</v>
      </c>
      <c r="N7" s="4">
        <v>0.5</v>
      </c>
      <c r="O7" s="4">
        <v>0.5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39</v>
      </c>
      <c r="C8" s="8">
        <v>5.9</v>
      </c>
      <c r="D8" s="9">
        <v>0.41</v>
      </c>
      <c r="E8" s="10">
        <f t="shared" ref="E8:E19" si="0">1-D8</f>
        <v>0.59000000000000008</v>
      </c>
      <c r="F8" s="2" t="s">
        <v>20</v>
      </c>
      <c r="G8" s="2" t="s">
        <v>21</v>
      </c>
      <c r="H8" s="2"/>
      <c r="I8" s="2" t="s">
        <v>7</v>
      </c>
      <c r="J8" s="2" t="s">
        <v>22</v>
      </c>
      <c r="K8" s="2">
        <v>11</v>
      </c>
      <c r="L8" s="8">
        <v>5.7</v>
      </c>
      <c r="M8" s="2" t="s">
        <v>23</v>
      </c>
      <c r="N8" s="4">
        <v>0.4</v>
      </c>
      <c r="O8" s="4">
        <v>0.6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18</v>
      </c>
      <c r="C9" s="8">
        <v>6.3</v>
      </c>
      <c r="D9" s="9">
        <v>0.61</v>
      </c>
      <c r="E9" s="10">
        <f t="shared" si="0"/>
        <v>0.39</v>
      </c>
      <c r="F9" s="2" t="s">
        <v>24</v>
      </c>
      <c r="G9" s="2" t="s">
        <v>21</v>
      </c>
      <c r="H9" s="2"/>
      <c r="I9" s="2" t="s">
        <v>7</v>
      </c>
      <c r="J9" s="2" t="s">
        <v>25</v>
      </c>
      <c r="K9" s="2">
        <v>12</v>
      </c>
      <c r="L9" s="8">
        <v>6.3</v>
      </c>
      <c r="M9" s="2" t="s">
        <v>26</v>
      </c>
      <c r="N9" s="4">
        <v>0.13</v>
      </c>
      <c r="O9" s="4">
        <v>0.87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9</v>
      </c>
      <c r="C10" s="8">
        <v>7.2</v>
      </c>
      <c r="D10" s="9">
        <v>0.89</v>
      </c>
      <c r="E10" s="10">
        <f t="shared" si="0"/>
        <v>0.10999999999999999</v>
      </c>
      <c r="F10" s="2" t="s">
        <v>21</v>
      </c>
      <c r="G10" s="2" t="s">
        <v>24</v>
      </c>
      <c r="H10" s="2"/>
      <c r="I10" s="2" t="s">
        <v>7</v>
      </c>
      <c r="J10" s="2" t="s">
        <v>27</v>
      </c>
      <c r="K10" s="2">
        <v>6</v>
      </c>
      <c r="L10" s="8">
        <v>5.8</v>
      </c>
      <c r="M10" s="2" t="s">
        <v>28</v>
      </c>
      <c r="N10" s="4">
        <v>0.37</v>
      </c>
      <c r="O10" s="4">
        <v>0.63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12</v>
      </c>
      <c r="B11" s="2">
        <v>30</v>
      </c>
      <c r="C11" s="8">
        <v>6.9</v>
      </c>
      <c r="D11" s="9">
        <v>0.93</v>
      </c>
      <c r="E11" s="10">
        <f t="shared" si="0"/>
        <v>6.9999999999999951E-2</v>
      </c>
      <c r="F11" s="2" t="s">
        <v>21</v>
      </c>
      <c r="G11" s="2" t="s">
        <v>24</v>
      </c>
      <c r="H11" s="2"/>
      <c r="I11" s="2" t="s">
        <v>7</v>
      </c>
      <c r="J11" s="2" t="s">
        <v>29</v>
      </c>
      <c r="K11" s="2">
        <v>10</v>
      </c>
      <c r="L11" s="8">
        <v>5.6</v>
      </c>
      <c r="M11" s="2" t="s">
        <v>30</v>
      </c>
      <c r="N11" s="4">
        <v>0.93</v>
      </c>
      <c r="O11" s="4">
        <v>6.9999999999999951E-2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13</v>
      </c>
      <c r="B12" s="2">
        <v>19</v>
      </c>
      <c r="C12" s="8">
        <v>6.3</v>
      </c>
      <c r="D12" s="9">
        <v>0.74</v>
      </c>
      <c r="E12" s="10">
        <f t="shared" si="0"/>
        <v>0.26</v>
      </c>
      <c r="F12" s="2" t="s">
        <v>20</v>
      </c>
      <c r="G12" s="2" t="s">
        <v>21</v>
      </c>
      <c r="H12" s="2"/>
      <c r="I12" s="2" t="s">
        <v>9</v>
      </c>
      <c r="J12" s="2" t="s">
        <v>31</v>
      </c>
      <c r="K12" s="2">
        <v>8</v>
      </c>
      <c r="L12" s="8">
        <v>5.9</v>
      </c>
      <c r="M12" s="2" t="s">
        <v>32</v>
      </c>
      <c r="N12" s="4">
        <v>0.68</v>
      </c>
      <c r="O12" s="4">
        <v>0.31999999999999995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19</v>
      </c>
      <c r="B13" s="2">
        <v>28</v>
      </c>
      <c r="C13" s="8">
        <v>5.6</v>
      </c>
      <c r="D13" s="9">
        <v>0.5</v>
      </c>
      <c r="E13" s="10">
        <f t="shared" si="0"/>
        <v>0.5</v>
      </c>
      <c r="F13" s="2" t="s">
        <v>20</v>
      </c>
      <c r="G13" s="2" t="s">
        <v>21</v>
      </c>
      <c r="H13" s="2"/>
      <c r="I13" s="2" t="s">
        <v>9</v>
      </c>
      <c r="J13" s="2" t="s">
        <v>33</v>
      </c>
      <c r="K13" s="2">
        <v>10</v>
      </c>
      <c r="L13" s="8">
        <v>6.6</v>
      </c>
      <c r="M13" s="2" t="s">
        <v>34</v>
      </c>
      <c r="N13" s="11">
        <v>0.55380073800738006</v>
      </c>
      <c r="O13" s="11">
        <v>0.44619926199261994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23</v>
      </c>
      <c r="B14" s="2">
        <v>20</v>
      </c>
      <c r="C14" s="8">
        <v>5.7</v>
      </c>
      <c r="D14" s="9">
        <v>0.4</v>
      </c>
      <c r="E14" s="10">
        <f t="shared" si="0"/>
        <v>0.6</v>
      </c>
      <c r="F14" s="2" t="s">
        <v>20</v>
      </c>
      <c r="G14" s="2" t="s">
        <v>21</v>
      </c>
      <c r="H14" s="2"/>
      <c r="I14" s="2" t="s">
        <v>11</v>
      </c>
      <c r="J14" s="2" t="s">
        <v>35</v>
      </c>
      <c r="K14" s="2">
        <v>9</v>
      </c>
      <c r="L14" s="8">
        <v>7.2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26</v>
      </c>
      <c r="B15" s="2">
        <v>30</v>
      </c>
      <c r="C15" s="8">
        <v>4.8</v>
      </c>
      <c r="D15" s="9">
        <v>0.13</v>
      </c>
      <c r="E15" s="10">
        <f t="shared" si="0"/>
        <v>0.87</v>
      </c>
      <c r="F15" s="2" t="s">
        <v>21</v>
      </c>
      <c r="G15" s="2" t="s">
        <v>24</v>
      </c>
      <c r="H15" s="2"/>
      <c r="I15" s="2" t="s">
        <v>36</v>
      </c>
      <c r="J15" s="2" t="s">
        <v>37</v>
      </c>
      <c r="K15" s="2">
        <v>8</v>
      </c>
      <c r="L15" s="8">
        <v>5.8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28</v>
      </c>
      <c r="B16" s="2">
        <v>30</v>
      </c>
      <c r="C16" s="8">
        <v>5.6</v>
      </c>
      <c r="D16" s="9">
        <v>0.37</v>
      </c>
      <c r="E16" s="10">
        <f t="shared" si="0"/>
        <v>0.63</v>
      </c>
      <c r="F16" s="2" t="s">
        <v>20</v>
      </c>
      <c r="G16" s="2" t="s">
        <v>21</v>
      </c>
      <c r="H16" s="2"/>
      <c r="I16" s="2" t="s">
        <v>12</v>
      </c>
      <c r="J16" s="2" t="s">
        <v>38</v>
      </c>
      <c r="K16" s="2">
        <v>10</v>
      </c>
      <c r="L16" s="8">
        <v>6.7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30</v>
      </c>
      <c r="B17" s="2">
        <v>14</v>
      </c>
      <c r="C17" s="8">
        <v>6.9</v>
      </c>
      <c r="D17" s="9">
        <v>0.93</v>
      </c>
      <c r="E17" s="10">
        <f t="shared" si="0"/>
        <v>6.9999999999999951E-2</v>
      </c>
      <c r="F17" s="2" t="s">
        <v>21</v>
      </c>
      <c r="G17" s="2" t="s">
        <v>24</v>
      </c>
      <c r="H17" s="2"/>
      <c r="I17" s="2" t="s">
        <v>12</v>
      </c>
      <c r="J17" s="2" t="s">
        <v>39</v>
      </c>
      <c r="K17" s="2">
        <v>10</v>
      </c>
      <c r="L17" s="8">
        <v>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32</v>
      </c>
      <c r="B18" s="2">
        <v>34</v>
      </c>
      <c r="C18" s="8">
        <v>6.2</v>
      </c>
      <c r="D18" s="9">
        <v>0.68</v>
      </c>
      <c r="E18" s="10">
        <f t="shared" si="0"/>
        <v>0.31999999999999995</v>
      </c>
      <c r="F18" s="2" t="s">
        <v>21</v>
      </c>
      <c r="G18" s="2" t="s">
        <v>24</v>
      </c>
      <c r="H18" s="2"/>
      <c r="I18" s="2" t="s">
        <v>12</v>
      </c>
      <c r="J18" s="2" t="s">
        <v>40</v>
      </c>
      <c r="K18" s="2">
        <v>10</v>
      </c>
      <c r="L18" s="8">
        <v>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41</v>
      </c>
      <c r="B19" s="6">
        <f>SUM(B8:B18)</f>
        <v>271</v>
      </c>
      <c r="C19" s="12">
        <f ca="1">IFERROR(__xludf.DUMMYFUNCTION("AVERAGE.WEIGHTED(C8:C18,B8:B18)"),5.9970479704797)</f>
        <v>5.9970479704797004</v>
      </c>
      <c r="D19" s="13">
        <f ca="1">IFERROR(__xludf.DUMMYFUNCTION("AVERAGE.WEIGHTED(D8:D18,B8:B18)"),0.55380073800738)</f>
        <v>0.55380073800737994</v>
      </c>
      <c r="E19" s="14">
        <f t="shared" ca="1" si="0"/>
        <v>0.44619926199262006</v>
      </c>
      <c r="F19" s="15"/>
      <c r="G19" s="15"/>
      <c r="H19" s="2"/>
      <c r="I19" s="2" t="s">
        <v>13</v>
      </c>
      <c r="J19" s="2" t="s">
        <v>42</v>
      </c>
      <c r="K19" s="2">
        <v>9</v>
      </c>
      <c r="L19" s="8">
        <v>6.6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13</v>
      </c>
      <c r="J20" s="2" t="s">
        <v>43</v>
      </c>
      <c r="K20" s="2">
        <v>10</v>
      </c>
      <c r="L20" s="8">
        <v>6.1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19</v>
      </c>
      <c r="J21" s="2" t="s">
        <v>44</v>
      </c>
      <c r="K21" s="2">
        <v>9</v>
      </c>
      <c r="L21" s="8">
        <v>5.6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19</v>
      </c>
      <c r="J22" s="2" t="s">
        <v>45</v>
      </c>
      <c r="K22" s="2">
        <v>10</v>
      </c>
      <c r="L22" s="8">
        <v>5.7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19</v>
      </c>
      <c r="J23" s="2" t="s">
        <v>46</v>
      </c>
      <c r="K23" s="2">
        <v>9</v>
      </c>
      <c r="L23" s="8">
        <v>5.5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47</v>
      </c>
      <c r="J24" s="2" t="s">
        <v>48</v>
      </c>
      <c r="K24" s="2">
        <v>10</v>
      </c>
      <c r="L24" s="8">
        <v>5.3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47</v>
      </c>
      <c r="J25" s="2" t="s">
        <v>49</v>
      </c>
      <c r="K25" s="2">
        <v>10</v>
      </c>
      <c r="L25" s="8">
        <v>6.2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50</v>
      </c>
      <c r="J26" s="2" t="s">
        <v>51</v>
      </c>
      <c r="K26" s="2">
        <v>10</v>
      </c>
      <c r="L26" s="8">
        <v>4.2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50</v>
      </c>
      <c r="J27" s="2" t="s">
        <v>52</v>
      </c>
      <c r="K27" s="2">
        <v>10</v>
      </c>
      <c r="L27" s="8">
        <v>4.9000000000000004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50</v>
      </c>
      <c r="J28" s="2" t="s">
        <v>53</v>
      </c>
      <c r="K28" s="2">
        <v>10</v>
      </c>
      <c r="L28" s="8">
        <v>5.2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28</v>
      </c>
      <c r="J29" s="2" t="s">
        <v>54</v>
      </c>
      <c r="K29" s="2">
        <v>10</v>
      </c>
      <c r="L29" s="8">
        <v>5.5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28</v>
      </c>
      <c r="J30" s="2" t="s">
        <v>55</v>
      </c>
      <c r="K30" s="2">
        <v>10</v>
      </c>
      <c r="L30" s="8">
        <v>5.8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28</v>
      </c>
      <c r="J31" s="2" t="s">
        <v>56</v>
      </c>
      <c r="K31" s="2">
        <v>10</v>
      </c>
      <c r="L31" s="8">
        <v>5.6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30</v>
      </c>
      <c r="J32" s="2" t="s">
        <v>57</v>
      </c>
      <c r="K32" s="2">
        <v>8</v>
      </c>
      <c r="L32" s="8">
        <v>6.6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30</v>
      </c>
      <c r="J33" s="2" t="s">
        <v>58</v>
      </c>
      <c r="K33" s="2">
        <v>6</v>
      </c>
      <c r="L33" s="8">
        <v>7.3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32</v>
      </c>
      <c r="J34" s="2" t="s">
        <v>59</v>
      </c>
      <c r="K34" s="2">
        <v>9</v>
      </c>
      <c r="L34" s="8">
        <v>6.2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32</v>
      </c>
      <c r="J35" s="2" t="s">
        <v>60</v>
      </c>
      <c r="K35" s="2">
        <v>9</v>
      </c>
      <c r="L35" s="8">
        <v>6.3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32</v>
      </c>
      <c r="J36" s="2" t="s">
        <v>61</v>
      </c>
      <c r="K36" s="2">
        <v>8</v>
      </c>
      <c r="L36" s="8">
        <v>6.6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271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0.49</v>
      </c>
      <c r="O2" s="4">
        <v>0.51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45586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0.45</v>
      </c>
      <c r="O3" s="4">
        <v>0.55000000000000004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45590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0.85</v>
      </c>
      <c r="O4" s="4">
        <v>0.15000000000000002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7"/>
      <c r="B5" s="18"/>
      <c r="C5" s="18"/>
      <c r="D5" s="2"/>
      <c r="E5" s="2"/>
      <c r="F5" s="2"/>
      <c r="G5" s="2"/>
      <c r="H5" s="2"/>
      <c r="I5" s="2"/>
      <c r="J5" s="2"/>
      <c r="K5" s="2"/>
      <c r="L5" s="2"/>
      <c r="M5" s="2" t="s">
        <v>12</v>
      </c>
      <c r="N5" s="4">
        <v>0.71</v>
      </c>
      <c r="O5" s="4">
        <v>0.29000000000000004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13</v>
      </c>
      <c r="N6" s="4">
        <v>0.71</v>
      </c>
      <c r="O6" s="4">
        <v>0.29000000000000004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14</v>
      </c>
      <c r="C7" s="6" t="s">
        <v>15</v>
      </c>
      <c r="D7" s="6" t="s">
        <v>3</v>
      </c>
      <c r="E7" s="6" t="s">
        <v>4</v>
      </c>
      <c r="F7" s="6" t="s">
        <v>16</v>
      </c>
      <c r="G7" s="6" t="s">
        <v>17</v>
      </c>
      <c r="H7" s="2"/>
      <c r="I7" s="7" t="s">
        <v>2</v>
      </c>
      <c r="J7" s="7" t="s">
        <v>18</v>
      </c>
      <c r="K7" s="7" t="s">
        <v>14</v>
      </c>
      <c r="L7" s="7" t="s">
        <v>15</v>
      </c>
      <c r="M7" s="2" t="s">
        <v>19</v>
      </c>
      <c r="N7" s="4">
        <v>0.46</v>
      </c>
      <c r="O7" s="4">
        <v>0.54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41</v>
      </c>
      <c r="C8" s="8">
        <v>6</v>
      </c>
      <c r="D8" s="9">
        <v>0.49</v>
      </c>
      <c r="E8" s="10">
        <f t="shared" ref="E8:E19" si="0">1-D8</f>
        <v>0.51</v>
      </c>
      <c r="F8" s="2" t="s">
        <v>21</v>
      </c>
      <c r="G8" s="2" t="s">
        <v>24</v>
      </c>
      <c r="H8" s="2"/>
      <c r="I8" s="2" t="s">
        <v>7</v>
      </c>
      <c r="J8" s="2" t="s">
        <v>22</v>
      </c>
      <c r="K8" s="2">
        <v>11</v>
      </c>
      <c r="L8" s="8">
        <v>5.4</v>
      </c>
      <c r="M8" s="2" t="s">
        <v>23</v>
      </c>
      <c r="N8" s="4">
        <v>0.3</v>
      </c>
      <c r="O8" s="4">
        <v>0.7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20</v>
      </c>
      <c r="C9" s="8">
        <v>6.1</v>
      </c>
      <c r="D9" s="9">
        <v>0.45</v>
      </c>
      <c r="E9" s="10">
        <f t="shared" si="0"/>
        <v>0.55000000000000004</v>
      </c>
      <c r="F9" s="2" t="s">
        <v>24</v>
      </c>
      <c r="G9" s="2" t="s">
        <v>21</v>
      </c>
      <c r="H9" s="2"/>
      <c r="I9" s="2" t="s">
        <v>7</v>
      </c>
      <c r="J9" s="2" t="s">
        <v>25</v>
      </c>
      <c r="K9" s="2">
        <v>10</v>
      </c>
      <c r="L9" s="8">
        <v>6.2</v>
      </c>
      <c r="M9" s="2" t="s">
        <v>26</v>
      </c>
      <c r="N9" s="4">
        <v>0.2</v>
      </c>
      <c r="O9" s="4">
        <v>0.8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20</v>
      </c>
      <c r="C10" s="8">
        <v>7.1</v>
      </c>
      <c r="D10" s="9">
        <v>0.85</v>
      </c>
      <c r="E10" s="10">
        <f t="shared" si="0"/>
        <v>0.15000000000000002</v>
      </c>
      <c r="F10" s="2" t="s">
        <v>21</v>
      </c>
      <c r="G10" s="2" t="s">
        <v>24</v>
      </c>
      <c r="H10" s="2"/>
      <c r="I10" s="2" t="s">
        <v>7</v>
      </c>
      <c r="J10" s="2" t="s">
        <v>27</v>
      </c>
      <c r="K10" s="2">
        <v>10</v>
      </c>
      <c r="L10" s="8">
        <v>6.6</v>
      </c>
      <c r="M10" s="2" t="s">
        <v>28</v>
      </c>
      <c r="N10" s="4">
        <v>0.27</v>
      </c>
      <c r="O10" s="4">
        <v>0.73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12</v>
      </c>
      <c r="B11" s="2">
        <v>21</v>
      </c>
      <c r="C11" s="8">
        <v>6.2</v>
      </c>
      <c r="D11" s="9">
        <v>0.71</v>
      </c>
      <c r="E11" s="10">
        <f t="shared" si="0"/>
        <v>0.29000000000000004</v>
      </c>
      <c r="F11" s="2" t="s">
        <v>21</v>
      </c>
      <c r="G11" s="2" t="s">
        <v>24</v>
      </c>
      <c r="H11" s="2"/>
      <c r="I11" s="2" t="s">
        <v>7</v>
      </c>
      <c r="J11" s="2" t="s">
        <v>29</v>
      </c>
      <c r="K11" s="2">
        <v>10</v>
      </c>
      <c r="L11" s="8">
        <v>5.8</v>
      </c>
      <c r="M11" s="2" t="s">
        <v>30</v>
      </c>
      <c r="N11" s="4">
        <v>0.88</v>
      </c>
      <c r="O11" s="4">
        <v>0.12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13</v>
      </c>
      <c r="B12" s="2">
        <v>17</v>
      </c>
      <c r="C12" s="8">
        <v>6.1</v>
      </c>
      <c r="D12" s="9">
        <v>0.71</v>
      </c>
      <c r="E12" s="10">
        <f t="shared" si="0"/>
        <v>0.29000000000000004</v>
      </c>
      <c r="F12" s="2" t="s">
        <v>20</v>
      </c>
      <c r="G12" s="2" t="s">
        <v>21</v>
      </c>
      <c r="H12" s="2"/>
      <c r="I12" s="2" t="s">
        <v>9</v>
      </c>
      <c r="J12" s="2" t="s">
        <v>31</v>
      </c>
      <c r="K12" s="2">
        <v>10</v>
      </c>
      <c r="L12" s="8">
        <v>5.9</v>
      </c>
      <c r="M12" s="2" t="s">
        <v>32</v>
      </c>
      <c r="N12" s="4">
        <v>0.45</v>
      </c>
      <c r="O12" s="4">
        <v>0.55000000000000004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19</v>
      </c>
      <c r="B13" s="2">
        <v>28</v>
      </c>
      <c r="C13" s="8">
        <v>5.5</v>
      </c>
      <c r="D13" s="9">
        <v>0.46</v>
      </c>
      <c r="E13" s="10">
        <f t="shared" si="0"/>
        <v>0.54</v>
      </c>
      <c r="F13" s="2" t="s">
        <v>20</v>
      </c>
      <c r="G13" s="2" t="s">
        <v>21</v>
      </c>
      <c r="H13" s="2"/>
      <c r="I13" s="2" t="s">
        <v>9</v>
      </c>
      <c r="J13" s="2" t="s">
        <v>33</v>
      </c>
      <c r="K13" s="2">
        <v>10</v>
      </c>
      <c r="L13" s="8">
        <v>6.3</v>
      </c>
      <c r="M13" s="2" t="s">
        <v>34</v>
      </c>
      <c r="N13" s="11">
        <v>0.49106227106227107</v>
      </c>
      <c r="O13" s="11">
        <v>0.50893772893772893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23</v>
      </c>
      <c r="B14" s="2">
        <v>20</v>
      </c>
      <c r="C14" s="8">
        <v>5.3</v>
      </c>
      <c r="D14" s="9">
        <v>0.3</v>
      </c>
      <c r="E14" s="10">
        <f t="shared" si="0"/>
        <v>0.7</v>
      </c>
      <c r="F14" s="2" t="s">
        <v>21</v>
      </c>
      <c r="G14" s="2" t="s">
        <v>20</v>
      </c>
      <c r="H14" s="2"/>
      <c r="I14" s="2" t="s">
        <v>11</v>
      </c>
      <c r="J14" s="2" t="s">
        <v>35</v>
      </c>
      <c r="K14" s="2">
        <v>10</v>
      </c>
      <c r="L14" s="8">
        <v>6.8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26</v>
      </c>
      <c r="B15" s="2">
        <v>30</v>
      </c>
      <c r="C15" s="8">
        <v>4.9000000000000004</v>
      </c>
      <c r="D15" s="9">
        <v>0.2</v>
      </c>
      <c r="E15" s="10">
        <f t="shared" si="0"/>
        <v>0.8</v>
      </c>
      <c r="F15" s="2" t="s">
        <v>20</v>
      </c>
      <c r="G15" s="2" t="s">
        <v>21</v>
      </c>
      <c r="H15" s="2"/>
      <c r="I15" s="2" t="s">
        <v>11</v>
      </c>
      <c r="J15" s="2" t="s">
        <v>37</v>
      </c>
      <c r="K15" s="2">
        <v>10</v>
      </c>
      <c r="L15" s="8">
        <v>7.5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28</v>
      </c>
      <c r="B16" s="2">
        <v>30</v>
      </c>
      <c r="C16" s="8">
        <v>5.4</v>
      </c>
      <c r="D16" s="9">
        <v>0.27</v>
      </c>
      <c r="E16" s="10">
        <f t="shared" si="0"/>
        <v>0.73</v>
      </c>
      <c r="F16" s="2" t="s">
        <v>20</v>
      </c>
      <c r="G16" s="2" t="s">
        <v>21</v>
      </c>
      <c r="H16" s="2"/>
      <c r="I16" s="2" t="s">
        <v>62</v>
      </c>
      <c r="J16" s="2" t="s">
        <v>38</v>
      </c>
      <c r="K16" s="2">
        <v>10</v>
      </c>
      <c r="L16" s="8">
        <v>5.9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30</v>
      </c>
      <c r="B17" s="2">
        <v>17</v>
      </c>
      <c r="C17" s="8">
        <v>6.5</v>
      </c>
      <c r="D17" s="9">
        <v>0.88</v>
      </c>
      <c r="E17" s="10">
        <f t="shared" si="0"/>
        <v>0.12</v>
      </c>
      <c r="F17" s="2" t="s">
        <v>20</v>
      </c>
      <c r="G17" s="2" t="s">
        <v>24</v>
      </c>
      <c r="H17" s="2"/>
      <c r="I17" s="2" t="s">
        <v>12</v>
      </c>
      <c r="J17" s="2" t="s">
        <v>39</v>
      </c>
      <c r="K17" s="2">
        <v>0</v>
      </c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32</v>
      </c>
      <c r="B18" s="2">
        <v>29</v>
      </c>
      <c r="C18" s="8">
        <v>5.6</v>
      </c>
      <c r="D18" s="9">
        <v>0.45</v>
      </c>
      <c r="E18" s="10">
        <f t="shared" si="0"/>
        <v>0.55000000000000004</v>
      </c>
      <c r="F18" s="2" t="s">
        <v>21</v>
      </c>
      <c r="G18" s="2" t="s">
        <v>20</v>
      </c>
      <c r="H18" s="2"/>
      <c r="I18" s="2" t="s">
        <v>12</v>
      </c>
      <c r="J18" s="2" t="s">
        <v>40</v>
      </c>
      <c r="K18" s="2">
        <v>11</v>
      </c>
      <c r="L18" s="8">
        <v>6.5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41</v>
      </c>
      <c r="B19" s="6">
        <f>SUM(B8:B18)</f>
        <v>273</v>
      </c>
      <c r="C19" s="12">
        <f ca="1">IFERROR(__xludf.DUMMYFUNCTION("AVERAGE.WEIGHTED(C8:C18,B8:B18)"),5.8087912087912)</f>
        <v>5.8087912087911997</v>
      </c>
      <c r="D19" s="13">
        <f ca="1">IFERROR(__xludf.DUMMYFUNCTION("AVERAGE.WEIGHTED(D8:D18,B8:B18)"),0.491062271062271)</f>
        <v>0.49106227106227102</v>
      </c>
      <c r="E19" s="14">
        <f t="shared" ca="1" si="0"/>
        <v>0.50893772893772904</v>
      </c>
      <c r="F19" s="15"/>
      <c r="G19" s="15"/>
      <c r="H19" s="2"/>
      <c r="I19" s="2" t="s">
        <v>13</v>
      </c>
      <c r="J19" s="2" t="s">
        <v>42</v>
      </c>
      <c r="K19" s="2">
        <v>7</v>
      </c>
      <c r="L19" s="8">
        <v>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13</v>
      </c>
      <c r="J20" s="2" t="s">
        <v>43</v>
      </c>
      <c r="K20" s="2">
        <v>10</v>
      </c>
      <c r="L20" s="8">
        <v>6.3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19</v>
      </c>
      <c r="J21" s="2" t="s">
        <v>44</v>
      </c>
      <c r="K21" s="2">
        <v>8</v>
      </c>
      <c r="L21" s="8">
        <v>5.9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19</v>
      </c>
      <c r="J22" s="2" t="s">
        <v>45</v>
      </c>
      <c r="K22" s="2">
        <v>10</v>
      </c>
      <c r="L22" s="8">
        <v>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19</v>
      </c>
      <c r="J23" s="2" t="s">
        <v>46</v>
      </c>
      <c r="K23" s="2">
        <v>10</v>
      </c>
      <c r="L23" s="8">
        <v>5.8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47</v>
      </c>
      <c r="J24" s="2" t="s">
        <v>48</v>
      </c>
      <c r="K24" s="2">
        <v>10</v>
      </c>
      <c r="L24" s="8">
        <v>5.0999999999999996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47</v>
      </c>
      <c r="J25" s="2" t="s">
        <v>49</v>
      </c>
      <c r="K25" s="2">
        <v>10</v>
      </c>
      <c r="L25" s="8">
        <v>5.5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50</v>
      </c>
      <c r="J26" s="2" t="s">
        <v>51</v>
      </c>
      <c r="K26" s="2">
        <v>10</v>
      </c>
      <c r="L26" s="8">
        <v>4.5999999999999996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50</v>
      </c>
      <c r="J27" s="2" t="s">
        <v>52</v>
      </c>
      <c r="K27" s="2">
        <v>10</v>
      </c>
      <c r="L27" s="8">
        <v>4.9000000000000004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50</v>
      </c>
      <c r="J28" s="2" t="s">
        <v>53</v>
      </c>
      <c r="K28" s="2">
        <v>10</v>
      </c>
      <c r="L28" s="8">
        <v>5.4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28</v>
      </c>
      <c r="J29" s="2" t="s">
        <v>54</v>
      </c>
      <c r="K29" s="2">
        <v>10</v>
      </c>
      <c r="L29" s="8">
        <v>5.4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28</v>
      </c>
      <c r="J30" s="2" t="s">
        <v>55</v>
      </c>
      <c r="K30" s="2">
        <v>10</v>
      </c>
      <c r="L30" s="8">
        <v>5.4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28</v>
      </c>
      <c r="J31" s="2" t="s">
        <v>56</v>
      </c>
      <c r="K31" s="2">
        <v>10</v>
      </c>
      <c r="L31" s="8">
        <v>5.5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30</v>
      </c>
      <c r="J32" s="2" t="s">
        <v>57</v>
      </c>
      <c r="K32" s="2">
        <v>10</v>
      </c>
      <c r="L32" s="8">
        <v>6.3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30</v>
      </c>
      <c r="J33" s="2" t="s">
        <v>58</v>
      </c>
      <c r="K33" s="2">
        <v>7</v>
      </c>
      <c r="L33" s="8">
        <v>6.7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32</v>
      </c>
      <c r="J34" s="2" t="s">
        <v>59</v>
      </c>
      <c r="K34" s="2">
        <v>8</v>
      </c>
      <c r="L34" s="8">
        <v>5.3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32</v>
      </c>
      <c r="J35" s="2" t="s">
        <v>60</v>
      </c>
      <c r="K35" s="2">
        <v>11</v>
      </c>
      <c r="L35" s="8">
        <v>5.9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32</v>
      </c>
      <c r="J36" s="2" t="s">
        <v>61</v>
      </c>
      <c r="K36" s="2">
        <v>10</v>
      </c>
      <c r="L36" s="8">
        <v>5.6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273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0.48</v>
      </c>
      <c r="O2" s="4">
        <v>0.52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45580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0.75</v>
      </c>
      <c r="O3" s="4">
        <v>0.25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45583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0.9</v>
      </c>
      <c r="O4" s="4">
        <v>9.9999999999999978E-2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7" t="s">
        <v>64</v>
      </c>
      <c r="B5" s="18"/>
      <c r="C5" s="18"/>
      <c r="D5" s="2"/>
      <c r="E5" s="2"/>
      <c r="F5" s="2"/>
      <c r="G5" s="2"/>
      <c r="H5" s="2"/>
      <c r="I5" s="2"/>
      <c r="J5" s="2"/>
      <c r="K5" s="2"/>
      <c r="L5" s="2"/>
      <c r="M5" s="2" t="s">
        <v>12</v>
      </c>
      <c r="N5" s="4">
        <v>0.74</v>
      </c>
      <c r="O5" s="4">
        <v>0.26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 t="s">
        <v>65</v>
      </c>
      <c r="L6" s="2"/>
      <c r="M6" s="2" t="s">
        <v>13</v>
      </c>
      <c r="N6" s="4">
        <v>0.75</v>
      </c>
      <c r="O6" s="4">
        <v>0.25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14</v>
      </c>
      <c r="C7" s="6" t="s">
        <v>15</v>
      </c>
      <c r="D7" s="6" t="s">
        <v>3</v>
      </c>
      <c r="E7" s="6" t="s">
        <v>4</v>
      </c>
      <c r="F7" s="6" t="s">
        <v>16</v>
      </c>
      <c r="G7" s="6" t="s">
        <v>17</v>
      </c>
      <c r="H7" s="2"/>
      <c r="I7" s="7" t="s">
        <v>2</v>
      </c>
      <c r="J7" s="7" t="s">
        <v>18</v>
      </c>
      <c r="K7" s="7" t="s">
        <v>14</v>
      </c>
      <c r="L7" s="7" t="s">
        <v>15</v>
      </c>
      <c r="M7" s="2" t="s">
        <v>19</v>
      </c>
      <c r="N7" s="4">
        <v>0.42</v>
      </c>
      <c r="O7" s="4">
        <v>0.58000000000000007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31</v>
      </c>
      <c r="C8" s="8">
        <v>5.9</v>
      </c>
      <c r="D8" s="9">
        <v>0.48</v>
      </c>
      <c r="E8" s="10">
        <f t="shared" ref="E8:E19" si="0">1-D8</f>
        <v>0.52</v>
      </c>
      <c r="F8" s="2" t="s">
        <v>20</v>
      </c>
      <c r="G8" s="2" t="s">
        <v>21</v>
      </c>
      <c r="H8" s="2"/>
      <c r="I8" s="2" t="s">
        <v>7</v>
      </c>
      <c r="J8" s="2" t="s">
        <v>22</v>
      </c>
      <c r="K8" s="2">
        <v>8</v>
      </c>
      <c r="L8" s="8">
        <v>5.4</v>
      </c>
      <c r="M8" s="2" t="s">
        <v>23</v>
      </c>
      <c r="N8" s="4">
        <v>0.25</v>
      </c>
      <c r="O8" s="4">
        <v>0.75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16</v>
      </c>
      <c r="C9" s="8">
        <v>6.4</v>
      </c>
      <c r="D9" s="9">
        <v>0.75</v>
      </c>
      <c r="E9" s="10">
        <f t="shared" si="0"/>
        <v>0.25</v>
      </c>
      <c r="F9" s="2" t="s">
        <v>24</v>
      </c>
      <c r="G9" s="2" t="s">
        <v>21</v>
      </c>
      <c r="H9" s="2"/>
      <c r="I9" s="2" t="s">
        <v>7</v>
      </c>
      <c r="J9" s="2" t="s">
        <v>25</v>
      </c>
      <c r="K9" s="2">
        <v>8</v>
      </c>
      <c r="L9" s="8">
        <v>6.6</v>
      </c>
      <c r="M9" s="2" t="s">
        <v>26</v>
      </c>
      <c r="N9" s="4">
        <v>0.19</v>
      </c>
      <c r="O9" s="4">
        <v>0.81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19</v>
      </c>
      <c r="C10" s="8">
        <v>7.4</v>
      </c>
      <c r="D10" s="9">
        <v>0.9</v>
      </c>
      <c r="E10" s="10">
        <f t="shared" si="0"/>
        <v>9.9999999999999978E-2</v>
      </c>
      <c r="F10" s="2" t="s">
        <v>21</v>
      </c>
      <c r="G10" s="2" t="s">
        <v>24</v>
      </c>
      <c r="H10" s="2"/>
      <c r="I10" s="2" t="s">
        <v>7</v>
      </c>
      <c r="J10" s="2" t="s">
        <v>27</v>
      </c>
      <c r="K10" s="2">
        <v>7</v>
      </c>
      <c r="L10" s="8">
        <v>6.1</v>
      </c>
      <c r="M10" s="2" t="s">
        <v>28</v>
      </c>
      <c r="N10" s="4">
        <v>0.21</v>
      </c>
      <c r="O10" s="4">
        <v>0.79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12</v>
      </c>
      <c r="B11" s="2">
        <v>23</v>
      </c>
      <c r="C11" s="8">
        <v>6.2</v>
      </c>
      <c r="D11" s="9">
        <v>0.74</v>
      </c>
      <c r="E11" s="10">
        <f t="shared" si="0"/>
        <v>0.26</v>
      </c>
      <c r="F11" s="2" t="s">
        <v>21</v>
      </c>
      <c r="G11" s="2" t="s">
        <v>24</v>
      </c>
      <c r="H11" s="2"/>
      <c r="I11" s="2" t="s">
        <v>7</v>
      </c>
      <c r="J11" s="2" t="s">
        <v>29</v>
      </c>
      <c r="K11" s="2">
        <v>8</v>
      </c>
      <c r="L11" s="8">
        <v>5.4</v>
      </c>
      <c r="M11" s="2" t="s">
        <v>30</v>
      </c>
      <c r="N11" s="4">
        <v>0.82</v>
      </c>
      <c r="O11" s="4">
        <v>0.18000000000000005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13</v>
      </c>
      <c r="B12" s="2">
        <v>8</v>
      </c>
      <c r="C12" s="8">
        <v>6</v>
      </c>
      <c r="D12" s="9">
        <v>0.75</v>
      </c>
      <c r="E12" s="10">
        <f t="shared" si="0"/>
        <v>0.25</v>
      </c>
      <c r="F12" s="2" t="s">
        <v>20</v>
      </c>
      <c r="G12" s="2" t="s">
        <v>21</v>
      </c>
      <c r="H12" s="2"/>
      <c r="I12" s="2" t="s">
        <v>9</v>
      </c>
      <c r="J12" s="2" t="s">
        <v>31</v>
      </c>
      <c r="K12" s="2">
        <v>8</v>
      </c>
      <c r="L12" s="8">
        <v>6.1</v>
      </c>
      <c r="M12" s="2" t="s">
        <v>32</v>
      </c>
      <c r="N12" s="4">
        <v>0.43</v>
      </c>
      <c r="O12" s="4">
        <v>0.57000000000000006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19</v>
      </c>
      <c r="B13" s="2">
        <v>24</v>
      </c>
      <c r="C13" s="8">
        <v>5.4</v>
      </c>
      <c r="D13" s="9">
        <v>0.42</v>
      </c>
      <c r="E13" s="10">
        <f t="shared" si="0"/>
        <v>0.58000000000000007</v>
      </c>
      <c r="F13" s="2" t="s">
        <v>20</v>
      </c>
      <c r="G13" s="2" t="s">
        <v>21</v>
      </c>
      <c r="H13" s="2"/>
      <c r="I13" s="2" t="s">
        <v>9</v>
      </c>
      <c r="J13" s="2" t="s">
        <v>33</v>
      </c>
      <c r="K13" s="2">
        <v>8</v>
      </c>
      <c r="L13" s="8">
        <v>6.7</v>
      </c>
      <c r="M13" s="2" t="s">
        <v>34</v>
      </c>
      <c r="N13" s="11">
        <v>0.51069868995633183</v>
      </c>
      <c r="O13" s="11">
        <v>0.48930131004366817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23</v>
      </c>
      <c r="B14" s="2">
        <v>16</v>
      </c>
      <c r="C14" s="8">
        <v>5.0999999999999996</v>
      </c>
      <c r="D14" s="9">
        <v>0.25</v>
      </c>
      <c r="E14" s="10">
        <f t="shared" si="0"/>
        <v>0.75</v>
      </c>
      <c r="F14" s="2" t="s">
        <v>20</v>
      </c>
      <c r="G14" s="2" t="s">
        <v>21</v>
      </c>
      <c r="H14" s="2"/>
      <c r="I14" s="2" t="s">
        <v>11</v>
      </c>
      <c r="J14" s="2" t="s">
        <v>35</v>
      </c>
      <c r="K14" s="2">
        <v>8</v>
      </c>
      <c r="L14" s="8">
        <v>7.3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26</v>
      </c>
      <c r="B15" s="2">
        <v>21</v>
      </c>
      <c r="C15" s="8">
        <v>5.3</v>
      </c>
      <c r="D15" s="9">
        <v>0.19</v>
      </c>
      <c r="E15" s="10">
        <f t="shared" si="0"/>
        <v>0.81</v>
      </c>
      <c r="F15" s="2" t="s">
        <v>20</v>
      </c>
      <c r="G15" s="2" t="s">
        <v>21</v>
      </c>
      <c r="H15" s="2"/>
      <c r="I15" s="2" t="s">
        <v>11</v>
      </c>
      <c r="J15" s="2" t="s">
        <v>37</v>
      </c>
      <c r="K15" s="2">
        <v>8</v>
      </c>
      <c r="L15" s="8">
        <v>8.1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28</v>
      </c>
      <c r="B16" s="2">
        <v>24</v>
      </c>
      <c r="C16" s="8">
        <v>5.3</v>
      </c>
      <c r="D16" s="9">
        <v>0.21</v>
      </c>
      <c r="E16" s="10">
        <f t="shared" si="0"/>
        <v>0.79</v>
      </c>
      <c r="F16" s="2" t="s">
        <v>20</v>
      </c>
      <c r="G16" s="2" t="s">
        <v>21</v>
      </c>
      <c r="H16" s="2"/>
      <c r="I16" s="2" t="s">
        <v>66</v>
      </c>
      <c r="J16" s="2" t="s">
        <v>38</v>
      </c>
      <c r="K16" s="2">
        <v>8</v>
      </c>
      <c r="L16" s="8">
        <v>6.3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30</v>
      </c>
      <c r="B17" s="2">
        <v>17</v>
      </c>
      <c r="C17" s="8">
        <v>6.5</v>
      </c>
      <c r="D17" s="9">
        <v>0.82</v>
      </c>
      <c r="E17" s="10">
        <f t="shared" si="0"/>
        <v>0.18000000000000005</v>
      </c>
      <c r="F17" s="2" t="s">
        <v>20</v>
      </c>
      <c r="G17" s="2" t="s">
        <v>24</v>
      </c>
      <c r="H17" s="2"/>
      <c r="I17" s="2" t="s">
        <v>12</v>
      </c>
      <c r="J17" s="2" t="s">
        <v>39</v>
      </c>
      <c r="K17" s="2">
        <v>9</v>
      </c>
      <c r="L17" s="8">
        <v>6.4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32</v>
      </c>
      <c r="B18" s="2">
        <v>30</v>
      </c>
      <c r="C18" s="8">
        <v>5.6</v>
      </c>
      <c r="D18" s="9">
        <v>0.43</v>
      </c>
      <c r="E18" s="10">
        <f t="shared" si="0"/>
        <v>0.57000000000000006</v>
      </c>
      <c r="F18" s="2" t="s">
        <v>20</v>
      </c>
      <c r="G18" s="2" t="s">
        <v>21</v>
      </c>
      <c r="H18" s="2"/>
      <c r="I18" s="2" t="s">
        <v>12</v>
      </c>
      <c r="J18" s="2" t="s">
        <v>40</v>
      </c>
      <c r="K18" s="2">
        <v>9</v>
      </c>
      <c r="L18" s="8">
        <v>6.1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41</v>
      </c>
      <c r="B19" s="6">
        <f>SUM(B8:B18)</f>
        <v>229</v>
      </c>
      <c r="C19" s="12">
        <f ca="1">IFERROR(__xludf.DUMMYFUNCTION("AVERAGE.WEIGHTED(C8:C18,B8:B18)"),5.87205240174672)</f>
        <v>5.8720524017467204</v>
      </c>
      <c r="D19" s="13">
        <f ca="1">IFERROR(__xludf.DUMMYFUNCTION("AVERAGE.WEIGHTED(D8:D18,B8:B18)"),0.510698689956331)</f>
        <v>0.51069868995633105</v>
      </c>
      <c r="E19" s="14">
        <f t="shared" ca="1" si="0"/>
        <v>0.48930131004366895</v>
      </c>
      <c r="F19" s="15"/>
      <c r="G19" s="15"/>
      <c r="H19" s="2"/>
      <c r="I19" s="2" t="s">
        <v>13</v>
      </c>
      <c r="J19" s="2" t="s">
        <v>42</v>
      </c>
      <c r="K19" s="2">
        <v>8</v>
      </c>
      <c r="L19" s="8">
        <v>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36</v>
      </c>
      <c r="J20" s="2" t="s">
        <v>67</v>
      </c>
      <c r="K20" s="2">
        <v>7</v>
      </c>
      <c r="L20" s="8">
        <v>5.4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19</v>
      </c>
      <c r="J21" s="2" t="s">
        <v>44</v>
      </c>
      <c r="K21" s="2">
        <v>8</v>
      </c>
      <c r="L21" s="8">
        <v>6.1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19</v>
      </c>
      <c r="J22" s="2" t="s">
        <v>45</v>
      </c>
      <c r="K22" s="2">
        <v>8</v>
      </c>
      <c r="L22" s="8">
        <v>4.7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19</v>
      </c>
      <c r="J23" s="2" t="s">
        <v>46</v>
      </c>
      <c r="K23" s="2">
        <v>8</v>
      </c>
      <c r="L23" s="8">
        <v>5.5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47</v>
      </c>
      <c r="J24" s="2" t="s">
        <v>48</v>
      </c>
      <c r="K24" s="2">
        <v>8</v>
      </c>
      <c r="L24" s="8">
        <v>4.7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47</v>
      </c>
      <c r="J25" s="2" t="s">
        <v>49</v>
      </c>
      <c r="K25" s="2">
        <v>8</v>
      </c>
      <c r="L25" s="8">
        <v>5.5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50</v>
      </c>
      <c r="J26" s="2" t="s">
        <v>51</v>
      </c>
      <c r="K26" s="2">
        <v>8</v>
      </c>
      <c r="L26" s="8">
        <v>5.5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50</v>
      </c>
      <c r="J27" s="2" t="s">
        <v>52</v>
      </c>
      <c r="K27" s="2">
        <v>6</v>
      </c>
      <c r="L27" s="8">
        <v>5.4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50</v>
      </c>
      <c r="J28" s="2" t="s">
        <v>53</v>
      </c>
      <c r="K28" s="2">
        <v>7</v>
      </c>
      <c r="L28" s="8">
        <v>4.9000000000000004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28</v>
      </c>
      <c r="J29" s="2" t="s">
        <v>54</v>
      </c>
      <c r="K29" s="2">
        <v>8</v>
      </c>
      <c r="L29" s="8">
        <v>5.3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28</v>
      </c>
      <c r="J30" s="2" t="s">
        <v>55</v>
      </c>
      <c r="K30" s="2">
        <v>8</v>
      </c>
      <c r="L30" s="8">
        <v>5.0999999999999996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28</v>
      </c>
      <c r="J31" s="2" t="s">
        <v>56</v>
      </c>
      <c r="K31" s="2">
        <v>8</v>
      </c>
      <c r="L31" s="8">
        <v>5.4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30</v>
      </c>
      <c r="J32" s="2" t="s">
        <v>57</v>
      </c>
      <c r="K32" s="2">
        <v>9</v>
      </c>
      <c r="L32" s="8">
        <v>6.6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30</v>
      </c>
      <c r="J33" s="2" t="s">
        <v>58</v>
      </c>
      <c r="K33" s="2">
        <v>8</v>
      </c>
      <c r="L33" s="8">
        <v>6.3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32</v>
      </c>
      <c r="J34" s="2" t="s">
        <v>59</v>
      </c>
      <c r="K34" s="2">
        <v>7</v>
      </c>
      <c r="L34" s="8">
        <v>5.5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32</v>
      </c>
      <c r="J35" s="2" t="s">
        <v>60</v>
      </c>
      <c r="K35" s="2">
        <v>8</v>
      </c>
      <c r="L35" s="8">
        <v>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32</v>
      </c>
      <c r="J36" s="2" t="s">
        <v>61</v>
      </c>
      <c r="K36" s="2">
        <v>8</v>
      </c>
      <c r="L36" s="8">
        <v>5.6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229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3</vt:lpstr>
      <vt:lpstr>Week 2</vt:lpstr>
      <vt:lpstr>Week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craddock</dc:creator>
  <cp:lastModifiedBy>zach craddock</cp:lastModifiedBy>
  <dcterms:created xsi:type="dcterms:W3CDTF">2024-11-02T15:53:41Z</dcterms:created>
  <dcterms:modified xsi:type="dcterms:W3CDTF">2024-11-02T15:53:42Z</dcterms:modified>
</cp:coreProperties>
</file>