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1.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G:\Documents\JHR\Community School for Creative Education\Phase II\"/>
    </mc:Choice>
  </mc:AlternateContent>
  <xr:revisionPtr revIDLastSave="0" documentId="13_ncr:1_{840E797B-AD6C-491E-A6DD-91AA5F9C5BE7}" xr6:coauthVersionLast="47" xr6:coauthVersionMax="47" xr10:uidLastSave="{00000000-0000-0000-0000-000000000000}"/>
  <bookViews>
    <workbookView xWindow="-108" yWindow="-108" windowWidth="23256" windowHeight="12576" firstSheet="1" activeTab="1" xr2:uid="{00000000-000D-0000-FFFF-FFFF00000000}"/>
  </bookViews>
  <sheets>
    <sheet name="Community Relations " sheetId="6" r:id="rId1"/>
    <sheet name="Special Education and Mental He" sheetId="9" r:id="rId2"/>
    <sheet name="Administration" sheetId="8" r:id="rId3"/>
    <sheet name="Teaching" sheetId="5" r:id="rId4"/>
    <sheet name="Sheet3" sheetId="4" state="hidden" r:id="rId5"/>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3" i="8" l="1"/>
  <c r="M53" i="8" s="1"/>
  <c r="L19" i="5"/>
  <c r="J10" i="5" l="1"/>
  <c r="L7" i="5"/>
  <c r="J35" i="8"/>
  <c r="M35" i="8" s="1"/>
  <c r="L33" i="8"/>
  <c r="J24" i="8"/>
  <c r="M24" i="8" s="1"/>
  <c r="J16" i="8"/>
  <c r="M16" i="8" s="1"/>
  <c r="L14" i="8"/>
  <c r="M50" i="9"/>
  <c r="M29" i="9"/>
  <c r="J7" i="8"/>
  <c r="M7" i="8" s="1"/>
  <c r="L5" i="8"/>
  <c r="J50" i="9"/>
  <c r="L49" i="9"/>
  <c r="L48" i="9"/>
  <c r="J40" i="9"/>
  <c r="M40" i="9" s="1"/>
  <c r="L39" i="9"/>
  <c r="L38" i="9"/>
  <c r="J29" i="9"/>
  <c r="L28" i="9"/>
  <c r="L27" i="9"/>
  <c r="J19" i="9"/>
  <c r="M19" i="9" s="1"/>
  <c r="L18" i="9"/>
  <c r="L17" i="9"/>
  <c r="L8" i="9"/>
  <c r="J9" i="9" l="1"/>
  <c r="M9" i="9" s="1"/>
  <c r="L7" i="9"/>
  <c r="K30" i="6"/>
  <c r="L30" i="6"/>
  <c r="L28" i="6"/>
  <c r="J30" i="6"/>
  <c r="M30" i="6" s="1"/>
  <c r="H30" i="6"/>
  <c r="L27" i="6"/>
  <c r="J19" i="6"/>
  <c r="L19" i="6" s="1"/>
  <c r="H19" i="6"/>
  <c r="J9" i="6"/>
  <c r="M9" i="6" s="1"/>
  <c r="L7" i="6"/>
  <c r="L9" i="6" s="1"/>
  <c r="M19" i="6" l="1"/>
  <c r="L1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tc={77B9AB9B-7E53-4F9C-A67A-5E9EC27A4AE3}</author>
    <author>tc={338EA9BE-1E93-4B6F-8D93-2140C787D69C}</author>
    <author>tc={55E8D429-120C-4302-B8D0-D08790588C82}</author>
    <author>tc={23750EEA-2C5F-4146-B4D3-84B9A31155AF}</author>
    <author>tc={FF7F5E43-B07A-4B82-8028-C93B5CDA1C58}</author>
    <author>tc={EA6D49A7-7B7E-4E96-AE4B-B1641D992D2F}</author>
    <author>tc={76BDF0D0-6485-433A-BCB4-EC7C68EBA659}</author>
    <author>tc={E0876061-F1E6-4968-BFB7-AB4BE03F38E0}</author>
    <author>tc={66FD74D5-B7C6-43F4-9030-35851CD0AD0C}</author>
    <author>tc={0F62272C-ABB0-4FB9-8574-DAAF23790168}</author>
    <author>tc={292A9B5F-A86E-4B10-B68F-7973DEAB427A}</author>
    <author>tc={C7173E5C-61AF-4B4B-8177-44678FD83BA1}</author>
    <author>tc={CF844FAE-7F28-46C2-B11E-FC9BCDBF9037}</author>
    <author>tc={56198665-4C97-4743-82C6-C00CEF2FA627}</author>
  </authors>
  <commentList>
    <comment ref="G4" authorId="0" shapeId="0" xr:uid="{77B9AB9B-7E53-4F9C-A67A-5E9EC27A4AE3}">
      <text>
        <t>[Threaded comment]
Your version of Excel allows you to read this threaded comment; however, any edits to it will get removed if the file is opened in a newer version of Excel. Learn more: https://go.microsoft.com/fwlink/?linkid=870924
Comment:
    This is the 2022 current base salary of the TOR employee.</t>
      </text>
    </comment>
    <comment ref="H4" authorId="1" shapeId="0" xr:uid="{338EA9BE-1E93-4B6F-8D93-2140C787D69C}">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4" authorId="2" shapeId="0" xr:uid="{55E8D429-120C-4302-B8D0-D08790588C82}">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April 1, 2023</t>
      </text>
    </comment>
    <comment ref="M4" authorId="3" shapeId="0" xr:uid="{23750EEA-2C5F-4146-B4D3-84B9A31155AF}">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J7" authorId="4" shapeId="0" xr:uid="{FF7F5E43-B07A-4B82-8028-C93B5CDA1C58}">
      <text>
        <t>[Threaded comment]
Your version of Excel allows you to read this threaded comment; however, any edits to it will get removed if the file is opened in a newer version of Excel. Learn more: https://go.microsoft.com/fwlink/?linkid=870924
Comment:
    Aged 23 months at 5.0% per year</t>
      </text>
    </comment>
    <comment ref="G14" authorId="5" shapeId="0" xr:uid="{EA6D49A7-7B7E-4E96-AE4B-B1641D992D2F}">
      <text>
        <t>[Threaded comment]
Your version of Excel allows you to read this threaded comment; however, any edits to it will get removed if the file is opened in a newer version of Excel. Learn more: https://go.microsoft.com/fwlink/?linkid=870924
Comment:
    This is the 2022 current base salary of the TOR employee.</t>
      </text>
    </comment>
    <comment ref="H14" authorId="6" shapeId="0" xr:uid="{76BDF0D0-6485-433A-BCB4-EC7C68EBA659}">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14" authorId="7" shapeId="0" xr:uid="{E0876061-F1E6-4968-BFB7-AB4BE03F38E0}">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April 1, 2023</t>
      </text>
    </comment>
    <comment ref="M14" authorId="8" shapeId="0" xr:uid="{66FD74D5-B7C6-43F4-9030-35851CD0AD0C}">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24" authorId="9" shapeId="0" xr:uid="{0F62272C-ABB0-4FB9-8574-DAAF23790168}">
      <text>
        <t>[Threaded comment]
Your version of Excel allows you to read this threaded comment; however, any edits to it will get removed if the file is opened in a newer version of Excel. Learn more: https://go.microsoft.com/fwlink/?linkid=870924
Comment:
    This is the 2022 current base salary of the TOR employee.</t>
      </text>
    </comment>
    <comment ref="H24" authorId="10" shapeId="0" xr:uid="{292A9B5F-A86E-4B10-B68F-7973DEAB427A}">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24" authorId="11" shapeId="0" xr:uid="{C7173E5C-61AF-4B4B-8177-44678FD83BA1}">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April 1, 2023</t>
      </text>
    </comment>
    <comment ref="M24" authorId="12" shapeId="0" xr:uid="{CF844FAE-7F28-46C2-B11E-FC9BCDBF9037}">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J27" authorId="13" shapeId="0" xr:uid="{56198665-4C97-4743-82C6-C00CEF2FA627}">
      <text>
        <t xml:space="preserve">[Threaded comment]
Your version of Excel allows you to read this threaded comment; however, any edits to it will get removed if the file is opened in a newer version of Excel. Learn more: https://go.microsoft.com/fwlink/?linkid=870924
Comment:
    Aging of 5.0% per year or 6.25% for 15 months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tc={39B75506-9062-405E-B050-470C537B2AB8}</author>
    <author>tc={BB9B888E-B059-458C-90EC-A490670C2517}</author>
    <author>tc={31D64292-153F-4839-9BCB-952B5E576C5E}</author>
    <author>tc={29BE6195-B63B-44D6-8856-5DE84138EE9A}</author>
    <author>tc={9604B88C-0D5F-491A-BAFE-8CD098AF8DD7}</author>
    <author>tc={57F1C731-7447-4D76-A189-479BE4520ACB}</author>
    <author>tc={A768DA61-D488-4E64-AC5B-165E62A2D9AE}</author>
    <author>tc={40B4C8F8-94A1-4A19-9635-470154B3EB55}</author>
    <author>tc={5F5713F7-B814-42E3-9F2E-AFBE32A016F3}</author>
    <author>tc={61084134-41F3-4FB1-80EF-823E950D7886}</author>
    <author>tc={D3E3B5FB-C2D5-4E39-B3E9-ADA83BBA9A22}</author>
    <author>tc={F8FF1DA5-D7BF-4841-B413-22D6F5ADF3DC}</author>
    <author>tc={29A6CA09-7ABD-408D-A82B-646A6169AF32}</author>
    <author>tc={62315742-4626-471D-9A16-DE88B712C4BE}</author>
    <author>tc={DB501562-2282-4F75-A798-02C9BC28DEE4}</author>
    <author>tc={B2DBB50B-B6D2-4F9B-B295-5CEA4D657B23}</author>
    <author>tc={50E2E73C-6D1D-4D80-A259-A6CEA2AC7D27}</author>
    <author>tc={7FF655DC-245E-4F74-990B-964B84125945}</author>
    <author>tc={5413CA99-AE96-488C-B06C-CD6B9BB43E8D}</author>
    <author>tc={B2090395-96AA-4931-9751-2A799C4672EC}</author>
  </authors>
  <commentList>
    <comment ref="G4" authorId="0" shapeId="0" xr:uid="{39B75506-9062-405E-B050-470C537B2AB8}">
      <text>
        <t>[Threaded comment]
Your version of Excel allows you to read this threaded comment; however, any edits to it will get removed if the file is opened in a newer version of Excel. Learn more: https://go.microsoft.com/fwlink/?linkid=870924
Comment:
    This is the 2023-2024 school year employee base salary offer.</t>
      </text>
    </comment>
    <comment ref="H4" authorId="1" shapeId="0" xr:uid="{BB9B888E-B059-458C-90EC-A490670C2517}">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4" authorId="2" shapeId="0" xr:uid="{31D64292-153F-4839-9BCB-952B5E576C5E}">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4" authorId="3" shapeId="0" xr:uid="{29BE6195-B63B-44D6-8856-5DE84138EE9A}">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14" authorId="4" shapeId="0" xr:uid="{9604B88C-0D5F-491A-BAFE-8CD098AF8DD7}">
      <text>
        <t>[Threaded comment]
Your version of Excel allows you to read this threaded comment; however, any edits to it will get removed if the file is opened in a newer version of Excel. Learn more: https://go.microsoft.com/fwlink/?linkid=870924
Comment:
    This is the 2023-2024 school year employee base salary offer.</t>
      </text>
    </comment>
    <comment ref="H14" authorId="5" shapeId="0" xr:uid="{57F1C731-7447-4D76-A189-479BE4520ACB}">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14" authorId="6" shapeId="0" xr:uid="{A768DA61-D488-4E64-AC5B-165E62A2D9AE}">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14" authorId="7" shapeId="0" xr:uid="{40B4C8F8-94A1-4A19-9635-470154B3EB55}">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24" authorId="8" shapeId="0" xr:uid="{5F5713F7-B814-42E3-9F2E-AFBE32A016F3}">
      <text>
        <t>[Threaded comment]
Your version of Excel allows you to read this threaded comment; however, any edits to it will get removed if the file is opened in a newer version of Excel. Learn more: https://go.microsoft.com/fwlink/?linkid=870924
Comment:
    This is the 2023-2024 school year employee base salary offer.</t>
      </text>
    </comment>
    <comment ref="H24" authorId="9" shapeId="0" xr:uid="{61084134-41F3-4FB1-80EF-823E950D7886}">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24" authorId="10" shapeId="0" xr:uid="{D3E3B5FB-C2D5-4E39-B3E9-ADA83BBA9A22}">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24" authorId="11" shapeId="0" xr:uid="{F8FF1DA5-D7BF-4841-B413-22D6F5ADF3DC}">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35" authorId="12" shapeId="0" xr:uid="{29A6CA09-7ABD-408D-A82B-646A6169AF32}">
      <text>
        <t>[Threaded comment]
Your version of Excel allows you to read this threaded comment; however, any edits to it will get removed if the file is opened in a newer version of Excel. Learn more: https://go.microsoft.com/fwlink/?linkid=870924
Comment:
    This is the 2023-2024 school year employee base salary offer.</t>
      </text>
    </comment>
    <comment ref="H35" authorId="13" shapeId="0" xr:uid="{62315742-4626-471D-9A16-DE88B712C4BE}">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35" authorId="14" shapeId="0" xr:uid="{DB501562-2282-4F75-A798-02C9BC28DEE4}">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35" authorId="15" shapeId="0" xr:uid="{B2DBB50B-B6D2-4F9B-B295-5CEA4D657B23}">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45" authorId="16" shapeId="0" xr:uid="{50E2E73C-6D1D-4D80-A259-A6CEA2AC7D27}">
      <text>
        <t>[Threaded comment]
Your version of Excel allows you to read this threaded comment; however, any edits to it will get removed if the file is opened in a newer version of Excel. Learn more: https://go.microsoft.com/fwlink/?linkid=870924
Comment:
    This is the 2023-2024 school year employee base salary offer.</t>
      </text>
    </comment>
    <comment ref="H45" authorId="17" shapeId="0" xr:uid="{7FF655DC-245E-4F74-990B-964B84125945}">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45" authorId="18" shapeId="0" xr:uid="{5413CA99-AE96-488C-B06C-CD6B9BB43E8D}">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45" authorId="19" shapeId="0" xr:uid="{B2090395-96AA-4931-9751-2A799C4672EC}">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tc={FECCF675-B03F-4D0F-B32B-FEB43734DD95}</author>
    <author>tc={13D7D5FF-A79D-4CAE-89A5-1FADB045FFF0}</author>
    <author>tc={BB2CD594-EB36-42E3-A5BE-4BA696EF99C8}</author>
    <author>tc={254CC9EC-E4C5-4DE5-9C08-5788BDEC0CBC}</author>
    <author>tc={EA22C15F-8B1D-4BD5-AA7E-0E95B322FAB8}</author>
    <author>tc={00ABEE5B-4D23-4512-9139-99BCFFAE0029}</author>
    <author>tc={728C2416-0372-46D2-A458-F08BD1519E82}</author>
    <author>tc={1C80C41B-4CC0-4A62-A1B5-74E9425AF755}</author>
    <author>tc={C938129A-F825-42A1-AA3B-DEB33F17FD2B}</author>
    <author>tc={0B667CDE-0804-4B37-8EAE-657DA5C122A4}</author>
    <author>tc={DC592C24-7DAC-4F41-9458-59E8A9A632B2}</author>
    <author>tc={5E216CF0-3CFF-40AD-B8A3-C3E93FCD726E}</author>
    <author>tc={78965D48-DC27-42E6-8BF9-BC8F70913B5C}</author>
    <author>tc={7DC2C0AB-7D34-438F-B677-5631300651A1}</author>
    <author>tc={CCCBE6D6-C59C-4433-82ED-8B43B1A75567}</author>
    <author>tc={58A30324-E0E7-498D-A58F-8A467494B78C}</author>
    <author>tc={DCF01B4F-596D-44DD-96FB-B689772009D2}</author>
    <author>tc={37B2C064-B8CB-48FC-A5DC-C0EDF61AB8FC}</author>
    <author>tc={1BC655F1-B39C-47CC-8A74-9F141E5751D0}</author>
    <author>tc={30C77AE4-79AE-4FBC-8D31-8679831983B6}</author>
    <author>tc={2DFDEAA9-31F5-4554-9EED-D4C038F9E723}</author>
    <author>tc={A564BE05-F66A-4A80-B1FB-0F3096060186}</author>
    <author>tc={5B3F3C9A-1555-40C4-A278-E6D8B56BD837}</author>
    <author>tc={D04305AB-8B49-4795-AB1B-6B70C9971B05}</author>
  </authors>
  <commentList>
    <comment ref="G2" authorId="0" shapeId="0" xr:uid="{FECCF675-B03F-4D0F-B32B-FEB43734DD95}">
      <text>
        <t>[Threaded comment]
Your version of Excel allows you to read this threaded comment; however, any edits to it will get removed if the file is opened in a newer version of Excel. Learn more: https://go.microsoft.com/fwlink/?linkid=870924
Comment:
    This is the 2022-2023 current base salary of the CSCE employee.</t>
      </text>
    </comment>
    <comment ref="H2" authorId="1" shapeId="0" xr:uid="{13D7D5FF-A79D-4CAE-89A5-1FADB045FFF0}">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2" authorId="2" shapeId="0" xr:uid="{BB2CD594-EB36-42E3-A5BE-4BA696EF99C8}">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2" authorId="3" shapeId="0" xr:uid="{254CC9EC-E4C5-4DE5-9C08-5788BDEC0CBC}">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11" authorId="4" shapeId="0" xr:uid="{EA22C15F-8B1D-4BD5-AA7E-0E95B322FAB8}">
      <text>
        <t>[Threaded comment]
Your version of Excel allows you to read this threaded comment; however, any edits to it will get removed if the file is opened in a newer version of Excel. Learn more: https://go.microsoft.com/fwlink/?linkid=870924
Comment:
    This is the 2022-2023 current base salary of the CSCE employee.</t>
      </text>
    </comment>
    <comment ref="H11" authorId="5" shapeId="0" xr:uid="{00ABEE5B-4D23-4512-9139-99BCFFAE0029}">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11" authorId="6" shapeId="0" xr:uid="{728C2416-0372-46D2-A458-F08BD1519E82}">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11" authorId="7" shapeId="0" xr:uid="{1C80C41B-4CC0-4A62-A1B5-74E9425AF755}">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20" authorId="8" shapeId="0" xr:uid="{C938129A-F825-42A1-AA3B-DEB33F17FD2B}">
      <text>
        <t>[Threaded comment]
Your version of Excel allows you to read this threaded comment; however, any edits to it will get removed if the file is opened in a newer version of Excel. Learn more: https://go.microsoft.com/fwlink/?linkid=870924
Comment:
    This is the 2022-2023 current base salary of the CSCE employee.</t>
      </text>
    </comment>
    <comment ref="H20" authorId="9" shapeId="0" xr:uid="{0B667CDE-0804-4B37-8EAE-657DA5C122A4}">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20" authorId="10" shapeId="0" xr:uid="{DC592C24-7DAC-4F41-9458-59E8A9A632B2}">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20" authorId="11" shapeId="0" xr:uid="{5E216CF0-3CFF-40AD-B8A3-C3E93FCD726E}">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30" authorId="12" shapeId="0" xr:uid="{78965D48-DC27-42E6-8BF9-BC8F70913B5C}">
      <text>
        <t>[Threaded comment]
Your version of Excel allows you to read this threaded comment; however, any edits to it will get removed if the file is opened in a newer version of Excel. Learn more: https://go.microsoft.com/fwlink/?linkid=870924
Comment:
    This is the 2022-2023 current base salary of the CSCE employee.</t>
      </text>
    </comment>
    <comment ref="H30" authorId="13" shapeId="0" xr:uid="{7DC2C0AB-7D34-438F-B677-5631300651A1}">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30" authorId="14" shapeId="0" xr:uid="{CCCBE6D6-C59C-4433-82ED-8B43B1A75567}">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30" authorId="15" shapeId="0" xr:uid="{58A30324-E0E7-498D-A58F-8A467494B78C}">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42" authorId="16" shapeId="0" xr:uid="{DCF01B4F-596D-44DD-96FB-B689772009D2}">
      <text>
        <t>[Threaded comment]
Your version of Excel allows you to read this threaded comment; however, any edits to it will get removed if the file is opened in a newer version of Excel. Learn more: https://go.microsoft.com/fwlink/?linkid=870924
Comment:
    This is the 2022-2023 current base salary of the CSCE employee.</t>
      </text>
    </comment>
    <comment ref="H42" authorId="17" shapeId="0" xr:uid="{37B2C064-B8CB-48FC-A5DC-C0EDF61AB8FC}">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42" authorId="18" shapeId="0" xr:uid="{1BC655F1-B39C-47CC-8A74-9F141E5751D0}">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42" authorId="19" shapeId="0" xr:uid="{30C77AE4-79AE-4FBC-8D31-8679831983B6}">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49" authorId="20" shapeId="0" xr:uid="{2DFDEAA9-31F5-4554-9EED-D4C038F9E723}">
      <text>
        <t>[Threaded comment]
Your version of Excel allows you to read this threaded comment; however, any edits to it will get removed if the file is opened in a newer version of Excel. Learn more: https://go.microsoft.com/fwlink/?linkid=870924
Comment:
    This is the 2022-2023 current base salary of the CSCE employee.</t>
      </text>
    </comment>
    <comment ref="H49" authorId="21" shapeId="0" xr:uid="{A564BE05-F66A-4A80-B1FB-0F3096060186}">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49" authorId="22" shapeId="0" xr:uid="{5B3F3C9A-1555-40C4-A278-E6D8B56BD837}">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49" authorId="23" shapeId="0" xr:uid="{D04305AB-8B49-4795-AB1B-6B70C9971B05}">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tc={E7261BD8-C0FB-42E6-B241-1E1A9C58B35A}</author>
    <author>tc={2CEA14F1-6555-495D-8510-20EB0E7AB632}</author>
    <author>tc={2D7599E5-BA38-445D-95CD-2FA9FBCE6F9E}</author>
    <author>tc={41D970C3-C3E1-4786-88E9-631E4CFE24E1}</author>
    <author>tc={4A8634DE-BDF8-4494-AF1D-361F0BED99AE}</author>
    <author>tc={2A7E9CB1-5F0A-4F16-989C-271453BC5B97}</author>
    <author>tc={EF51908D-6AA0-4D96-8217-C843BD1D677B}</author>
    <author>tc={5E835628-AE1D-47AA-A4D9-846E25A9194C}</author>
  </authors>
  <commentList>
    <comment ref="G4" authorId="0" shapeId="0" xr:uid="{E7261BD8-C0FB-42E6-B241-1E1A9C58B35A}">
      <text>
        <t>[Threaded comment]
Your version of Excel allows you to read this threaded comment; however, any edits to it will get removed if the file is opened in a newer version of Excel. Learn more: https://go.microsoft.com/fwlink/?linkid=870924
Comment:
    This is the 2022-2023 current base salary of the CSCE employee.</t>
      </text>
    </comment>
    <comment ref="H4" authorId="1" shapeId="0" xr:uid="{2CEA14F1-6555-495D-8510-20EB0E7AB632}">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4" authorId="2" shapeId="0" xr:uid="{2D7599E5-BA38-445D-95CD-2FA9FBCE6F9E}">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4" authorId="3" shapeId="0" xr:uid="{41D970C3-C3E1-4786-88E9-631E4CFE24E1}">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 ref="G16" authorId="4" shapeId="0" xr:uid="{4A8634DE-BDF8-4494-AF1D-361F0BED99AE}">
      <text>
        <t>[Threaded comment]
Your version of Excel allows you to read this threaded comment; however, any edits to it will get removed if the file is opened in a newer version of Excel. Learn more: https://go.microsoft.com/fwlink/?linkid=870924
Comment:
    This is the 2022-2023 current base salary of the CSCE employee.</t>
      </text>
    </comment>
    <comment ref="H16" authorId="5" shapeId="0" xr:uid="{2A7E9CB1-5F0A-4F16-989C-271453BC5B97}">
      <text>
        <t>[Threaded comment]
Your version of Excel allows you to read this threaded comment; however, any edits to it will get removed if the file is opened in a newer version of Excel. Learn more: https://go.microsoft.com/fwlink/?linkid=870924
Comment:
    The 'Survey Average Base Salary' is the average base salary of all survey responses weighted by the number of responses as of the effective date of the survey.</t>
      </text>
    </comment>
    <comment ref="J16" authorId="6" shapeId="0" xr:uid="{EF51908D-6AA0-4D96-8217-C843BD1D677B}">
      <text>
        <t>[Threaded comment]
Your version of Excel allows you to read this threaded comment; however, any edits to it will get removed if the file is opened in a newer version of Excel. Learn more: https://go.microsoft.com/fwlink/?linkid=870924
Comment:
    This is the Survey Average Base Salary 'aged'  by 5.0% per year to the requested date of July 1, 2023</t>
      </text>
    </comment>
    <comment ref="M16" authorId="7" shapeId="0" xr:uid="{5E835628-AE1D-47AA-A4D9-846E25A9194C}">
      <text>
        <t>[Threaded comment]
Your version of Excel allows you to read this threaded comment; however, any edits to it will get removed if the file is opened in a newer version of Excel. Learn more: https://go.microsoft.com/fwlink/?linkid=870924
Comment:
    Compa-Ratio is the 'Survey Average Base Salary With Aging' divided by the 'Actual Employee  Base Salary'.  It provides the reader with a quantitative reference point of actual pay to market pay.</t>
      </text>
    </comment>
  </commentList>
</comments>
</file>

<file path=xl/sharedStrings.xml><?xml version="1.0" encoding="utf-8"?>
<sst xmlns="http://schemas.openxmlformats.org/spreadsheetml/2006/main" count="336" uniqueCount="118">
  <si>
    <t>SURVEY JOB TITLE</t>
  </si>
  <si>
    <t>WorldatWork (Total Rewards Association)</t>
  </si>
  <si>
    <t>Officials / Executives</t>
  </si>
  <si>
    <t>All</t>
  </si>
  <si>
    <t>Exempt Salaried</t>
  </si>
  <si>
    <t>Salary Budget Survey, 2022/2023</t>
  </si>
  <si>
    <t>COMPA-RATIO</t>
  </si>
  <si>
    <t>SUMMARY
SURVEY POSITION DESCRIPTION</t>
  </si>
  <si>
    <t>SURVEY AVERAGE
BONUS</t>
  </si>
  <si>
    <t>MARKET DATA 
VARIABLES</t>
  </si>
  <si>
    <t>MARKET SURVEY SOURCE &amp; EFFECTIVE DATE</t>
  </si>
  <si>
    <t>S. California Fair Pay 
Survey
January 1, 2022</t>
  </si>
  <si>
    <t>25th
PERCENTILE</t>
  </si>
  <si>
    <t>75th
PERCENTILE</t>
  </si>
  <si>
    <r>
      <rPr>
        <b/>
        <sz val="11"/>
        <color theme="1"/>
        <rFont val="Calibri"/>
        <family val="2"/>
        <scheme val="minor"/>
      </rPr>
      <t>Client Position Title:</t>
    </r>
    <r>
      <rPr>
        <sz val="11"/>
        <color theme="1"/>
        <rFont val="Calibri"/>
        <family val="2"/>
        <scheme val="minor"/>
      </rPr>
      <t xml:space="preserve"> Senior Director, Community Relations 
</t>
    </r>
    <r>
      <rPr>
        <b/>
        <sz val="11"/>
        <color theme="1"/>
        <rFont val="Calibri"/>
        <family val="2"/>
        <scheme val="minor"/>
      </rPr>
      <t>Summary Position Description:</t>
    </r>
    <r>
      <rPr>
        <sz val="11"/>
        <color theme="1"/>
        <rFont val="Calibri"/>
        <family val="2"/>
        <scheme val="minor"/>
      </rPr>
      <t xml:space="preserve">
This position is responsible for the Association's commitment to community relations, whether local or distant. Leads all the Association efforts that engage, collaborates and/or interacts with the communities closely related to the work of the Association. 
</t>
    </r>
  </si>
  <si>
    <t>Community Relations Manager</t>
  </si>
  <si>
    <r>
      <rPr>
        <b/>
        <sz val="11"/>
        <color theme="1"/>
        <rFont val="Calibri"/>
        <family val="2"/>
        <scheme val="minor"/>
      </rPr>
      <t>Client Position Title:</t>
    </r>
    <r>
      <rPr>
        <sz val="11"/>
        <color theme="1"/>
        <rFont val="Calibri"/>
        <family val="2"/>
        <scheme val="minor"/>
      </rPr>
      <t xml:space="preserve"> Manager, Community Relations 
</t>
    </r>
    <r>
      <rPr>
        <b/>
        <sz val="11"/>
        <color theme="1"/>
        <rFont val="Calibri"/>
        <family val="2"/>
        <scheme val="minor"/>
      </rPr>
      <t>Summary Position Description:</t>
    </r>
    <r>
      <rPr>
        <sz val="11"/>
        <color theme="1"/>
        <rFont val="Calibri"/>
        <family val="2"/>
        <scheme val="minor"/>
      </rPr>
      <t xml:space="preserve">
Manages and executes community relations programs for the Tournament of Roses, including activities related to the Rose Parade, Rose Bowl Game, Pasadena Tournament of Roses Foundation, and also engages, collaborates and/or interacts with the communities connected to the work of the Association, Association committees and Tournament members. 
</t>
    </r>
  </si>
  <si>
    <r>
      <rPr>
        <b/>
        <sz val="11"/>
        <color theme="1"/>
        <rFont val="Calibri"/>
        <family val="2"/>
        <scheme val="minor"/>
      </rPr>
      <t>Client Position Title:</t>
    </r>
    <r>
      <rPr>
        <sz val="11"/>
        <color theme="1"/>
        <rFont val="Calibri"/>
        <family val="2"/>
        <scheme val="minor"/>
      </rPr>
      <t xml:space="preserve"> Community Relations Assistant 
</t>
    </r>
    <r>
      <rPr>
        <b/>
        <sz val="11"/>
        <color theme="1"/>
        <rFont val="Calibri"/>
        <family val="2"/>
        <scheme val="minor"/>
      </rPr>
      <t>Summary Position Description:</t>
    </r>
    <r>
      <rPr>
        <sz val="11"/>
        <color theme="1"/>
        <rFont val="Calibri"/>
        <family val="2"/>
        <scheme val="minor"/>
      </rPr>
      <t xml:space="preserve">
Provides administrative support to the Community Relations Department, Government and Public Affairs Committee and Tournament of Roses Foundation
Supports meetings and collaborates with local, county, and state elected officials representing Pasadena, and other community organizations and participates as a representative of the Association as needed.
</t>
    </r>
  </si>
  <si>
    <t>Performs clerical duties including answering telephones, 
screening calls, taking messages and acting as receptionist; sets up and maintains files of information; uses computer skills to enter and maintain data; prepares correspondence and develops other routine documents; may make appointments and travel arrangements, coordinates activities relative to department functions.</t>
  </si>
  <si>
    <t>Administrative Assistant, 
Intermediate Level</t>
  </si>
  <si>
    <t>All employees
62 organizations
164 incumbents</t>
  </si>
  <si>
    <t>COMMUNITY RELATIONS JOB FAMILY</t>
  </si>
  <si>
    <t>Provides administrative support to an individual, team, department or group in an organization. Collects, reviews and analyzes data and prepares reports, charts, budgets, and other presentation materials utilizing word processing, spreadsheet, or specialized software. Prepares and distributes reports or other communications on a regular schedule. Maintains files, databases, and archives of relevant records. Screens calls and responds to or routes routine inquiries from external or internal sources with appropriate correspondence or other messaging. Schedules and coordinates meetings, travel, and other group activities. May manage expense reporting, invoicing, office supply inventory, or other routine processes. Requires a high school diploma. Typically reports to a supervisor or manager.</t>
  </si>
  <si>
    <t>Administrative Assistant II</t>
  </si>
  <si>
    <t>SURVEY AVERAGE BASE SALARY</t>
  </si>
  <si>
    <t xml:space="preserve">SURVEY AVERAGE BASE SALARY
WITH AGING 
</t>
  </si>
  <si>
    <t>Manages programs supporting the corporate strategy designed to promote and represent the organization and brand as a socially responsible force in the community. Creates and plans outreach programs that engage, support, and partner with the community and produce a positive impact to address local issues. Collaborates with internal and external stakeholders to develop clear objectives and deliver meaningful and measurable results. Supports community relations programs' entire life cycle, including coordinating events, managing volunteers, and executing grant proposals. Requires a bachelor's degree. Typically reports to a head of a unit/department.</t>
  </si>
  <si>
    <t>Salary.com
April 1, 2023</t>
  </si>
  <si>
    <t xml:space="preserve">
Los Angeles
Non-profit
Revenues of $50MM - $200MM size and complexity of TOR
Used 75th percentile to reflect size and complexity of TOR</t>
  </si>
  <si>
    <t>Coordinates initiatives designed to promote and represent the organization and brand as a socially responsible force in the community. Administers outreach programs that engage, support, and collaborate with the community to develop and expand relationships. Serves as the organization's liaison with various constituents and stakeholders. Assists with the coordination of events, managing volunteers, and applying for grants. Typically requires a bachelor's degree. Typically reports to a supervisor or manager.</t>
  </si>
  <si>
    <t>Community Relations Specialist II</t>
  </si>
  <si>
    <t xml:space="preserve">
Los Angeles
Non-profit
Revenues of $50MM - $200MM </t>
  </si>
  <si>
    <t>SURVEY AVERAGE TOTAL CASH COMPENSATION</t>
  </si>
  <si>
    <t>ACTUAL EMPLOYEE BASE SALARY</t>
  </si>
  <si>
    <t>Develops and implements curricula to meet the academic and other needs of children with cognitive, emotional and/or physical disabilities. Ensures safety and health of students. Participates in development and implementation of IEP's for specific students, as needed. Assesses and documents students' progress. May participate in implementing therapeutic programs for students. May supervise teaching assistant(s).</t>
  </si>
  <si>
    <t>Special Education Teacher</t>
  </si>
  <si>
    <t>N. California Fair Pay Report
April, 2023</t>
  </si>
  <si>
    <t>Salary.com
June 1, 2023</t>
  </si>
  <si>
    <t>Instructs special education students in a classroom setting. Prepares lesson plans and instructional materials designed to meet the needs of individual students. Develops individualized education plans, and evaluates and monitors students' performance. Resolves classroom issues and conflicts. May provide behavioral consultation or implement therapeutic programs for students. May mentor teaching aides. Requires a bachelor's degree. May require state-specific special education teaching license. Typically requires Basic Life Support (BLS) certification. Typically reports to a principal.</t>
  </si>
  <si>
    <r>
      <rPr>
        <b/>
        <sz val="11"/>
        <color theme="1"/>
        <rFont val="Calibri"/>
        <family val="2"/>
        <scheme val="minor"/>
      </rPr>
      <t>Client Position Title:</t>
    </r>
    <r>
      <rPr>
        <sz val="11"/>
        <color theme="1"/>
        <rFont val="Calibri"/>
        <family val="2"/>
        <scheme val="minor"/>
      </rPr>
      <t xml:space="preserve"> Special Education Program Manager 
Summary Position Description:This position oversees the coordination and management of Special Education programs and services in conformance to district, state, and federal objectives and laws; planning, designing, and implementing all phases of service provided by the Special Education staff; serving as a resource to patrons, school personnel, and the Board; and maintaining adequate staffing to ensure objectives of programs and services are achieved within budget.
</t>
    </r>
  </si>
  <si>
    <r>
      <rPr>
        <b/>
        <sz val="11"/>
        <color theme="1"/>
        <rFont val="Calibri"/>
        <family val="2"/>
        <scheme val="minor"/>
      </rPr>
      <t>Client Position Title:</t>
    </r>
    <r>
      <rPr>
        <sz val="11"/>
        <color theme="1"/>
        <rFont val="Calibri"/>
        <family val="2"/>
        <scheme val="minor"/>
      </rPr>
      <t xml:space="preserve"> Special Education Teacher 
</t>
    </r>
    <r>
      <rPr>
        <b/>
        <sz val="11"/>
        <color theme="1"/>
        <rFont val="Calibri"/>
        <family val="2"/>
        <scheme val="minor"/>
      </rPr>
      <t>Summary Position Description:</t>
    </r>
    <r>
      <rPr>
        <sz val="11"/>
        <color theme="1"/>
        <rFont val="Calibri"/>
        <family val="2"/>
        <scheme val="minor"/>
      </rPr>
      <t xml:space="preserve"> Provide direct academic support services for students with special needs including evaluation as well development and implementation of Individualized Educational Programs (IEPs). Consult, plan and collaborate with classroom teachers, support providers and other staff members to provide academic and behavioral support for students with special needs and struggling learners. </t>
    </r>
  </si>
  <si>
    <t>Instructs special education students in a classroom setting. Prepares lesson plans and instructional materials designed to meet the needs of individual students. Develops individualized education plans, and evaluates and monitors students' performance. Resolves classroom issues and conflicts. May provide behavioral consultation or implement therapeutic programs for students. May mentor teaching aides. Requires a bachelor's degree. May require state-specific special education teaching license. Typically requires Basic Life Support (BLS) certification. Typically reports to a principal.
P02-Intermediate : Occasionally directed in several aspects of the work. Gaining exposure to some of the complex tasks within the job function. Typically requires 2 -4 years of related experience.</t>
  </si>
  <si>
    <t>Oakland Metro Area
School Size -100-200 FTE's
-Add 20% premium for management role</t>
  </si>
  <si>
    <t xml:space="preserve">Oakland Metro Area
School Size 10-200 Students
- Use 25th percentile data due to position not requiring a special education credential
</t>
  </si>
  <si>
    <r>
      <rPr>
        <b/>
        <sz val="11"/>
        <color theme="1"/>
        <rFont val="Calibri"/>
        <family val="2"/>
        <scheme val="minor"/>
      </rPr>
      <t>Client Position Title:</t>
    </r>
    <r>
      <rPr>
        <sz val="11"/>
        <color theme="1"/>
        <rFont val="Calibri"/>
        <family val="2"/>
        <scheme val="minor"/>
      </rPr>
      <t xml:space="preserve"> ELOP Coordinator 
</t>
    </r>
    <r>
      <rPr>
        <b/>
        <sz val="11"/>
        <color theme="1"/>
        <rFont val="Calibri"/>
        <family val="2"/>
        <scheme val="minor"/>
      </rPr>
      <t xml:space="preserve">Summary Position Description: </t>
    </r>
    <r>
      <rPr>
        <sz val="11"/>
        <color theme="1"/>
        <rFont val="Calibri"/>
        <family val="2"/>
        <scheme val="minor"/>
      </rPr>
      <t xml:space="preserve">This position develops, coordinates, and monitors the summer, before school, and after school programs for students in alignment with the Expanded Learning Opportunities Program guidelines and requirements. The ELOP Coordinator will provide leadership in planning, implementation, and coordination CSCE’s Expanded Learning program. The ELOP Coordinator will ensure that all students have access to high quality learning experiences outside of the school day. </t>
    </r>
  </si>
  <si>
    <t>Secondary School Teacher</t>
  </si>
  <si>
    <t xml:space="preserve">Oakland Metro Area
School size 100-200 FTE
</t>
  </si>
  <si>
    <t>Prepares lesson plans and instructs students in an assigned secondary school. Develops and implements grade appropriate course work, activities, and assessments to meet the academic needs of children in a grade 6-12 classroom setting. Evaluates and monitors student's performance. Assesses and documents students' progress. Participates in development and implementation of Individual Education Plans for specific students. Resolves classroom issues and conflicts. May participate in implementing special programs for students. May supervise teaching assistants. Requires a bachelor's degree. May require state-specific teaching license. Typically requires Basic Life Support (BLS) certification. Typically reports to a principal. Typically requires 2-4 years of expereince</t>
  </si>
  <si>
    <t>Develops and implements grade appropriate curricula to meet the academic and other needs of children in a K - 12 classroom setting. Ensures safety and health of students. Participates in development and implementation of IEP's for specific students, as needed. Assesses and documents students' progress. May participate in implementing therapeutic programs for students. May supervise teaching assistant(s).</t>
  </si>
  <si>
    <t>K-12 Teacher</t>
  </si>
  <si>
    <t xml:space="preserve">Central Bay Area
6 Counties
20 Schools
492 Incumbents
</t>
  </si>
  <si>
    <t xml:space="preserve">Central Bay Area
6 Counties
12 Schools
79 Incumbents
- Use 25th percentil e data due to position not requiring a special education credential
</t>
  </si>
  <si>
    <t>Central Bay Area
6 Counties
12 Schools
79 Incumbents
- Add 20% premium for management role</t>
  </si>
  <si>
    <t>Mental Health Clinician</t>
  </si>
  <si>
    <t>Provides clinical mental health counseling and case management services to patients. Completes patient assessments to identify social and emotional challenges. May conduct crisis interventions with patients and families. Recommends and coordinates services. Coordinates with multi-disciplinary teams to develop and implement a holistic treatment plan. Typically requires eligibility for state licensure. Requires a master's degree in social work. Typically reports to a manager.
Years of experience may be unspecificed. Certification and/or licensing in the position's specialty is the main requirement.</t>
  </si>
  <si>
    <t xml:space="preserve">Oakland Metro Area
School size 100-200 
</t>
  </si>
  <si>
    <t>Counsels and aids individuals and families requiring social service organization assistance. Interviews and evaluates applicants for services, formulates and implements treatment plan of action and goals; assists applicants in applying for and obtaining social and other services. Requires a MSW degree. Positions not requiring a MSW degree should be reported in job #880. (Case Managers/Social Workers working in a medical setting are reported in the Case Manager, Medical position in the Medical &amp; Clinic Services section.)</t>
  </si>
  <si>
    <t>Case Manager/Social Worker, Master Level</t>
  </si>
  <si>
    <t xml:space="preserve">Central Bay Area
6 Counties
28 schools
138 Incumbents
</t>
  </si>
  <si>
    <r>
      <rPr>
        <b/>
        <sz val="11"/>
        <color theme="1"/>
        <rFont val="Calibri"/>
        <family val="2"/>
        <scheme val="minor"/>
      </rPr>
      <t xml:space="preserve">Client Position Title: </t>
    </r>
    <r>
      <rPr>
        <sz val="11"/>
        <color theme="1"/>
        <rFont val="Calibri"/>
        <family val="2"/>
        <scheme val="minor"/>
      </rPr>
      <t xml:space="preserve">ERMHS Clinician
</t>
    </r>
    <r>
      <rPr>
        <b/>
        <sz val="11"/>
        <color theme="1"/>
        <rFont val="Calibri"/>
        <family val="2"/>
        <scheme val="minor"/>
      </rPr>
      <t>Summary Position Description:</t>
    </r>
    <r>
      <rPr>
        <sz val="11"/>
        <color theme="1"/>
        <rFont val="Calibri"/>
        <family val="2"/>
        <scheme val="minor"/>
      </rPr>
      <t xml:space="preserve"> Provides direct services at assigned schools through ERMHS minutes and Tier II mental health supports; assist in the intervention process as a member of MTSS team; perform ERMHS assessments of referred students as applicable; explain the results of these evaluations to parents, teachers and students where appropriate; provide consultation to educational staff regarding SEL/behavioral issues; and perform other related work as required. </t>
    </r>
  </si>
  <si>
    <r>
      <rPr>
        <b/>
        <sz val="11"/>
        <color theme="1"/>
        <rFont val="Calibri"/>
        <family val="2"/>
        <scheme val="minor"/>
      </rPr>
      <t>Client Position Title: Psychologist</t>
    </r>
    <r>
      <rPr>
        <sz val="11"/>
        <color theme="1"/>
        <rFont val="Calibri"/>
        <family val="2"/>
        <scheme val="minor"/>
      </rPr>
      <t xml:space="preserve">
</t>
    </r>
    <r>
      <rPr>
        <b/>
        <sz val="11"/>
        <color theme="1"/>
        <rFont val="Calibri"/>
        <family val="2"/>
        <scheme val="minor"/>
      </rPr>
      <t>Summary Position Description:</t>
    </r>
    <r>
      <rPr>
        <sz val="11"/>
        <color theme="1"/>
        <rFont val="Calibri"/>
        <family val="2"/>
        <scheme val="minor"/>
      </rPr>
      <t xml:space="preserve"> Not provided </t>
    </r>
  </si>
  <si>
    <t>Psychologist</t>
  </si>
  <si>
    <t>Provides professional, clinical psychological services, such as assessments, biofeedback therapies, group and individual therapy, crisis intervention, consulting and educational workshops and programs. Provides consultation to other counseling and technical staff. Requires a Ph.D. in clinical psychology and valid California license in psychology.</t>
  </si>
  <si>
    <t xml:space="preserve">Central Bay Area
10 schools
18 Incumbents
Use 25% percentile to reflect school setting and Masters Degree versus PhD
</t>
  </si>
  <si>
    <t>Psychologist MA</t>
  </si>
  <si>
    <t>Evaluates patients for mental, emotional, or behavioral disorders. Diagnoses disorders, including nature and extent, and determines the appropriate course of treatment for the patient. Uses talk therapy to treat patient illness or distress, cannot prescribe medication. Requires a master's degree in clinical psychology. Requires a valid state license to practice. Typically reports to a medical director.Typically requires 7+ years of related experience.</t>
  </si>
  <si>
    <t xml:space="preserve">Oakland Metro Area
School size 100-200 
Use 25th percentile to reflect school setting
</t>
  </si>
  <si>
    <t>Central Bay Area
6 counties
40 companies
303 incumbents</t>
  </si>
  <si>
    <t>Assists in preparation and serving of foods, including washing and chopping vegetables. Receives and stores supplies and food. Performs a wide variety of cleaning duties including mopping floors, bussing and cleaning tables and kitchen equipment; loads/unloads dishwashers; washes large items by hand. May assist in serving food to clients, employees and others.</t>
  </si>
  <si>
    <t>Food Service 
Assistant/Worker</t>
  </si>
  <si>
    <t>N. California Fair Pay Survey
April 1, 2023</t>
  </si>
  <si>
    <r>
      <rPr>
        <b/>
        <sz val="11"/>
        <color theme="1"/>
        <rFont val="Calibri"/>
        <family val="2"/>
        <scheme val="minor"/>
      </rPr>
      <t xml:space="preserve">
Client Position Title: </t>
    </r>
    <r>
      <rPr>
        <sz val="11"/>
        <color theme="1"/>
        <rFont val="Calibri"/>
        <family val="2"/>
        <scheme val="minor"/>
      </rPr>
      <t xml:space="preserve">Food Service/Office Assistant
</t>
    </r>
    <r>
      <rPr>
        <b/>
        <sz val="11"/>
        <color theme="1"/>
        <rFont val="Calibri"/>
        <family val="2"/>
        <scheme val="minor"/>
      </rPr>
      <t xml:space="preserve">Summary Position Description: </t>
    </r>
    <r>
      <rPr>
        <sz val="11"/>
        <color theme="1"/>
        <rFont val="Calibri"/>
        <family val="2"/>
        <scheme val="minor"/>
      </rPr>
      <t xml:space="preserve">This position works to ensure compliance and safety in the receipt, storage, and service of healthy meals at CSCE while conforming to Local, State, and Federal mean program mandates. They will also work to support day to day operations and efficiency in CSCE’s front office. 
 </t>
    </r>
  </si>
  <si>
    <t>Performs various routine and defined clerical tasks in an office environment. Prepares, files and maintains physical or electronic records and documents in required formats. Compiles and verifies information using simple calculations and standard procedures. Inputs data into a tracking database or system. Retrieves documents or responds to requests for information from internal or external customers by phone or e-mail. May assist with general office tasks such as copying, mailing, and ordering supplies. Requires a high school diploma or equivalent. Typically reports to a supervisor.</t>
  </si>
  <si>
    <t>Office Assistant I</t>
  </si>
  <si>
    <t xml:space="preserve">salary.com
June 1, 2023
</t>
  </si>
  <si>
    <t>Oakland Metro
Schools 100-200 FTE</t>
  </si>
  <si>
    <t>2023-2024 EMPLOYEE BASE SALARY OFFER</t>
  </si>
  <si>
    <r>
      <rPr>
        <b/>
        <sz val="11"/>
        <color theme="1"/>
        <rFont val="Calibri"/>
        <family val="2"/>
        <scheme val="minor"/>
      </rPr>
      <t xml:space="preserve">
Client Position Title: </t>
    </r>
    <r>
      <rPr>
        <sz val="11"/>
        <color theme="1"/>
        <rFont val="Calibri"/>
        <family val="2"/>
        <scheme val="minor"/>
      </rPr>
      <t xml:space="preserve">Office Manager
</t>
    </r>
    <r>
      <rPr>
        <b/>
        <sz val="11"/>
        <color theme="1"/>
        <rFont val="Calibri"/>
        <family val="2"/>
        <scheme val="minor"/>
      </rPr>
      <t xml:space="preserve">Summary Position Description: </t>
    </r>
    <r>
      <rPr>
        <sz val="11"/>
        <color theme="1"/>
        <rFont val="Calibri"/>
        <family val="2"/>
        <scheme val="minor"/>
      </rPr>
      <t xml:space="preserve">This position serves as manager of school office support for the school. The employee organizes, directs and performs varied and complex clerical and secretarial work with confidentiality and sensitivity. In performing duties, responsibilities and tasks, the individual utilizes independent judgment, initiative, tact, patience and courtesy. 
 </t>
    </r>
  </si>
  <si>
    <t>Provides direct supervision to the organization's office services including mail pick up and distribution; records maintenance; copy/print services; reception; office maintenance and cleaning services; communications/telephones; and similar.</t>
  </si>
  <si>
    <t>Office Manager</t>
  </si>
  <si>
    <t>Central Bay Area
6 counties
90 companies
108 incumbents</t>
  </si>
  <si>
    <t>Administrative Assistant III</t>
  </si>
  <si>
    <t>Provides administrative support to an individual, team, department or group in an organization. Collects, reviews and analyzes data and prepares reports, charts, budgets, and other presentation materials utilizing word processing, spreadsheet, or specialized software. Prepares and distributes reports or other communications on a regular schedule. Maintains files, databases, and archives of relevant records. Screens calls and responds to or routes routine inquiries from external or internal sources with appropriate correspondence or other messaging. Schedules and coordinates meetings, travel, and other group activities. May manage expense reporting, invoicing, office supply inventory, or other routine processes. Requires a high school diploma. Typically reports to a supervisor or manager. Typically requires 3-5 years experience.</t>
  </si>
  <si>
    <r>
      <rPr>
        <b/>
        <sz val="11"/>
        <color theme="1"/>
        <rFont val="Calibri"/>
        <family val="2"/>
        <scheme val="minor"/>
      </rPr>
      <t xml:space="preserve">
Client Position Title: </t>
    </r>
    <r>
      <rPr>
        <sz val="11"/>
        <color theme="1"/>
        <rFont val="Calibri"/>
        <family val="2"/>
        <scheme val="minor"/>
      </rPr>
      <t xml:space="preserve">Assistant Head of School
</t>
    </r>
    <r>
      <rPr>
        <b/>
        <sz val="11"/>
        <color theme="1"/>
        <rFont val="Calibri"/>
        <family val="2"/>
        <scheme val="minor"/>
      </rPr>
      <t xml:space="preserve">Summary Position Description: </t>
    </r>
    <r>
      <rPr>
        <sz val="11"/>
        <color theme="1"/>
        <rFont val="Calibri"/>
        <family val="2"/>
        <scheme val="minor"/>
      </rPr>
      <t xml:space="preserve">This position leads in communication with CSCE teachers and staff and serves as the absence of the Head of School.  Collaborates with Instructional Leadership Team to plan and execute curriculum and instruction that braids Waldorf and EL Education and other tested curricula.Oversees and  collaborates with the Dean of Support Services and Intervention Specialist  to plan and execute curriculum and instruction that is culturally relevant and fosters student growth, creativity, and agency through aligned, culturally relevant materials and pedagogy. Manages the effective implementation of curriculum and instruction, including providing feedback to teachers on their lessons.
 </t>
    </r>
  </si>
  <si>
    <t>Assists the school principal in the management of education and teaching programs for an assigned school. Coordinates school activities and ensures that budgetary guidelines are met. May help in developing the curriculum, staffing, reviewing faculty performance, and creating an atmosphere conducive to scholarly pursuits. Requires a bachelor's degree. Typically reports to a school principal.Manages subordinate staff in the day-to-day performance of their jobs. True first level manager. Ensures that project/department milestones/goals are met and adhering to approved budgets. Has full authority for personnel actions. Extensive knowledge of department processes. Typically requires 5 years experience in the related area as an individual contributor. 1 to 3 years supervisory experience may be required.</t>
  </si>
  <si>
    <t>Assistant School Principal</t>
  </si>
  <si>
    <r>
      <rPr>
        <b/>
        <sz val="11"/>
        <color theme="1"/>
        <rFont val="Calibri"/>
        <family val="2"/>
        <scheme val="minor"/>
      </rPr>
      <t xml:space="preserve">
Client Position Title: </t>
    </r>
    <r>
      <rPr>
        <sz val="11"/>
        <color theme="1"/>
        <rFont val="Calibri"/>
        <family val="2"/>
        <scheme val="minor"/>
      </rPr>
      <t xml:space="preserve">Behavioral Intervention Specialist
</t>
    </r>
    <r>
      <rPr>
        <b/>
        <sz val="11"/>
        <color theme="1"/>
        <rFont val="Calibri"/>
        <family val="2"/>
        <scheme val="minor"/>
      </rPr>
      <t xml:space="preserve">Summary Position Description: </t>
    </r>
    <r>
      <rPr>
        <sz val="11"/>
        <color theme="1"/>
        <rFont val="Calibri"/>
        <family val="2"/>
        <scheme val="minor"/>
      </rPr>
      <t xml:space="preserve"> provides support to students exhibiting academic, social and behavioral challenges, with a focus on identifying skills necessary to achieve social competence in the school setting, while preventing and addressing challenging behaviors. The Behavior Intervention Specialist will work directly and indirectly with students, using best practices in social skills training support to promote social skills acquisition, enhancing skill performance, removing interfering problem behaviors, and facilitating generalization of pro-social behavior. The Behavior Intervention  Specialist will collaborate with various school teams to achieve best outcomes for student success.
 </t>
    </r>
  </si>
  <si>
    <t>Conducts psychological/behavioral assessments for assigned patients. Designs, implements and evaluates behavior intervention plans. Provides ongoing training to clinical staff in the implementation and management of behavior programs. Requires a master's degree in behavioral analysis or related field. May require certification as a Board Certified Behavior Analyst (BCBA). Typically reports to a manager or head of a unit/department.Work is generally independent and collaborative in nature. Contributes to moderately complex aspects of a project. Typically requires 4 -7 years of related experience.</t>
  </si>
  <si>
    <t>Behavioral 
Assessment Specialist</t>
  </si>
  <si>
    <t>Uses principles of applied behavior analysis to address the behavioral needs of organization's clients. This includes developing and implementing individual behavioral support plans to build the skills of clients and their family members. Works with program staff to develop and monitor evidence-based individual treatment plans for clients. Conducts functional assessments of challenging behaviors. Collects data and maintains comprehensive records on client progress. Serves as trainer for behavioral safety training throughout the organization. May make home visits to clients as well as working on premises of organization. Requires Master's degree and BCBA (Board Certified Behavior Analyst) credential.</t>
  </si>
  <si>
    <t>Behavioral Analyst</t>
  </si>
  <si>
    <t xml:space="preserve">Non-Profits
N. California
5 companies
13 incumbents
</t>
  </si>
  <si>
    <r>
      <rPr>
        <b/>
        <sz val="11"/>
        <color theme="1"/>
        <rFont val="Calibri"/>
        <family val="2"/>
        <scheme val="minor"/>
      </rPr>
      <t xml:space="preserve">
Client Position Title: </t>
    </r>
    <r>
      <rPr>
        <sz val="11"/>
        <color theme="1"/>
        <rFont val="Calibri"/>
        <family val="2"/>
        <scheme val="minor"/>
      </rPr>
      <t xml:space="preserve">Dean of Student Culture
</t>
    </r>
    <r>
      <rPr>
        <b/>
        <sz val="11"/>
        <color theme="1"/>
        <rFont val="Calibri"/>
        <family val="2"/>
        <scheme val="minor"/>
      </rPr>
      <t xml:space="preserve">Summary Position Description: </t>
    </r>
    <r>
      <rPr>
        <sz val="11"/>
        <color theme="1"/>
        <rFont val="Calibri"/>
        <family val="2"/>
        <scheme val="minor"/>
      </rPr>
      <t xml:space="preserve"> The Dean of Student Culture exemplifies CSCE’s values nurturing the head, hand, and heart while providing support so students  can build up their strength and  to promote in confidence agency and care for others.  The Dean of Student Culture models how to build strong, mutually respectful relationships with students and supports teachers  and other colleagues to do the same, using multiple techniques including Positive Behavior Intervention Systems, Student Success Teams (SST), and Multi-tiered Support Systems, while harnessing Waldorf educational core practices of focus on head, heart, and hand..
 </t>
    </r>
  </si>
  <si>
    <t xml:space="preserve">NO MATCH AVAILABLE.  I SUGGEST WE FIND A MATCH INTERNALLY THAT COMPARES BASED ON FACTORS SUCH AS:
COMPLEXITY OF ROLE
PROBLEM SOLVING
DECISION MAKING
SCOPE OF RESPONSIBILITY
EDUCATION CREDENTIALS
LEADERSHIP
</t>
  </si>
  <si>
    <r>
      <rPr>
        <b/>
        <sz val="11"/>
        <color theme="1"/>
        <rFont val="Calibri"/>
        <family val="2"/>
        <scheme val="minor"/>
      </rPr>
      <t xml:space="preserve">Client Position Title: </t>
    </r>
    <r>
      <rPr>
        <sz val="11"/>
        <color theme="1"/>
        <rFont val="Calibri"/>
        <family val="2"/>
        <scheme val="minor"/>
      </rPr>
      <t xml:space="preserve">Teacher
</t>
    </r>
    <r>
      <rPr>
        <b/>
        <sz val="11"/>
        <color theme="1"/>
        <rFont val="Calibri"/>
        <family val="2"/>
        <scheme val="minor"/>
      </rPr>
      <t xml:space="preserve">Summary Position Description: </t>
    </r>
    <r>
      <rPr>
        <sz val="11"/>
        <color theme="1"/>
        <rFont val="Calibri"/>
        <family val="2"/>
        <scheme val="minor"/>
      </rPr>
      <t xml:space="preserve">Under the direction of the Assistant Head of Schools, teachers provide an appropriate educational atmosphere which encourages positive student learning and to participate in a dynamic setting with other classroom teachers, administrators, instructional teams and other staff members in the development and implementation of the school's programs and goals. 
 </t>
    </r>
  </si>
  <si>
    <t>Teacher, K-12</t>
  </si>
  <si>
    <t>Northern California
21 schools
493 incumbents</t>
  </si>
  <si>
    <t>Prepares lesson plans and instructs students in an assigned secondary school. Develops and implements grade appropriate course work, activities, and assessments to meet the academic needs of children in a grade K-12 classroom setting. Evaluates and monitors student's performance. Assesses and documents students' progress. Participates in development and implementation of Individual Education Plans for specific students. Resolves classroom issues and conflicts. May participate in implementing special programs for students. May supervise teaching assistants. Requires a bachelor's degree. May require state-specific teaching license. Typically requires Basic Life Support (BLS) certification. Typically reports to a principal. Typically has 2-4 years related experience.</t>
  </si>
  <si>
    <t>Oakland Unified School District</t>
  </si>
  <si>
    <t>2023-2024
July 1, 2023</t>
  </si>
  <si>
    <t>OUSD</t>
  </si>
  <si>
    <t>$55,345 - 1
$56,238 - 2
$59,357 - 4
$62,377 - 6
$64,424 - 7
$74,643 - 12</t>
  </si>
  <si>
    <t>$62,696 - 1 (13.2%)
$63,604 - 2 (13.1%)
$65,244 - 4 (9.9%)
$69,816 - 6 (11.9%)
$71,802 - 7 (11.5%)
$81,716 - 12 (9.5%)</t>
  </si>
  <si>
    <r>
      <rPr>
        <b/>
        <sz val="11"/>
        <color theme="1"/>
        <rFont val="Calibri"/>
        <family val="2"/>
        <scheme val="minor"/>
      </rPr>
      <t xml:space="preserve">Client Position Title: </t>
    </r>
    <r>
      <rPr>
        <sz val="11"/>
        <color theme="1"/>
        <rFont val="Calibri"/>
        <family val="2"/>
        <scheme val="minor"/>
      </rPr>
      <t xml:space="preserve">Instructional Aide
</t>
    </r>
    <r>
      <rPr>
        <b/>
        <sz val="11"/>
        <color theme="1"/>
        <rFont val="Calibri"/>
        <family val="2"/>
        <scheme val="minor"/>
      </rPr>
      <t xml:space="preserve">Summary Position Description: </t>
    </r>
    <r>
      <rPr>
        <sz val="11"/>
        <color theme="1"/>
        <rFont val="Calibri"/>
        <family val="2"/>
        <scheme val="minor"/>
      </rPr>
      <t xml:space="preserve"> Under the direction of the Assistant Head of Schools, Instructional Aide assists the classroom teacher by providing high-quality literacy and math learning experiences to students identified as at-risk or struggling readers as part of Tier 2 targeted intervention in order to increase student achievement. 
 </t>
    </r>
  </si>
  <si>
    <t>Provides support to teachers and other staff members in an school setting serving special needs students. Assists with implementation of educational programs, classroom behavior management, small group instruction, and recess/lunchtime supervision. May participate in transportation of students.</t>
  </si>
  <si>
    <t>Insructional Aide</t>
  </si>
  <si>
    <t>Central Bay Area
6 counties
 15 schools
119 incumbents</t>
  </si>
  <si>
    <t>$22.37 - $29.98</t>
  </si>
  <si>
    <t>SEIU 1021</t>
  </si>
  <si>
    <t>SEIU 1021
Instructional Support Specialist</t>
  </si>
  <si>
    <t xml:space="preserve">Increase of 2.25% effective September 1, 2023
</t>
  </si>
  <si>
    <t>$22.37 - 1
$23.69 - 2
$25.75 - 3
$28.56 - 6
$29.98 - 8</t>
  </si>
  <si>
    <t>$22.21 - 1
$23.32 - 2
$24.50 - 3
$28.35 - 6
$29.76 - 8</t>
  </si>
  <si>
    <t xml:space="preserve">
$21.80/hr.</t>
  </si>
  <si>
    <t xml:space="preserve">
$22.07/hr.</t>
  </si>
  <si>
    <r>
      <rPr>
        <b/>
        <sz val="11"/>
        <color theme="1"/>
        <rFont val="Calibri"/>
        <family val="2"/>
        <scheme val="minor"/>
      </rPr>
      <t xml:space="preserve">
Client Position Title: </t>
    </r>
    <r>
      <rPr>
        <sz val="11"/>
        <color theme="1"/>
        <rFont val="Calibri"/>
        <family val="2"/>
        <scheme val="minor"/>
      </rPr>
      <t xml:space="preserve">Multilingual Learners Intervention Specialist
</t>
    </r>
    <r>
      <rPr>
        <b/>
        <sz val="11"/>
        <color theme="1"/>
        <rFont val="Calibri"/>
        <family val="2"/>
        <scheme val="minor"/>
      </rPr>
      <t xml:space="preserve">Summary Position Description: </t>
    </r>
    <r>
      <rPr>
        <sz val="11"/>
        <color theme="1"/>
        <rFont val="Calibri"/>
        <family val="2"/>
        <scheme val="minor"/>
      </rPr>
      <t xml:space="preserve"> The Multilingual Learners Intervention Specialist leads in facilitating intervention support within all grades at Community School for Creative Education (CSCE), supporting English Language Development groups (especially for students who are new to the country), and facilitating all ELPAC (Initial and Summative) testing and data collection. The Multilingual Learners Intervention Specialist coordinates annual ELPAC assessments, provides recommendations of expenditures for activities, equipment, and supplies that enhance the school programs; and serves as a resource to respective school staff, providing support and guidance based on their subject area knowledge and experience</t>
    </r>
  </si>
  <si>
    <t>Academic Support Coordinator</t>
  </si>
  <si>
    <t>Assesses students' academic needs and proficiency, assists them in setting goals, connects them to appropriate resources, and provides ongoing support as needed. Coordinates with faculty advisors and staff to provide and support innovative programs that help students succeed. Coordinates tutoring for any students needing remedial instruction or English as a Second Language assistance. Requires a bachelor's degree. Typically reports to a supervisor or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</si>
</sst>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quot;$&quot;#,##0"/>
    <numFmt numFmtId="171"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1"/>
      <name val="Calibri"/>
      <family val="2"/>
      <scheme val="minor"/>
    </font>
    <font>
      <sz val="11"/>
      <color rgb="FF767676"/>
      <name val="Calibri"/>
      <family val="2"/>
      <scheme val="minor"/>
    </font>
    <font>
      <sz val="9.6"/>
      <color rgb="FF767676"/>
      <name val="Source Sans Pro"/>
      <family val="2"/>
    </font>
    <font>
      <sz val="9"/>
      <color indexed="81"/>
      <name val="Tahoma"/>
      <family val="2"/>
    </font>
    <font>
      <b/>
      <sz val="11"/>
      <name val="Calibri"/>
      <family val="2"/>
      <scheme val="minor"/>
    </font>
    <font>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6337778862885"/>
        <bgColor indexed="64"/>
      </patternFill>
    </fill>
    <fill>
      <patternFill patternType="solid">
        <fgColor theme="4" tint="0.59999389629810485"/>
        <bgColor indexed="64"/>
      </patternFill>
    </fill>
  </fills>
  <borders count="13">
    <border>
      <left/>
      <right/>
      <top/>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5">
    <xf numFmtId="0" fontId="0" fillId="0" borderId="0" xfId="0"/>
    <xf numFmtId="0" fontId="0" fillId="0" borderId="0" xfId="0" applyAlignment="1">
      <alignment horizontal="center"/>
    </xf>
    <xf numFmtId="0" fontId="0" fillId="0" borderId="0" xfId="0" applyAlignment="1">
      <alignment horizontal="center" vertical="center"/>
    </xf>
    <xf numFmtId="9" fontId="2" fillId="0" borderId="0" xfId="2" applyFont="1" applyAlignment="1">
      <alignment horizontal="center"/>
    </xf>
    <xf numFmtId="0" fontId="0" fillId="0" borderId="0" xfId="0" quotePrefix="1" applyAlignment="1">
      <alignment horizontal="center"/>
    </xf>
    <xf numFmtId="164" fontId="2" fillId="0" borderId="0" xfId="1" applyNumberFormat="1" applyFont="1" applyFill="1" applyBorder="1"/>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horizontal="left"/>
    </xf>
    <xf numFmtId="0" fontId="0" fillId="0" borderId="5" xfId="0" applyBorder="1" applyAlignment="1">
      <alignment horizontal="left" vertical="top" wrapText="1"/>
    </xf>
    <xf numFmtId="9" fontId="1" fillId="0" borderId="0" xfId="2" applyFont="1" applyAlignment="1">
      <alignment horizontal="center"/>
    </xf>
    <xf numFmtId="166" fontId="0" fillId="0" borderId="0" xfId="0" applyNumberFormat="1" applyAlignment="1">
      <alignment horizontal="center" vertical="center"/>
    </xf>
    <xf numFmtId="164" fontId="1" fillId="0" borderId="0" xfId="1" applyNumberFormat="1" applyFont="1" applyFill="1" applyBorder="1"/>
    <xf numFmtId="0" fontId="0" fillId="0" borderId="0" xfId="0" applyAlignment="1">
      <alignment horizontal="right"/>
    </xf>
    <xf numFmtId="43" fontId="0" fillId="0" borderId="0" xfId="0" applyNumberFormat="1"/>
    <xf numFmtId="0" fontId="3" fillId="0" borderId="0" xfId="0" applyFont="1"/>
    <xf numFmtId="0" fontId="3" fillId="0" borderId="0" xfId="0" applyFont="1" applyAlignment="1">
      <alignment horizontal="right"/>
    </xf>
    <xf numFmtId="165" fontId="1" fillId="0" borderId="0" xfId="2" applyNumberFormat="1" applyFont="1" applyFill="1" applyBorder="1" applyAlignment="1">
      <alignment horizontal="center"/>
    </xf>
    <xf numFmtId="0" fontId="0" fillId="0" borderId="0" xfId="0" applyAlignment="1">
      <alignment wrapText="1"/>
    </xf>
    <xf numFmtId="166" fontId="0" fillId="0" borderId="0" xfId="3" applyNumberFormat="1" applyFont="1" applyAlignment="1">
      <alignment horizontal="center" vertical="center"/>
    </xf>
    <xf numFmtId="166" fontId="0" fillId="0" borderId="0" xfId="3" quotePrefix="1" applyNumberFormat="1" applyFont="1" applyAlignment="1">
      <alignment horizontal="center" vertical="center"/>
    </xf>
    <xf numFmtId="166" fontId="1" fillId="0" borderId="0" xfId="3" applyNumberFormat="1" applyFont="1" applyFill="1" applyBorder="1" applyAlignment="1">
      <alignment horizontal="center" vertical="center"/>
    </xf>
    <xf numFmtId="166" fontId="3" fillId="0" borderId="0" xfId="3" applyNumberFormat="1" applyFont="1" applyAlignment="1">
      <alignment horizontal="center" vertical="center"/>
    </xf>
    <xf numFmtId="166" fontId="0" fillId="0" borderId="0" xfId="0" applyNumberFormat="1" applyAlignment="1">
      <alignment vertical="center"/>
    </xf>
    <xf numFmtId="166" fontId="0" fillId="0" borderId="0" xfId="0" quotePrefix="1" applyNumberFormat="1" applyAlignment="1">
      <alignment horizontal="center" vertical="center"/>
    </xf>
    <xf numFmtId="166" fontId="0" fillId="0" borderId="5" xfId="0" applyNumberFormat="1" applyBorder="1" applyAlignment="1">
      <alignment horizontal="center" vertical="center" wrapText="1"/>
    </xf>
    <xf numFmtId="166" fontId="1" fillId="0" borderId="0" xfId="1" applyNumberFormat="1" applyFont="1" applyFill="1" applyBorder="1" applyAlignment="1">
      <alignment horizontal="center" vertical="center"/>
    </xf>
    <xf numFmtId="166" fontId="3" fillId="0" borderId="0" xfId="0" applyNumberFormat="1" applyFont="1" applyAlignment="1">
      <alignment horizontal="center" vertical="center"/>
    </xf>
    <xf numFmtId="0" fontId="0" fillId="0" borderId="0" xfId="0" applyAlignment="1">
      <alignment horizontal="center" vertical="center" wrapText="1"/>
    </xf>
    <xf numFmtId="165" fontId="1" fillId="0" borderId="0" xfId="2" applyNumberFormat="1" applyFont="1" applyFill="1" applyBorder="1" applyAlignment="1">
      <alignment horizontal="center" vertical="center"/>
    </xf>
    <xf numFmtId="166" fontId="2" fillId="0" borderId="0" xfId="3"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0" fillId="4" borderId="0" xfId="0" applyFill="1"/>
    <xf numFmtId="0" fontId="0" fillId="4" borderId="0" xfId="0" applyFill="1" applyAlignment="1">
      <alignment horizontal="center" vertical="center"/>
    </xf>
    <xf numFmtId="0" fontId="0" fillId="4" borderId="0" xfId="0" applyFill="1" applyAlignment="1">
      <alignment horizontal="right"/>
    </xf>
    <xf numFmtId="166" fontId="2" fillId="4" borderId="0" xfId="3" applyNumberFormat="1" applyFont="1" applyFill="1" applyBorder="1" applyAlignment="1">
      <alignment horizontal="center" vertical="center"/>
    </xf>
    <xf numFmtId="164" fontId="2" fillId="4" borderId="0" xfId="1" applyNumberFormat="1" applyFont="1" applyFill="1" applyBorder="1"/>
    <xf numFmtId="166" fontId="2" fillId="4" borderId="0" xfId="1" applyNumberFormat="1" applyFont="1" applyFill="1" applyBorder="1" applyAlignment="1">
      <alignment horizontal="center" vertical="center"/>
    </xf>
    <xf numFmtId="9" fontId="2" fillId="4" borderId="0" xfId="2" applyFont="1" applyFill="1" applyAlignment="1">
      <alignment horizontal="center"/>
    </xf>
    <xf numFmtId="166" fontId="1" fillId="4" borderId="0" xfId="3" applyNumberFormat="1" applyFont="1" applyFill="1" applyBorder="1" applyAlignment="1">
      <alignment horizontal="center" vertical="center"/>
    </xf>
    <xf numFmtId="164" fontId="1" fillId="4" borderId="0" xfId="1" applyNumberFormat="1" applyFont="1" applyFill="1" applyBorder="1"/>
    <xf numFmtId="166" fontId="1" fillId="4" borderId="0" xfId="1" applyNumberFormat="1" applyFont="1" applyFill="1" applyBorder="1" applyAlignment="1">
      <alignment horizontal="center" vertical="center"/>
    </xf>
    <xf numFmtId="9" fontId="1" fillId="4" borderId="0" xfId="2" applyFont="1" applyFill="1" applyAlignment="1">
      <alignment horizontal="center"/>
    </xf>
    <xf numFmtId="166" fontId="2" fillId="2" borderId="0" xfId="1" applyNumberFormat="1" applyFont="1" applyFill="1" applyBorder="1" applyAlignment="1">
      <alignment horizontal="center" vertical="center"/>
    </xf>
    <xf numFmtId="9" fontId="2" fillId="2" borderId="0" xfId="2" applyFont="1" applyFill="1" applyAlignment="1">
      <alignment horizontal="center"/>
    </xf>
    <xf numFmtId="166" fontId="2" fillId="2" borderId="0" xfId="0" applyNumberFormat="1" applyFont="1" applyFill="1" applyAlignment="1">
      <alignment horizontal="center" vertical="center"/>
    </xf>
    <xf numFmtId="166" fontId="2" fillId="3" borderId="0" xfId="3" applyNumberFormat="1" applyFont="1" applyFill="1" applyBorder="1" applyAlignment="1">
      <alignment horizontal="center" vertical="center"/>
    </xf>
    <xf numFmtId="166" fontId="2" fillId="2" borderId="0" xfId="0" applyNumberFormat="1" applyFont="1" applyFill="1" applyAlignment="1">
      <alignment horizontal="center"/>
    </xf>
    <xf numFmtId="0" fontId="0" fillId="0" borderId="0" xfId="0" applyAlignment="1">
      <alignment vertical="center"/>
    </xf>
    <xf numFmtId="0" fontId="2" fillId="0" borderId="0" xfId="0" applyFont="1" applyAlignment="1">
      <alignment horizontal="center" vertical="center" wrapText="1"/>
    </xf>
    <xf numFmtId="0" fontId="4" fillId="0" borderId="0" xfId="0" applyFont="1" applyAlignment="1">
      <alignment horizontal="center"/>
    </xf>
    <xf numFmtId="0" fontId="0" fillId="5" borderId="0" xfId="0" applyFill="1"/>
    <xf numFmtId="0" fontId="0" fillId="5" borderId="0" xfId="0" applyFill="1" applyAlignment="1">
      <alignment horizontal="center" vertical="center"/>
    </xf>
    <xf numFmtId="0" fontId="0" fillId="3" borderId="0" xfId="0" applyFill="1"/>
    <xf numFmtId="0" fontId="0" fillId="3" borderId="0" xfId="0" applyFill="1" applyAlignment="1">
      <alignment horizontal="center" vertical="center"/>
    </xf>
    <xf numFmtId="0" fontId="0" fillId="3" borderId="0" xfId="0" applyFill="1" applyAlignment="1">
      <alignment horizontal="right"/>
    </xf>
    <xf numFmtId="164" fontId="2" fillId="3" borderId="0" xfId="1" applyNumberFormat="1" applyFont="1" applyFill="1" applyBorder="1"/>
    <xf numFmtId="166" fontId="2" fillId="3" borderId="0" xfId="1" applyNumberFormat="1" applyFont="1" applyFill="1" applyBorder="1" applyAlignment="1">
      <alignment horizontal="center" vertical="center"/>
    </xf>
    <xf numFmtId="9" fontId="2" fillId="3" borderId="0" xfId="2" applyFont="1" applyFill="1" applyAlignment="1">
      <alignment horizontal="center"/>
    </xf>
    <xf numFmtId="166" fontId="2" fillId="3" borderId="0" xfId="0" applyNumberFormat="1" applyFont="1" applyFill="1" applyAlignment="1">
      <alignment horizontal="center" vertical="center"/>
    </xf>
    <xf numFmtId="9" fontId="1" fillId="3" borderId="0" xfId="2" applyFont="1" applyFill="1" applyAlignment="1">
      <alignment horizontal="center"/>
    </xf>
    <xf numFmtId="0" fontId="4" fillId="5" borderId="0" xfId="0" applyFont="1" applyFill="1" applyAlignment="1">
      <alignment horizontal="center"/>
    </xf>
    <xf numFmtId="9" fontId="2" fillId="2" borderId="0" xfId="2" applyFont="1" applyFill="1" applyBorder="1" applyAlignment="1">
      <alignment horizontal="center" vertical="center"/>
    </xf>
    <xf numFmtId="166" fontId="0" fillId="0" borderId="0" xfId="0" applyNumberFormat="1" applyAlignment="1">
      <alignment horizontal="center"/>
    </xf>
    <xf numFmtId="166" fontId="0" fillId="5" borderId="0" xfId="0" applyNumberFormat="1" applyFill="1" applyAlignment="1">
      <alignment horizontal="center"/>
    </xf>
    <xf numFmtId="9" fontId="2" fillId="2" borderId="0" xfId="2" applyFont="1" applyFill="1" applyAlignment="1">
      <alignment horizontal="center" vertical="center"/>
    </xf>
    <xf numFmtId="0" fontId="5" fillId="0" borderId="0" xfId="0" applyFont="1" applyAlignment="1">
      <alignment wrapText="1"/>
    </xf>
    <xf numFmtId="164" fontId="2" fillId="0" borderId="0" xfId="1" applyNumberFormat="1" applyFont="1" applyFill="1" applyBorder="1" applyAlignment="1">
      <alignment horizontal="center" vertical="center"/>
    </xf>
    <xf numFmtId="0" fontId="2" fillId="0" borderId="9" xfId="0" applyFont="1" applyBorder="1" applyAlignment="1">
      <alignment horizontal="center" vertical="center"/>
    </xf>
    <xf numFmtId="0" fontId="0" fillId="0" borderId="9" xfId="0" applyBorder="1"/>
    <xf numFmtId="0" fontId="0" fillId="0" borderId="9" xfId="0" applyBorder="1" applyAlignment="1">
      <alignment wrapText="1"/>
    </xf>
    <xf numFmtId="0" fontId="0" fillId="0" borderId="9" xfId="0" applyBorder="1" applyAlignment="1">
      <alignment horizontal="center" vertical="center" wrapText="1"/>
    </xf>
    <xf numFmtId="166" fontId="1" fillId="0" borderId="9" xfId="3" applyNumberFormat="1" applyFont="1" applyFill="1" applyBorder="1" applyAlignment="1">
      <alignment horizontal="center" vertical="center"/>
    </xf>
    <xf numFmtId="164" fontId="1" fillId="0" borderId="9" xfId="1" applyNumberFormat="1" applyFont="1" applyFill="1" applyBorder="1"/>
    <xf numFmtId="166" fontId="1" fillId="0" borderId="9" xfId="1" applyNumberFormat="1" applyFont="1" applyFill="1" applyBorder="1" applyAlignment="1">
      <alignment horizontal="center" vertical="center"/>
    </xf>
    <xf numFmtId="166" fontId="2" fillId="3" borderId="9" xfId="0" applyNumberFormat="1" applyFont="1" applyFill="1" applyBorder="1" applyAlignment="1">
      <alignment horizontal="center" vertical="center"/>
    </xf>
    <xf numFmtId="166" fontId="2" fillId="3" borderId="9" xfId="1" applyNumberFormat="1" applyFont="1" applyFill="1" applyBorder="1" applyAlignment="1">
      <alignment horizontal="center" vertical="center"/>
    </xf>
    <xf numFmtId="9" fontId="2" fillId="3" borderId="9" xfId="2" applyFont="1" applyFill="1" applyBorder="1" applyAlignment="1">
      <alignment horizontal="center" vertical="center"/>
    </xf>
    <xf numFmtId="0" fontId="6" fillId="0" borderId="0" xfId="0" applyFont="1" applyAlignment="1">
      <alignment wrapText="1"/>
    </xf>
    <xf numFmtId="0" fontId="5" fillId="0" borderId="0" xfId="0" applyFont="1" applyAlignment="1">
      <alignment horizontal="left" vertical="center" wrapText="1" indent="2"/>
    </xf>
    <xf numFmtId="9" fontId="2" fillId="3" borderId="0" xfId="2" applyFont="1" applyFill="1" applyBorder="1" applyAlignment="1">
      <alignment horizontal="center" vertical="center"/>
    </xf>
    <xf numFmtId="0" fontId="7" fillId="0" borderId="0" xfId="0" applyFont="1" applyAlignment="1">
      <alignment horizontal="left" vertical="center" wrapText="1" indent="2"/>
    </xf>
    <xf numFmtId="9" fontId="0" fillId="0" borderId="0" xfId="2" applyFont="1" applyAlignment="1">
      <alignment horizontal="center"/>
    </xf>
    <xf numFmtId="9" fontId="0" fillId="5" borderId="0" xfId="2" applyFont="1" applyFill="1" applyAlignment="1">
      <alignment horizontal="center"/>
    </xf>
    <xf numFmtId="166" fontId="0" fillId="0" borderId="0" xfId="3" applyNumberFormat="1" applyFont="1" applyFill="1" applyBorder="1" applyAlignment="1">
      <alignment horizontal="center" vertical="center"/>
    </xf>
    <xf numFmtId="164" fontId="0" fillId="0" borderId="0" xfId="1" applyNumberFormat="1" applyFont="1" applyFill="1" applyBorder="1"/>
    <xf numFmtId="166" fontId="0" fillId="0" borderId="0" xfId="1" applyNumberFormat="1" applyFont="1" applyFill="1" applyBorder="1" applyAlignment="1">
      <alignment horizontal="center" vertical="center"/>
    </xf>
    <xf numFmtId="166" fontId="0" fillId="5" borderId="0" xfId="3" applyNumberFormat="1" applyFont="1" applyFill="1" applyBorder="1" applyAlignment="1">
      <alignment horizontal="center" vertical="center"/>
    </xf>
    <xf numFmtId="164" fontId="0" fillId="5" borderId="0" xfId="1" applyNumberFormat="1" applyFont="1" applyFill="1" applyBorder="1"/>
    <xf numFmtId="166" fontId="0" fillId="5" borderId="0" xfId="1" applyNumberFormat="1" applyFont="1" applyFill="1" applyBorder="1" applyAlignment="1">
      <alignment horizontal="center" vertical="center"/>
    </xf>
    <xf numFmtId="0" fontId="0" fillId="0" borderId="0" xfId="0" applyAlignment="1">
      <alignment horizontal="left" vertical="center" wrapText="1"/>
    </xf>
    <xf numFmtId="166" fontId="1" fillId="0" borderId="0" xfId="1" applyNumberFormat="1" applyFont="1" applyFill="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indent="2"/>
    </xf>
    <xf numFmtId="0" fontId="9" fillId="0" borderId="0" xfId="0" applyFont="1" applyAlignment="1">
      <alignment horizontal="center" vertical="center" wrapText="1"/>
    </xf>
    <xf numFmtId="0" fontId="5" fillId="3" borderId="0" xfId="0" applyFont="1" applyFill="1" applyAlignment="1">
      <alignment wrapText="1"/>
    </xf>
    <xf numFmtId="0" fontId="0" fillId="3" borderId="0" xfId="0" applyFill="1" applyAlignment="1">
      <alignment horizontal="center" vertical="center" wrapText="1"/>
    </xf>
    <xf numFmtId="166" fontId="0" fillId="3" borderId="0" xfId="0" applyNumberFormat="1" applyFill="1" applyAlignment="1">
      <alignment horizontal="center" vertical="center"/>
    </xf>
    <xf numFmtId="166" fontId="1" fillId="3" borderId="0" xfId="3" applyNumberFormat="1" applyFont="1" applyFill="1" applyBorder="1" applyAlignment="1">
      <alignment horizontal="center" vertical="center"/>
    </xf>
    <xf numFmtId="164" fontId="1" fillId="3" borderId="0" xfId="1" applyNumberFormat="1" applyFont="1" applyFill="1" applyBorder="1"/>
    <xf numFmtId="166" fontId="1" fillId="3" borderId="0" xfId="1" applyNumberFormat="1" applyFont="1" applyFill="1" applyBorder="1" applyAlignment="1">
      <alignment horizontal="center" vertical="center"/>
    </xf>
    <xf numFmtId="166" fontId="1" fillId="3" borderId="0" xfId="2" applyNumberFormat="1" applyFont="1" applyFill="1" applyAlignment="1">
      <alignment horizontal="center"/>
    </xf>
    <xf numFmtId="166" fontId="0" fillId="3" borderId="0" xfId="3" applyNumberFormat="1" applyFont="1" applyFill="1" applyAlignment="1">
      <alignment horizontal="center" vertical="center"/>
    </xf>
    <xf numFmtId="43" fontId="0" fillId="3" borderId="0" xfId="0" applyNumberFormat="1" applyFill="1"/>
    <xf numFmtId="0" fontId="5" fillId="0" borderId="0" xfId="0" applyFont="1" applyAlignment="1">
      <alignment vertical="top" wrapText="1"/>
    </xf>
    <xf numFmtId="166" fontId="2" fillId="0" borderId="2" xfId="0" applyNumberFormat="1" applyFont="1" applyBorder="1" applyAlignment="1">
      <alignment horizontal="center" vertical="center" wrapText="1"/>
    </xf>
    <xf numFmtId="166" fontId="2" fillId="0" borderId="0" xfId="0" applyNumberFormat="1" applyFont="1" applyAlignment="1">
      <alignment horizontal="center" vertical="center"/>
    </xf>
    <xf numFmtId="166" fontId="2" fillId="0" borderId="5" xfId="0" applyNumberFormat="1" applyFont="1" applyBorder="1" applyAlignment="1">
      <alignment horizontal="center" vertical="center"/>
    </xf>
    <xf numFmtId="166" fontId="2" fillId="0" borderId="0" xfId="0" applyNumberFormat="1" applyFont="1" applyAlignment="1">
      <alignment horizontal="center" vertical="center" wrapText="1"/>
    </xf>
    <xf numFmtId="166" fontId="2" fillId="0" borderId="5" xfId="0" applyNumberFormat="1" applyFont="1" applyBorder="1" applyAlignment="1">
      <alignment horizontal="center" vertical="center" wrapText="1"/>
    </xf>
    <xf numFmtId="9" fontId="2" fillId="0" borderId="6" xfId="2" applyFont="1" applyFill="1" applyBorder="1" applyAlignment="1">
      <alignment horizontal="center" vertical="center"/>
    </xf>
    <xf numFmtId="9" fontId="2" fillId="0" borderId="7" xfId="2" applyFont="1" applyFill="1" applyBorder="1" applyAlignment="1">
      <alignment horizontal="center" vertical="center"/>
    </xf>
    <xf numFmtId="9" fontId="2" fillId="0" borderId="8" xfId="2" applyFont="1" applyFill="1" applyBorder="1" applyAlignment="1">
      <alignment horizontal="center" vertical="center"/>
    </xf>
    <xf numFmtId="0" fontId="0" fillId="0" borderId="5" xfId="0"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166" fontId="2" fillId="0" borderId="2" xfId="3" applyNumberFormat="1" applyFont="1" applyBorder="1" applyAlignment="1">
      <alignment horizontal="center" vertical="center" wrapText="1"/>
    </xf>
    <xf numFmtId="166" fontId="2" fillId="0" borderId="0" xfId="3" applyNumberFormat="1" applyFont="1" applyAlignment="1">
      <alignment horizontal="center" vertical="center"/>
    </xf>
    <xf numFmtId="166" fontId="2" fillId="0" borderId="5" xfId="3" applyNumberFormat="1" applyFont="1" applyBorder="1" applyAlignment="1">
      <alignment horizontal="center" vertical="center"/>
    </xf>
    <xf numFmtId="0" fontId="4" fillId="0" borderId="0" xfId="0" applyFont="1" applyAlignment="1">
      <alignment horizontal="center"/>
    </xf>
    <xf numFmtId="0" fontId="2" fillId="3" borderId="0" xfId="0" applyFont="1" applyFill="1" applyAlignment="1">
      <alignment horizontal="center" vertical="center" wrapText="1"/>
    </xf>
    <xf numFmtId="0" fontId="9" fillId="0" borderId="0" xfId="0" applyFont="1" applyAlignment="1">
      <alignment vertical="center" wrapText="1"/>
    </xf>
    <xf numFmtId="166" fontId="1" fillId="0" borderId="0" xfId="3" applyNumberFormat="1" applyFont="1" applyFill="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horizontal="center"/>
    </xf>
    <xf numFmtId="166" fontId="2" fillId="0" borderId="10" xfId="3" applyNumberFormat="1" applyFont="1" applyFill="1" applyBorder="1" applyAlignment="1">
      <alignment horizontal="center" vertical="center"/>
    </xf>
    <xf numFmtId="0" fontId="0" fillId="0" borderId="12" xfId="0" applyBorder="1" applyAlignment="1">
      <alignment horizontal="center" vertical="center" wrapText="1"/>
    </xf>
    <xf numFmtId="0" fontId="0" fillId="0" borderId="12" xfId="0" applyBorder="1"/>
    <xf numFmtId="166" fontId="2" fillId="3" borderId="12" xfId="0" applyNumberFormat="1" applyFont="1" applyFill="1" applyBorder="1" applyAlignment="1">
      <alignment horizontal="center" vertical="center"/>
    </xf>
    <xf numFmtId="166" fontId="1" fillId="0" borderId="12" xfId="3"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Border="1"/>
    <xf numFmtId="171" fontId="2" fillId="3" borderId="11" xfId="3" applyNumberFormat="1" applyFont="1" applyFill="1" applyBorder="1" applyAlignment="1">
      <alignment horizontal="center" vertical="center" wrapText="1"/>
    </xf>
    <xf numFmtId="166" fontId="2" fillId="0" borderId="11" xfId="3" applyNumberFormat="1" applyFont="1" applyFill="1" applyBorder="1" applyAlignment="1">
      <alignment horizontal="center" vertical="center" wrapText="1"/>
    </xf>
    <xf numFmtId="15" fontId="0" fillId="0" borderId="0" xfId="0" applyNumberFormat="1" applyAlignment="1">
      <alignment horizontal="center" vertical="center"/>
    </xf>
    <xf numFmtId="171" fontId="0" fillId="0" borderId="0" xfId="3" applyNumberFormat="1" applyFont="1" applyAlignment="1">
      <alignment horizontal="center" vertical="center"/>
    </xf>
    <xf numFmtId="171" fontId="1" fillId="0" borderId="0" xfId="3" applyNumberFormat="1" applyFont="1" applyFill="1" applyBorder="1" applyAlignment="1">
      <alignment horizontal="center" vertical="center"/>
    </xf>
    <xf numFmtId="171" fontId="0" fillId="0" borderId="0" xfId="3" applyNumberFormat="1" applyFont="1" applyAlignment="1">
      <alignment horizontal="center" vertical="center"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108856</xdr:rowOff>
    </xdr:from>
    <xdr:to>
      <xdr:col>2</xdr:col>
      <xdr:colOff>5666740</xdr:colOff>
      <xdr:row>8</xdr:row>
      <xdr:rowOff>4430485</xdr:rowOff>
    </xdr:to>
    <xdr:pic>
      <xdr:nvPicPr>
        <xdr:cNvPr id="3" name="Image 5">
          <a:extLst>
            <a:ext uri="{FF2B5EF4-FFF2-40B4-BE49-F238E27FC236}">
              <a16:creationId xmlns:a16="http://schemas.microsoft.com/office/drawing/2014/main" id="{B5624371-38E5-CDF9-8F0D-04ABBD8D17AD}"/>
            </a:ext>
          </a:extLst>
        </xdr:cNvPr>
        <xdr:cNvPicPr>
          <a:picLocks/>
        </xdr:cNvPicPr>
      </xdr:nvPicPr>
      <xdr:blipFill>
        <a:blip xmlns:r="http://schemas.openxmlformats.org/officeDocument/2006/relationships" r:embed="rId1" cstate="print"/>
        <a:stretch>
          <a:fillRect/>
        </a:stretch>
      </xdr:blipFill>
      <xdr:spPr>
        <a:xfrm>
          <a:off x="2068286" y="6966856"/>
          <a:ext cx="5666740" cy="4321629"/>
        </a:xfrm>
        <a:prstGeom prst="rect">
          <a:avLst/>
        </a:prstGeom>
      </xdr:spPr>
    </xdr:pic>
    <xdr:clientData/>
  </xdr:twoCellAnchor>
  <xdr:twoCellAnchor editAs="oneCell">
    <xdr:from>
      <xdr:col>1</xdr:col>
      <xdr:colOff>0</xdr:colOff>
      <xdr:row>19</xdr:row>
      <xdr:rowOff>152400</xdr:rowOff>
    </xdr:from>
    <xdr:to>
      <xdr:col>2</xdr:col>
      <xdr:colOff>6723017</xdr:colOff>
      <xdr:row>19</xdr:row>
      <xdr:rowOff>2623458</xdr:rowOff>
    </xdr:to>
    <xdr:pic>
      <xdr:nvPicPr>
        <xdr:cNvPr id="6" name="Picture 5">
          <a:extLst>
            <a:ext uri="{FF2B5EF4-FFF2-40B4-BE49-F238E27FC236}">
              <a16:creationId xmlns:a16="http://schemas.microsoft.com/office/drawing/2014/main" id="{A569ECBD-5A0D-7737-CD65-F6F7EAC9A1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8286" y="13890171"/>
          <a:ext cx="6723017" cy="2471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teve Barder" id="{22D36B96-8142-4A04-AFB9-A1121F51BADC}" userId="S::sbarder@jorgensenhr.com::ef247e7e-5a89-48db-9361-29cb0589f44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 dT="2023-05-01T21:31:22.45" personId="{22D36B96-8142-4A04-AFB9-A1121F51BADC}" id="{77B9AB9B-7E53-4F9C-A67A-5E9EC27A4AE3}">
    <text>This is the 2022 current base salary of the TOR employee.</text>
  </threadedComment>
  <threadedComment ref="H4" dT="2023-03-29T18:33:56.48" personId="{22D36B96-8142-4A04-AFB9-A1121F51BADC}" id="{338EA9BE-1E93-4B6F-8D93-2140C787D69C}">
    <text>The 'Survey Average Base Salary' is the average base salary of all survey responses weighted by the number of responses as of the effective date of the survey.</text>
  </threadedComment>
  <threadedComment ref="J4" dT="2023-04-06T22:23:15.12" personId="{22D36B96-8142-4A04-AFB9-A1121F51BADC}" id="{55E8D429-120C-4302-B8D0-D08790588C82}">
    <text>This is the Survey Average Base Salary 'aged'  by 5.0% per year to the requested date of April 1, 2023</text>
  </threadedComment>
  <threadedComment ref="M4" dT="2023-03-29T18:17:24.87" personId="{22D36B96-8142-4A04-AFB9-A1121F51BADC}" id="{23750EEA-2C5F-4146-B4D3-84B9A31155AF}">
    <text>Compa-Ratio is the 'Survey Average Base Salary With Aging' divided by the 'Actual Employee  Base Salary'.  It provides the reader with a quantitative reference point of actual pay to market pay.</text>
  </threadedComment>
  <threadedComment ref="J7" dT="2023-04-11T18:24:54.83" personId="{22D36B96-8142-4A04-AFB9-A1121F51BADC}" id="{FF7F5E43-B07A-4B82-8028-C93B5CDA1C58}">
    <text>Aged 23 months at 5.0% per year</text>
  </threadedComment>
  <threadedComment ref="G14" dT="2023-05-01T21:31:22.45" personId="{22D36B96-8142-4A04-AFB9-A1121F51BADC}" id="{EA6D49A7-7B7E-4E96-AE4B-B1641D992D2F}">
    <text>This is the 2022 current base salary of the TOR employee.</text>
  </threadedComment>
  <threadedComment ref="H14" dT="2023-03-29T18:33:56.48" personId="{22D36B96-8142-4A04-AFB9-A1121F51BADC}" id="{76BDF0D0-6485-433A-BCB4-EC7C68EBA659}">
    <text>The 'Survey Average Base Salary' is the average base salary of all survey responses weighted by the number of responses as of the effective date of the survey.</text>
  </threadedComment>
  <threadedComment ref="J14" dT="2023-04-06T22:23:15.12" personId="{22D36B96-8142-4A04-AFB9-A1121F51BADC}" id="{E0876061-F1E6-4968-BFB7-AB4BE03F38E0}">
    <text>This is the Survey Average Base Salary 'aged'  by 5.0% per year to the requested date of April 1, 2023</text>
  </threadedComment>
  <threadedComment ref="M14" dT="2023-03-29T18:17:24.87" personId="{22D36B96-8142-4A04-AFB9-A1121F51BADC}" id="{66FD74D5-B7C6-43F4-9030-35851CD0AD0C}">
    <text>Compa-Ratio is the 'Survey Average Base Salary With Aging' divided by the 'Actual Employee  Base Salary'.  It provides the reader with a quantitative reference point of actual pay to market pay.</text>
  </threadedComment>
  <threadedComment ref="G24" dT="2023-05-01T21:31:22.45" personId="{22D36B96-8142-4A04-AFB9-A1121F51BADC}" id="{0F62272C-ABB0-4FB9-8574-DAAF23790168}">
    <text>This is the 2022 current base salary of the TOR employee.</text>
  </threadedComment>
  <threadedComment ref="H24" dT="2023-03-29T18:33:56.48" personId="{22D36B96-8142-4A04-AFB9-A1121F51BADC}" id="{292A9B5F-A86E-4B10-B68F-7973DEAB427A}">
    <text>The 'Survey Average Base Salary' is the average base salary of all survey responses weighted by the number of responses as of the effective date of the survey.</text>
  </threadedComment>
  <threadedComment ref="J24" dT="2023-04-06T22:23:15.12" personId="{22D36B96-8142-4A04-AFB9-A1121F51BADC}" id="{C7173E5C-61AF-4B4B-8177-44678FD83BA1}">
    <text>This is the Survey Average Base Salary 'aged'  by 5.0% per year to the requested date of April 1, 2023</text>
  </threadedComment>
  <threadedComment ref="M24" dT="2023-03-29T18:17:24.87" personId="{22D36B96-8142-4A04-AFB9-A1121F51BADC}" id="{CF844FAE-7F28-46C2-B11E-FC9BCDBF9037}">
    <text>Compa-Ratio is the 'Survey Average Base Salary With Aging' divided by the 'Actual Employee  Base Salary'.  It provides the reader with a quantitative reference point of actual pay to market pay.</text>
  </threadedComment>
  <threadedComment ref="J27" dT="2023-04-11T19:58:28.60" personId="{22D36B96-8142-4A04-AFB9-A1121F51BADC}" id="{56198665-4C97-4743-82C6-C00CEF2FA627}">
    <text xml:space="preserve">Aging of 5.0% per year or 6.25% for 15 months
</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3-05-01T21:31:22.45" personId="{22D36B96-8142-4A04-AFB9-A1121F51BADC}" id="{39B75506-9062-405E-B050-470C537B2AB8}">
    <text>This is the 2023-2024 school year employee base salary offer.</text>
  </threadedComment>
  <threadedComment ref="H4" dT="2023-03-29T18:33:56.48" personId="{22D36B96-8142-4A04-AFB9-A1121F51BADC}" id="{BB9B888E-B059-458C-90EC-A490670C2517}">
    <text>The 'Survey Average Base Salary' is the average base salary of all survey responses weighted by the number of responses as of the effective date of the survey.</text>
  </threadedComment>
  <threadedComment ref="J4" dT="2023-04-06T22:23:15.12" personId="{22D36B96-8142-4A04-AFB9-A1121F51BADC}" id="{31D64292-153F-4839-9BCB-952B5E576C5E}">
    <text>This is the Survey Average Base Salary 'aged'  by 5.0% per year to the requested date of July 1, 2023</text>
  </threadedComment>
  <threadedComment ref="M4" dT="2023-03-29T18:17:24.87" personId="{22D36B96-8142-4A04-AFB9-A1121F51BADC}" id="{29BE6195-B63B-44D6-8856-5DE84138EE9A}">
    <text>Compa-Ratio is the 'Survey Average Base Salary With Aging' divided by the 'Actual Employee  Base Salary'.  It provides the reader with a quantitative reference point of actual pay to market pay.</text>
  </threadedComment>
  <threadedComment ref="G14" dT="2023-05-01T21:31:22.45" personId="{22D36B96-8142-4A04-AFB9-A1121F51BADC}" id="{9604B88C-0D5F-491A-BAFE-8CD098AF8DD7}">
    <text>This is the 2023-2024 school year employee base salary offer.</text>
  </threadedComment>
  <threadedComment ref="H14" dT="2023-03-29T18:33:56.48" personId="{22D36B96-8142-4A04-AFB9-A1121F51BADC}" id="{57F1C731-7447-4D76-A189-479BE4520ACB}">
    <text>The 'Survey Average Base Salary' is the average base salary of all survey responses weighted by the number of responses as of the effective date of the survey.</text>
  </threadedComment>
  <threadedComment ref="J14" dT="2023-04-06T22:23:15.12" personId="{22D36B96-8142-4A04-AFB9-A1121F51BADC}" id="{A768DA61-D488-4E64-AC5B-165E62A2D9AE}">
    <text>This is the Survey Average Base Salary 'aged'  by 5.0% per year to the requested date of July 1, 2023</text>
  </threadedComment>
  <threadedComment ref="M14" dT="2023-03-29T18:17:24.87" personId="{22D36B96-8142-4A04-AFB9-A1121F51BADC}" id="{40B4C8F8-94A1-4A19-9635-470154B3EB55}">
    <text>Compa-Ratio is the 'Survey Average Base Salary With Aging' divided by the 'Actual Employee  Base Salary'.  It provides the reader with a quantitative reference point of actual pay to market pay.</text>
  </threadedComment>
  <threadedComment ref="G24" dT="2023-05-01T21:31:22.45" personId="{22D36B96-8142-4A04-AFB9-A1121F51BADC}" id="{5F5713F7-B814-42E3-9F2E-AFBE32A016F3}">
    <text>This is the 2023-2024 school year employee base salary offer.</text>
  </threadedComment>
  <threadedComment ref="H24" dT="2023-03-29T18:33:56.48" personId="{22D36B96-8142-4A04-AFB9-A1121F51BADC}" id="{61084134-41F3-4FB1-80EF-823E950D7886}">
    <text>The 'Survey Average Base Salary' is the average base salary of all survey responses weighted by the number of responses as of the effective date of the survey.</text>
  </threadedComment>
  <threadedComment ref="J24" dT="2023-04-06T22:23:15.12" personId="{22D36B96-8142-4A04-AFB9-A1121F51BADC}" id="{D3E3B5FB-C2D5-4E39-B3E9-ADA83BBA9A22}">
    <text>This is the Survey Average Base Salary 'aged'  by 5.0% per year to the requested date of July 1, 2023</text>
  </threadedComment>
  <threadedComment ref="M24" dT="2023-03-29T18:17:24.87" personId="{22D36B96-8142-4A04-AFB9-A1121F51BADC}" id="{F8FF1DA5-D7BF-4841-B413-22D6F5ADF3DC}">
    <text>Compa-Ratio is the 'Survey Average Base Salary With Aging' divided by the 'Actual Employee  Base Salary'.  It provides the reader with a quantitative reference point of actual pay to market pay.</text>
  </threadedComment>
  <threadedComment ref="G35" dT="2023-05-01T21:31:22.45" personId="{22D36B96-8142-4A04-AFB9-A1121F51BADC}" id="{29A6CA09-7ABD-408D-A82B-646A6169AF32}">
    <text>This is the 2023-2024 school year employee base salary offer.</text>
  </threadedComment>
  <threadedComment ref="H35" dT="2023-03-29T18:33:56.48" personId="{22D36B96-8142-4A04-AFB9-A1121F51BADC}" id="{62315742-4626-471D-9A16-DE88B712C4BE}">
    <text>The 'Survey Average Base Salary' is the average base salary of all survey responses weighted by the number of responses as of the effective date of the survey.</text>
  </threadedComment>
  <threadedComment ref="J35" dT="2023-04-06T22:23:15.12" personId="{22D36B96-8142-4A04-AFB9-A1121F51BADC}" id="{DB501562-2282-4F75-A798-02C9BC28DEE4}">
    <text>This is the Survey Average Base Salary 'aged'  by 5.0% per year to the requested date of July 1, 2023</text>
  </threadedComment>
  <threadedComment ref="M35" dT="2023-03-29T18:17:24.87" personId="{22D36B96-8142-4A04-AFB9-A1121F51BADC}" id="{B2DBB50B-B6D2-4F9B-B295-5CEA4D657B23}">
    <text>Compa-Ratio is the 'Survey Average Base Salary With Aging' divided by the 'Actual Employee  Base Salary'.  It provides the reader with a quantitative reference point of actual pay to market pay.</text>
  </threadedComment>
  <threadedComment ref="G45" dT="2023-05-01T21:31:22.45" personId="{22D36B96-8142-4A04-AFB9-A1121F51BADC}" id="{50E2E73C-6D1D-4D80-A259-A6CEA2AC7D27}">
    <text>This is the 2023-2024 school year employee base salary offer.</text>
  </threadedComment>
  <threadedComment ref="H45" dT="2023-03-29T18:33:56.48" personId="{22D36B96-8142-4A04-AFB9-A1121F51BADC}" id="{7FF655DC-245E-4F74-990B-964B84125945}">
    <text>The 'Survey Average Base Salary' is the average base salary of all survey responses weighted by the number of responses as of the effective date of the survey.</text>
  </threadedComment>
  <threadedComment ref="J45" dT="2023-04-06T22:23:15.12" personId="{22D36B96-8142-4A04-AFB9-A1121F51BADC}" id="{5413CA99-AE96-488C-B06C-CD6B9BB43E8D}">
    <text>This is the Survey Average Base Salary 'aged'  by 5.0% per year to the requested date of July 1, 2023</text>
  </threadedComment>
  <threadedComment ref="M45" dT="2023-03-29T18:17:24.87" personId="{22D36B96-8142-4A04-AFB9-A1121F51BADC}" id="{B2090395-96AA-4931-9751-2A799C4672EC}">
    <text>Compa-Ratio is the 'Survey Average Base Salary With Aging' divided by the 'Actual Employee  Base Salary'.  It provides the reader with a quantitative reference point of actual pay to market pay.</text>
  </threadedComment>
</ThreadedComments>
</file>

<file path=xl/threadedComments/threadedComment3.xml><?xml version="1.0" encoding="utf-8"?>
<ThreadedComments xmlns="http://schemas.microsoft.com/office/spreadsheetml/2018/threadedcomments" xmlns:x="http://schemas.openxmlformats.org/spreadsheetml/2006/main">
  <threadedComment ref="G2" dT="2023-05-01T21:31:22.45" personId="{22D36B96-8142-4A04-AFB9-A1121F51BADC}" id="{FECCF675-B03F-4D0F-B32B-FEB43734DD95}">
    <text>This is the 2022-2023 current base salary of the CSCE employee.</text>
  </threadedComment>
  <threadedComment ref="H2" dT="2023-03-29T18:33:56.48" personId="{22D36B96-8142-4A04-AFB9-A1121F51BADC}" id="{13D7D5FF-A79D-4CAE-89A5-1FADB045FFF0}">
    <text>The 'Survey Average Base Salary' is the average base salary of all survey responses weighted by the number of responses as of the effective date of the survey.</text>
  </threadedComment>
  <threadedComment ref="J2" dT="2023-04-06T22:23:15.12" personId="{22D36B96-8142-4A04-AFB9-A1121F51BADC}" id="{BB2CD594-EB36-42E3-A5BE-4BA696EF99C8}">
    <text>This is the Survey Average Base Salary 'aged'  by 5.0% per year to the requested date of July 1, 2023</text>
  </threadedComment>
  <threadedComment ref="M2" dT="2023-03-29T18:17:24.87" personId="{22D36B96-8142-4A04-AFB9-A1121F51BADC}" id="{254CC9EC-E4C5-4DE5-9C08-5788BDEC0CBC}">
    <text>Compa-Ratio is the 'Survey Average Base Salary With Aging' divided by the 'Actual Employee  Base Salary'.  It provides the reader with a quantitative reference point of actual pay to market pay.</text>
  </threadedComment>
  <threadedComment ref="G11" dT="2023-05-01T21:31:22.45" personId="{22D36B96-8142-4A04-AFB9-A1121F51BADC}" id="{EA22C15F-8B1D-4BD5-AA7E-0E95B322FAB8}">
    <text>This is the 2022-2023 current base salary of the CSCE employee.</text>
  </threadedComment>
  <threadedComment ref="H11" dT="2023-03-29T18:33:56.48" personId="{22D36B96-8142-4A04-AFB9-A1121F51BADC}" id="{00ABEE5B-4D23-4512-9139-99BCFFAE0029}">
    <text>The 'Survey Average Base Salary' is the average base salary of all survey responses weighted by the number of responses as of the effective date of the survey.</text>
  </threadedComment>
  <threadedComment ref="J11" dT="2023-04-06T22:23:15.12" personId="{22D36B96-8142-4A04-AFB9-A1121F51BADC}" id="{728C2416-0372-46D2-A458-F08BD1519E82}">
    <text>This is the Survey Average Base Salary 'aged'  by 5.0% per year to the requested date of July 1, 2023</text>
  </threadedComment>
  <threadedComment ref="M11" dT="2023-03-29T18:17:24.87" personId="{22D36B96-8142-4A04-AFB9-A1121F51BADC}" id="{1C80C41B-4CC0-4A62-A1B5-74E9425AF755}">
    <text>Compa-Ratio is the 'Survey Average Base Salary With Aging' divided by the 'Actual Employee  Base Salary'.  It provides the reader with a quantitative reference point of actual pay to market pay.</text>
  </threadedComment>
  <threadedComment ref="G20" dT="2023-05-01T21:31:22.45" personId="{22D36B96-8142-4A04-AFB9-A1121F51BADC}" id="{C938129A-F825-42A1-AA3B-DEB33F17FD2B}">
    <text>This is the 2022-2023 current base salary of the CSCE employee.</text>
  </threadedComment>
  <threadedComment ref="H20" dT="2023-03-29T18:33:56.48" personId="{22D36B96-8142-4A04-AFB9-A1121F51BADC}" id="{0B667CDE-0804-4B37-8EAE-657DA5C122A4}">
    <text>The 'Survey Average Base Salary' is the average base salary of all survey responses weighted by the number of responses as of the effective date of the survey.</text>
  </threadedComment>
  <threadedComment ref="J20" dT="2023-04-06T22:23:15.12" personId="{22D36B96-8142-4A04-AFB9-A1121F51BADC}" id="{DC592C24-7DAC-4F41-9458-59E8A9A632B2}">
    <text>This is the Survey Average Base Salary 'aged'  by 5.0% per year to the requested date of July 1, 2023</text>
  </threadedComment>
  <threadedComment ref="M20" dT="2023-03-29T18:17:24.87" personId="{22D36B96-8142-4A04-AFB9-A1121F51BADC}" id="{5E216CF0-3CFF-40AD-B8A3-C3E93FCD726E}">
    <text>Compa-Ratio is the 'Survey Average Base Salary With Aging' divided by the 'Actual Employee  Base Salary'.  It provides the reader with a quantitative reference point of actual pay to market pay.</text>
  </threadedComment>
  <threadedComment ref="G30" dT="2023-05-01T21:31:22.45" personId="{22D36B96-8142-4A04-AFB9-A1121F51BADC}" id="{78965D48-DC27-42E6-8BF9-BC8F70913B5C}">
    <text>This is the 2022-2023 current base salary of the CSCE employee.</text>
  </threadedComment>
  <threadedComment ref="H30" dT="2023-03-29T18:33:56.48" personId="{22D36B96-8142-4A04-AFB9-A1121F51BADC}" id="{7DC2C0AB-7D34-438F-B677-5631300651A1}">
    <text>The 'Survey Average Base Salary' is the average base salary of all survey responses weighted by the number of responses as of the effective date of the survey.</text>
  </threadedComment>
  <threadedComment ref="J30" dT="2023-04-06T22:23:15.12" personId="{22D36B96-8142-4A04-AFB9-A1121F51BADC}" id="{CCCBE6D6-C59C-4433-82ED-8B43B1A75567}">
    <text>This is the Survey Average Base Salary 'aged'  by 5.0% per year to the requested date of July 1, 2023</text>
  </threadedComment>
  <threadedComment ref="M30" dT="2023-03-29T18:17:24.87" personId="{22D36B96-8142-4A04-AFB9-A1121F51BADC}" id="{58A30324-E0E7-498D-A58F-8A467494B78C}">
    <text>Compa-Ratio is the 'Survey Average Base Salary With Aging' divided by the 'Actual Employee  Base Salary'.  It provides the reader with a quantitative reference point of actual pay to market pay.</text>
  </threadedComment>
  <threadedComment ref="G42" dT="2023-05-01T21:31:22.45" personId="{22D36B96-8142-4A04-AFB9-A1121F51BADC}" id="{DCF01B4F-596D-44DD-96FB-B689772009D2}">
    <text>This is the 2022-2023 current base salary of the CSCE employee.</text>
  </threadedComment>
  <threadedComment ref="H42" dT="2023-03-29T18:33:56.48" personId="{22D36B96-8142-4A04-AFB9-A1121F51BADC}" id="{37B2C064-B8CB-48FC-A5DC-C0EDF61AB8FC}">
    <text>The 'Survey Average Base Salary' is the average base salary of all survey responses weighted by the number of responses as of the effective date of the survey.</text>
  </threadedComment>
  <threadedComment ref="J42" dT="2023-04-06T22:23:15.12" personId="{22D36B96-8142-4A04-AFB9-A1121F51BADC}" id="{1BC655F1-B39C-47CC-8A74-9F141E5751D0}">
    <text>This is the Survey Average Base Salary 'aged'  by 5.0% per year to the requested date of July 1, 2023</text>
  </threadedComment>
  <threadedComment ref="M42" dT="2023-03-29T18:17:24.87" personId="{22D36B96-8142-4A04-AFB9-A1121F51BADC}" id="{30C77AE4-79AE-4FBC-8D31-8679831983B6}">
    <text>Compa-Ratio is the 'Survey Average Base Salary With Aging' divided by the 'Actual Employee  Base Salary'.  It provides the reader with a quantitative reference point of actual pay to market pay.</text>
  </threadedComment>
  <threadedComment ref="G49" dT="2023-05-01T21:31:22.45" personId="{22D36B96-8142-4A04-AFB9-A1121F51BADC}" id="{2DFDEAA9-31F5-4554-9EED-D4C038F9E723}">
    <text>This is the 2022-2023 current base salary of the CSCE employee.</text>
  </threadedComment>
  <threadedComment ref="H49" dT="2023-03-29T18:33:56.48" personId="{22D36B96-8142-4A04-AFB9-A1121F51BADC}" id="{A564BE05-F66A-4A80-B1FB-0F3096060186}">
    <text>The 'Survey Average Base Salary' is the average base salary of all survey responses weighted by the number of responses as of the effective date of the survey.</text>
  </threadedComment>
  <threadedComment ref="J49" dT="2023-04-06T22:23:15.12" personId="{22D36B96-8142-4A04-AFB9-A1121F51BADC}" id="{5B3F3C9A-1555-40C4-A278-E6D8B56BD837}">
    <text>This is the Survey Average Base Salary 'aged'  by 5.0% per year to the requested date of July 1, 2023</text>
  </threadedComment>
  <threadedComment ref="M49" dT="2023-03-29T18:17:24.87" personId="{22D36B96-8142-4A04-AFB9-A1121F51BADC}" id="{D04305AB-8B49-4795-AB1B-6B70C9971B05}">
    <text>Compa-Ratio is the 'Survey Average Base Salary With Aging' divided by the 'Actual Employee  Base Salary'.  It provides the reader with a quantitative reference point of actual pay to market pay.</text>
  </threadedComment>
</ThreadedComments>
</file>

<file path=xl/threadedComments/threadedComment4.xml><?xml version="1.0" encoding="utf-8"?>
<ThreadedComments xmlns="http://schemas.microsoft.com/office/spreadsheetml/2018/threadedcomments" xmlns:x="http://schemas.openxmlformats.org/spreadsheetml/2006/main">
  <threadedComment ref="G4" dT="2023-05-01T21:31:22.45" personId="{22D36B96-8142-4A04-AFB9-A1121F51BADC}" id="{E7261BD8-C0FB-42E6-B241-1E1A9C58B35A}">
    <text>This is the 2022-2023 current base salary of the CSCE employee.</text>
  </threadedComment>
  <threadedComment ref="H4" dT="2023-03-29T18:33:56.48" personId="{22D36B96-8142-4A04-AFB9-A1121F51BADC}" id="{2CEA14F1-6555-495D-8510-20EB0E7AB632}">
    <text>The 'Survey Average Base Salary' is the average base salary of all survey responses weighted by the number of responses as of the effective date of the survey.</text>
  </threadedComment>
  <threadedComment ref="J4" dT="2023-04-06T22:23:15.12" personId="{22D36B96-8142-4A04-AFB9-A1121F51BADC}" id="{2D7599E5-BA38-445D-95CD-2FA9FBCE6F9E}">
    <text>This is the Survey Average Base Salary 'aged'  by 5.0% per year to the requested date of July 1, 2023</text>
  </threadedComment>
  <threadedComment ref="M4" dT="2023-03-29T18:17:24.87" personId="{22D36B96-8142-4A04-AFB9-A1121F51BADC}" id="{41D970C3-C3E1-4786-88E9-631E4CFE24E1}">
    <text>Compa-Ratio is the 'Survey Average Base Salary With Aging' divided by the 'Actual Employee  Base Salary'.  It provides the reader with a quantitative reference point of actual pay to market pay.</text>
  </threadedComment>
  <threadedComment ref="G16" dT="2023-05-01T21:31:22.45" personId="{22D36B96-8142-4A04-AFB9-A1121F51BADC}" id="{4A8634DE-BDF8-4494-AF1D-361F0BED99AE}">
    <text>This is the 2022-2023 current base salary of the CSCE employee.</text>
  </threadedComment>
  <threadedComment ref="H16" dT="2023-03-29T18:33:56.48" personId="{22D36B96-8142-4A04-AFB9-A1121F51BADC}" id="{2A7E9CB1-5F0A-4F16-989C-271453BC5B97}">
    <text>The 'Survey Average Base Salary' is the average base salary of all survey responses weighted by the number of responses as of the effective date of the survey.</text>
  </threadedComment>
  <threadedComment ref="J16" dT="2023-04-06T22:23:15.12" personId="{22D36B96-8142-4A04-AFB9-A1121F51BADC}" id="{EF51908D-6AA0-4D96-8217-C843BD1D677B}">
    <text>This is the Survey Average Base Salary 'aged'  by 5.0% per year to the requested date of July 1, 2023</text>
  </threadedComment>
  <threadedComment ref="M16" dT="2023-03-29T18:17:24.87" personId="{22D36B96-8142-4A04-AFB9-A1121F51BADC}" id="{5E835628-AE1D-47AA-A4D9-846E25A9194C}">
    <text>Compa-Ratio is the 'Survey Average Base Salary With Aging' divided by the 'Actual Employee  Base Salary'.  It provides the reader with a quantitative reference point of actual pay to market pay.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9F48-D34F-448A-9C16-72D7423D78B1}">
  <dimension ref="A1:O166"/>
  <sheetViews>
    <sheetView topLeftCell="A23" zoomScale="70" zoomScaleNormal="70" zoomScalePageLayoutView="75" workbookViewId="0">
      <selection activeCell="J18" sqref="J18"/>
    </sheetView>
  </sheetViews>
  <sheetFormatPr defaultRowHeight="14.4" x14ac:dyDescent="0.3"/>
  <cols>
    <col min="1" max="1" width="30.109375" customWidth="1"/>
    <col min="2" max="2" width="3.6640625" hidden="1" customWidth="1"/>
    <col min="3" max="3" width="53.77734375" customWidth="1"/>
    <col min="4" max="4" width="18.77734375" style="2" customWidth="1"/>
    <col min="5" max="5" width="20.6640625" style="2" customWidth="1"/>
    <col min="6" max="6" width="12.5546875" hidden="1" customWidth="1"/>
    <col min="7" max="7" width="17.44140625" customWidth="1"/>
    <col min="8" max="8" width="14.77734375" style="20" customWidth="1"/>
    <col min="9" max="9" width="18.109375" hidden="1" customWidth="1"/>
    <col min="10" max="10" width="18.109375" style="12" customWidth="1"/>
    <col min="11" max="11" width="13.21875" style="12" customWidth="1"/>
    <col min="12" max="12" width="15.44140625" style="12" customWidth="1"/>
    <col min="13" max="13" width="14.88671875" style="11" customWidth="1"/>
  </cols>
  <sheetData>
    <row r="1" spans="1:15" ht="14.4" customHeight="1" x14ac:dyDescent="0.3">
      <c r="A1" s="126" t="s">
        <v>21</v>
      </c>
      <c r="B1" s="126"/>
      <c r="C1" s="126"/>
      <c r="D1" s="126"/>
      <c r="E1" s="126"/>
      <c r="F1" s="126"/>
      <c r="G1" s="126"/>
      <c r="H1" s="126"/>
      <c r="I1" s="126"/>
      <c r="J1" s="126"/>
      <c r="K1" s="126"/>
      <c r="L1" s="126"/>
      <c r="M1" s="126"/>
    </row>
    <row r="2" spans="1:15" ht="14.4" customHeight="1" x14ac:dyDescent="0.3">
      <c r="A2" s="126"/>
      <c r="B2" s="126"/>
      <c r="C2" s="126"/>
      <c r="D2" s="126"/>
      <c r="E2" s="126"/>
      <c r="F2" s="126"/>
      <c r="G2" s="126"/>
      <c r="H2" s="126"/>
      <c r="I2" s="126"/>
      <c r="J2" s="126"/>
      <c r="K2" s="126"/>
      <c r="L2" s="126"/>
      <c r="M2" s="126"/>
    </row>
    <row r="3" spans="1:15" ht="66.599999999999994" customHeight="1" thickBot="1" x14ac:dyDescent="0.35">
      <c r="A3" s="114" t="s">
        <v>14</v>
      </c>
      <c r="B3" s="114"/>
      <c r="C3" s="114"/>
      <c r="D3" s="114"/>
      <c r="E3" s="114"/>
      <c r="F3" s="114"/>
      <c r="G3" s="114"/>
      <c r="H3" s="114"/>
      <c r="I3" s="10"/>
      <c r="J3" s="26"/>
    </row>
    <row r="4" spans="1:15" ht="15" customHeight="1" thickTop="1" x14ac:dyDescent="0.3">
      <c r="A4" s="115" t="s">
        <v>0</v>
      </c>
      <c r="B4" s="8"/>
      <c r="C4" s="118" t="s">
        <v>7</v>
      </c>
      <c r="D4" s="118" t="s">
        <v>10</v>
      </c>
      <c r="E4" s="118" t="s">
        <v>9</v>
      </c>
      <c r="F4" s="118" t="s">
        <v>12</v>
      </c>
      <c r="G4" s="118" t="s">
        <v>33</v>
      </c>
      <c r="H4" s="123" t="s">
        <v>24</v>
      </c>
      <c r="I4" s="118" t="s">
        <v>13</v>
      </c>
      <c r="J4" s="106" t="s">
        <v>25</v>
      </c>
      <c r="K4" s="106" t="s">
        <v>8</v>
      </c>
      <c r="L4" s="106" t="s">
        <v>32</v>
      </c>
      <c r="M4" s="111" t="s">
        <v>6</v>
      </c>
    </row>
    <row r="5" spans="1:15" ht="15.6" customHeight="1" x14ac:dyDescent="0.3">
      <c r="A5" s="116"/>
      <c r="B5" s="6"/>
      <c r="C5" s="119"/>
      <c r="D5" s="119"/>
      <c r="E5" s="119"/>
      <c r="F5" s="121"/>
      <c r="G5" s="121"/>
      <c r="H5" s="124"/>
      <c r="I5" s="121"/>
      <c r="J5" s="109"/>
      <c r="K5" s="107"/>
      <c r="L5" s="109"/>
      <c r="M5" s="112"/>
    </row>
    <row r="6" spans="1:15" ht="43.8" customHeight="1" thickBot="1" x14ac:dyDescent="0.35">
      <c r="A6" s="117"/>
      <c r="B6" s="7"/>
      <c r="C6" s="120"/>
      <c r="D6" s="120"/>
      <c r="E6" s="120"/>
      <c r="F6" s="122"/>
      <c r="G6" s="122"/>
      <c r="H6" s="125"/>
      <c r="I6" s="122"/>
      <c r="J6" s="110"/>
      <c r="K6" s="108"/>
      <c r="L6" s="110"/>
      <c r="M6" s="113"/>
      <c r="O6" s="49"/>
    </row>
    <row r="7" spans="1:15" ht="180.6" customHeight="1" thickTop="1" x14ac:dyDescent="0.3">
      <c r="A7" s="6" t="s">
        <v>15</v>
      </c>
      <c r="C7" s="79" t="s">
        <v>26</v>
      </c>
      <c r="D7" s="29" t="s">
        <v>27</v>
      </c>
      <c r="E7" s="29" t="s">
        <v>28</v>
      </c>
      <c r="G7" s="12">
        <v>139913</v>
      </c>
      <c r="H7" s="22">
        <v>134000</v>
      </c>
      <c r="I7" s="13"/>
      <c r="J7" s="27">
        <v>134000</v>
      </c>
      <c r="K7" s="27">
        <v>13500</v>
      </c>
      <c r="L7" s="27">
        <f>SUM(J7:K7)</f>
        <v>147500</v>
      </c>
      <c r="M7" s="24"/>
    </row>
    <row r="8" spans="1:15" ht="15.6" customHeight="1" x14ac:dyDescent="0.3">
      <c r="H8" s="22"/>
      <c r="I8" s="13"/>
      <c r="J8" s="27"/>
      <c r="K8" s="27"/>
      <c r="L8" s="27"/>
    </row>
    <row r="9" spans="1:15" ht="15.6" customHeight="1" x14ac:dyDescent="0.3">
      <c r="F9" s="14"/>
      <c r="G9" s="48">
        <v>139913</v>
      </c>
      <c r="H9" s="31"/>
      <c r="I9" s="5"/>
      <c r="J9" s="44">
        <f>AVERAGE(J7:J8)</f>
        <v>134000</v>
      </c>
      <c r="K9" s="32">
        <v>13500</v>
      </c>
      <c r="L9" s="32">
        <f>AVERAGE(L7:L8)</f>
        <v>147500</v>
      </c>
      <c r="M9" s="45">
        <f>G9/J9</f>
        <v>1.0441268656716418</v>
      </c>
    </row>
    <row r="10" spans="1:15" ht="22.8" customHeight="1" x14ac:dyDescent="0.3">
      <c r="F10" s="14"/>
      <c r="G10" s="14"/>
      <c r="H10" s="31"/>
      <c r="I10" s="5"/>
      <c r="J10" s="32"/>
      <c r="K10" s="32"/>
      <c r="L10" s="32"/>
      <c r="M10" s="3"/>
    </row>
    <row r="11" spans="1:15" s="33" customFormat="1" ht="15.6" customHeight="1" x14ac:dyDescent="0.3">
      <c r="D11" s="34"/>
      <c r="E11" s="34"/>
      <c r="F11" s="35"/>
      <c r="G11" s="35"/>
      <c r="H11" s="36"/>
      <c r="I11" s="37"/>
      <c r="J11" s="38"/>
      <c r="K11" s="38"/>
      <c r="L11" s="38"/>
      <c r="M11" s="39"/>
    </row>
    <row r="12" spans="1:15" ht="15.6" customHeight="1" x14ac:dyDescent="0.3">
      <c r="I12" s="15"/>
    </row>
    <row r="13" spans="1:15" ht="74.400000000000006" customHeight="1" thickBot="1" x14ac:dyDescent="0.35">
      <c r="A13" s="114" t="s">
        <v>16</v>
      </c>
      <c r="B13" s="114"/>
      <c r="C13" s="114"/>
      <c r="D13" s="114"/>
      <c r="E13" s="114"/>
      <c r="F13" s="114"/>
      <c r="G13" s="114"/>
      <c r="H13" s="114"/>
      <c r="I13" s="15"/>
    </row>
    <row r="14" spans="1:15" ht="15" customHeight="1" thickTop="1" x14ac:dyDescent="0.3">
      <c r="A14" s="115" t="s">
        <v>0</v>
      </c>
      <c r="B14" s="8"/>
      <c r="C14" s="118" t="s">
        <v>7</v>
      </c>
      <c r="D14" s="118" t="s">
        <v>10</v>
      </c>
      <c r="E14" s="118" t="s">
        <v>9</v>
      </c>
      <c r="F14" s="118" t="s">
        <v>12</v>
      </c>
      <c r="G14" s="118" t="s">
        <v>33</v>
      </c>
      <c r="H14" s="123" t="s">
        <v>24</v>
      </c>
      <c r="I14" s="118" t="s">
        <v>13</v>
      </c>
      <c r="J14" s="106" t="s">
        <v>25</v>
      </c>
      <c r="K14" s="106" t="s">
        <v>8</v>
      </c>
      <c r="L14" s="106" t="s">
        <v>32</v>
      </c>
      <c r="M14" s="111" t="s">
        <v>6</v>
      </c>
    </row>
    <row r="15" spans="1:15" x14ac:dyDescent="0.3">
      <c r="A15" s="116"/>
      <c r="B15" s="6"/>
      <c r="C15" s="119"/>
      <c r="D15" s="119"/>
      <c r="E15" s="119"/>
      <c r="F15" s="121"/>
      <c r="G15" s="121"/>
      <c r="H15" s="124"/>
      <c r="I15" s="121"/>
      <c r="J15" s="109"/>
      <c r="K15" s="107"/>
      <c r="L15" s="109"/>
      <c r="M15" s="112"/>
    </row>
    <row r="16" spans="1:15" ht="36.6" customHeight="1" thickBot="1" x14ac:dyDescent="0.35">
      <c r="A16" s="117"/>
      <c r="B16" s="7"/>
      <c r="C16" s="120"/>
      <c r="D16" s="120"/>
      <c r="E16" s="120"/>
      <c r="F16" s="122"/>
      <c r="G16" s="122"/>
      <c r="H16" s="125"/>
      <c r="I16" s="122"/>
      <c r="J16" s="110"/>
      <c r="K16" s="108"/>
      <c r="L16" s="110"/>
      <c r="M16" s="113"/>
    </row>
    <row r="17" spans="1:13" ht="15.6" customHeight="1" thickTop="1" x14ac:dyDescent="0.3">
      <c r="F17" s="16"/>
      <c r="G17" s="12"/>
      <c r="H17" s="23"/>
      <c r="I17" s="17"/>
      <c r="J17" s="28"/>
      <c r="K17" s="28"/>
      <c r="L17" s="28"/>
    </row>
    <row r="18" spans="1:13" ht="183.6" customHeight="1" x14ac:dyDescent="0.3">
      <c r="A18" s="6" t="s">
        <v>30</v>
      </c>
      <c r="C18" s="79" t="s">
        <v>29</v>
      </c>
      <c r="D18" s="29" t="s">
        <v>27</v>
      </c>
      <c r="E18" s="29" t="s">
        <v>28</v>
      </c>
      <c r="G18" s="12">
        <v>64480</v>
      </c>
      <c r="H18" s="22">
        <v>76900</v>
      </c>
      <c r="I18" s="13"/>
      <c r="J18" s="27">
        <v>76900</v>
      </c>
      <c r="K18" s="27">
        <v>1900</v>
      </c>
      <c r="L18" s="27">
        <v>78800</v>
      </c>
    </row>
    <row r="19" spans="1:13" ht="15.6" customHeight="1" x14ac:dyDescent="0.3">
      <c r="G19" s="46">
        <v>64480</v>
      </c>
      <c r="H19" s="31">
        <f>AVERAGE(H18:H18)</f>
        <v>76900</v>
      </c>
      <c r="I19" s="5"/>
      <c r="J19" s="44">
        <f>AVERAGE(J18:J18)</f>
        <v>76900</v>
      </c>
      <c r="K19" s="32">
        <v>1900</v>
      </c>
      <c r="L19" s="32">
        <f>SUM(J19:K19)</f>
        <v>78800</v>
      </c>
      <c r="M19" s="45">
        <f>G19/J19</f>
        <v>0.83849154746423926</v>
      </c>
    </row>
    <row r="20" spans="1:13" s="33" customFormat="1" ht="15.6" customHeight="1" x14ac:dyDescent="0.3">
      <c r="D20" s="34"/>
      <c r="E20" s="34"/>
      <c r="H20" s="40"/>
      <c r="I20" s="41"/>
      <c r="J20" s="42"/>
      <c r="K20" s="42"/>
      <c r="L20" s="42"/>
      <c r="M20" s="43"/>
    </row>
    <row r="21" spans="1:13" ht="15.6" customHeight="1" x14ac:dyDescent="0.3">
      <c r="H21" s="22"/>
      <c r="I21" s="13"/>
      <c r="J21" s="27"/>
      <c r="K21" s="27"/>
      <c r="L21" s="27"/>
    </row>
    <row r="22" spans="1:13" ht="15.6" customHeight="1" x14ac:dyDescent="0.3">
      <c r="H22" s="22"/>
      <c r="I22" s="13"/>
      <c r="J22" s="27"/>
      <c r="K22" s="27"/>
      <c r="L22" s="27"/>
    </row>
    <row r="23" spans="1:13" ht="74.400000000000006" customHeight="1" thickBot="1" x14ac:dyDescent="0.35">
      <c r="A23" s="114" t="s">
        <v>17</v>
      </c>
      <c r="B23" s="114"/>
      <c r="C23" s="114"/>
      <c r="D23" s="114"/>
      <c r="E23" s="114"/>
      <c r="F23" s="114"/>
      <c r="G23" s="114"/>
      <c r="H23" s="114"/>
      <c r="I23" s="15"/>
    </row>
    <row r="24" spans="1:13" ht="15" customHeight="1" thickTop="1" x14ac:dyDescent="0.3">
      <c r="A24" s="115" t="s">
        <v>0</v>
      </c>
      <c r="B24" s="8"/>
      <c r="C24" s="118" t="s">
        <v>7</v>
      </c>
      <c r="D24" s="118" t="s">
        <v>10</v>
      </c>
      <c r="E24" s="118" t="s">
        <v>9</v>
      </c>
      <c r="F24" s="118" t="s">
        <v>12</v>
      </c>
      <c r="G24" s="118" t="s">
        <v>33</v>
      </c>
      <c r="H24" s="123" t="s">
        <v>24</v>
      </c>
      <c r="I24" s="118" t="s">
        <v>13</v>
      </c>
      <c r="J24" s="106" t="s">
        <v>25</v>
      </c>
      <c r="K24" s="106" t="s">
        <v>8</v>
      </c>
      <c r="L24" s="106" t="s">
        <v>32</v>
      </c>
      <c r="M24" s="111" t="s">
        <v>6</v>
      </c>
    </row>
    <row r="25" spans="1:13" x14ac:dyDescent="0.3">
      <c r="A25" s="116"/>
      <c r="B25" s="6"/>
      <c r="C25" s="119"/>
      <c r="D25" s="119"/>
      <c r="E25" s="119"/>
      <c r="F25" s="121"/>
      <c r="G25" s="121"/>
      <c r="H25" s="124"/>
      <c r="I25" s="121"/>
      <c r="J25" s="109"/>
      <c r="K25" s="107"/>
      <c r="L25" s="109"/>
      <c r="M25" s="112"/>
    </row>
    <row r="26" spans="1:13" ht="36.6" customHeight="1" thickBot="1" x14ac:dyDescent="0.35">
      <c r="A26" s="117"/>
      <c r="B26" s="7"/>
      <c r="C26" s="120"/>
      <c r="D26" s="120"/>
      <c r="E26" s="120"/>
      <c r="F26" s="122"/>
      <c r="G26" s="122"/>
      <c r="H26" s="125"/>
      <c r="I26" s="122"/>
      <c r="J26" s="110"/>
      <c r="K26" s="108"/>
      <c r="L26" s="110"/>
      <c r="M26" s="113"/>
    </row>
    <row r="27" spans="1:13" ht="101.4" thickTop="1" x14ac:dyDescent="0.3">
      <c r="A27" s="50" t="s">
        <v>19</v>
      </c>
      <c r="C27" s="19" t="s">
        <v>18</v>
      </c>
      <c r="D27" s="29" t="s">
        <v>11</v>
      </c>
      <c r="E27" s="29" t="s">
        <v>20</v>
      </c>
      <c r="G27" s="12">
        <v>42016</v>
      </c>
      <c r="H27" s="22">
        <v>43620</v>
      </c>
      <c r="I27" s="13"/>
      <c r="J27" s="27">
        <v>46346</v>
      </c>
      <c r="K27" s="27">
        <v>1330</v>
      </c>
      <c r="L27" s="27">
        <f>SUM(J27:K27)</f>
        <v>47676</v>
      </c>
    </row>
    <row r="28" spans="1:13" ht="202.2" customHeight="1" x14ac:dyDescent="0.3">
      <c r="A28" s="50" t="s">
        <v>23</v>
      </c>
      <c r="C28" s="67" t="s">
        <v>22</v>
      </c>
      <c r="D28" s="29" t="s">
        <v>27</v>
      </c>
      <c r="E28" s="29" t="s">
        <v>31</v>
      </c>
      <c r="G28" s="12">
        <v>42016</v>
      </c>
      <c r="H28" s="22">
        <v>52600</v>
      </c>
      <c r="I28" s="13"/>
      <c r="J28" s="27">
        <v>52600</v>
      </c>
      <c r="K28" s="27">
        <v>1000</v>
      </c>
      <c r="L28" s="27">
        <f>SUM(J28:K28)</f>
        <v>53600</v>
      </c>
    </row>
    <row r="29" spans="1:13" x14ac:dyDescent="0.3">
      <c r="G29" s="12"/>
      <c r="H29" s="22"/>
      <c r="I29" s="13"/>
      <c r="J29" s="27"/>
      <c r="K29" s="27"/>
      <c r="L29" s="27"/>
    </row>
    <row r="30" spans="1:13" x14ac:dyDescent="0.3">
      <c r="F30" s="14"/>
      <c r="G30" s="46">
        <v>42016</v>
      </c>
      <c r="H30" s="47">
        <f>AVERAGE(H27:H29)</f>
        <v>48110</v>
      </c>
      <c r="I30" s="5"/>
      <c r="J30" s="44">
        <f>AVERAGE(J27:J29)</f>
        <v>49473</v>
      </c>
      <c r="K30" s="32">
        <f>AVERAGE(K27:K29)</f>
        <v>1165</v>
      </c>
      <c r="L30" s="32">
        <f>AVERAGE(L27:L29)</f>
        <v>50638</v>
      </c>
      <c r="M30" s="45">
        <f>G30/J30</f>
        <v>0.84927131970974068</v>
      </c>
    </row>
    <row r="31" spans="1:13" x14ac:dyDescent="0.3">
      <c r="I31" s="15"/>
    </row>
    <row r="32" spans="1:13" s="33" customFormat="1" ht="15.6" customHeight="1" x14ac:dyDescent="0.3">
      <c r="D32" s="34"/>
      <c r="E32" s="34"/>
      <c r="H32" s="40"/>
      <c r="I32" s="41"/>
      <c r="J32" s="42"/>
      <c r="K32" s="42"/>
      <c r="L32" s="42"/>
      <c r="M32" s="43"/>
    </row>
    <row r="35" spans="6:12" x14ac:dyDescent="0.3">
      <c r="I35" s="14"/>
    </row>
    <row r="36" spans="6:12" x14ac:dyDescent="0.3">
      <c r="F36" s="16"/>
      <c r="G36" s="16"/>
      <c r="H36" s="23"/>
      <c r="I36" s="17"/>
      <c r="J36" s="28"/>
      <c r="K36" s="28"/>
      <c r="L36" s="28"/>
    </row>
    <row r="37" spans="6:12" x14ac:dyDescent="0.3">
      <c r="H37" s="22"/>
      <c r="I37" s="13"/>
      <c r="J37" s="27"/>
      <c r="K37" s="27"/>
      <c r="L37" s="27"/>
    </row>
    <row r="38" spans="6:12" x14ac:dyDescent="0.3">
      <c r="H38" s="22"/>
      <c r="I38" s="13"/>
      <c r="J38" s="27"/>
      <c r="K38" s="27"/>
      <c r="L38" s="27"/>
    </row>
    <row r="39" spans="6:12" x14ac:dyDescent="0.3">
      <c r="H39" s="22"/>
      <c r="I39" s="13"/>
      <c r="J39" s="27"/>
      <c r="K39" s="27"/>
      <c r="L39" s="27"/>
    </row>
    <row r="40" spans="6:12" x14ac:dyDescent="0.3">
      <c r="H40" s="22"/>
      <c r="I40" s="13"/>
      <c r="J40" s="27"/>
      <c r="K40" s="27"/>
      <c r="L40" s="27"/>
    </row>
    <row r="41" spans="6:12" x14ac:dyDescent="0.3">
      <c r="H41" s="22"/>
      <c r="I41" s="13"/>
      <c r="J41" s="27"/>
      <c r="K41" s="27"/>
      <c r="L41" s="27"/>
    </row>
    <row r="42" spans="6:12" x14ac:dyDescent="0.3">
      <c r="H42" s="22"/>
      <c r="I42" s="13"/>
      <c r="J42" s="27"/>
      <c r="K42" s="27"/>
      <c r="L42" s="27"/>
    </row>
    <row r="47" spans="6:12" x14ac:dyDescent="0.3">
      <c r="H47" s="22"/>
      <c r="I47" s="13"/>
      <c r="J47" s="27"/>
      <c r="K47" s="27"/>
      <c r="L47" s="27"/>
    </row>
    <row r="48" spans="6:12" x14ac:dyDescent="0.3">
      <c r="H48" s="22"/>
      <c r="I48" s="13"/>
      <c r="J48" s="27"/>
      <c r="K48" s="27"/>
      <c r="L48" s="27"/>
    </row>
    <row r="49" spans="6:12" x14ac:dyDescent="0.3">
      <c r="H49" s="22"/>
      <c r="I49" s="13"/>
      <c r="J49" s="27"/>
      <c r="K49" s="27"/>
      <c r="L49" s="27"/>
    </row>
    <row r="50" spans="6:12" x14ac:dyDescent="0.3">
      <c r="H50" s="22"/>
      <c r="I50" s="13"/>
      <c r="J50" s="27"/>
      <c r="K50" s="27"/>
      <c r="L50" s="27"/>
    </row>
    <row r="51" spans="6:12" x14ac:dyDescent="0.3">
      <c r="H51" s="22"/>
      <c r="I51" s="13"/>
      <c r="J51" s="27"/>
      <c r="K51" s="27"/>
      <c r="L51" s="27"/>
    </row>
    <row r="52" spans="6:12" x14ac:dyDescent="0.3">
      <c r="H52" s="22"/>
      <c r="I52" s="13"/>
      <c r="J52" s="27"/>
      <c r="K52" s="27"/>
      <c r="L52" s="27"/>
    </row>
    <row r="53" spans="6:12" x14ac:dyDescent="0.3">
      <c r="H53" s="22"/>
      <c r="I53" s="13"/>
      <c r="J53" s="27"/>
      <c r="K53" s="27"/>
      <c r="L53" s="27"/>
    </row>
    <row r="54" spans="6:12" x14ac:dyDescent="0.3">
      <c r="H54" s="22"/>
      <c r="I54" s="13"/>
      <c r="J54" s="27"/>
      <c r="K54" s="27"/>
      <c r="L54" s="27"/>
    </row>
    <row r="55" spans="6:12" x14ac:dyDescent="0.3">
      <c r="F55" s="14"/>
      <c r="G55" s="14"/>
      <c r="H55" s="22"/>
      <c r="I55" s="13"/>
      <c r="J55" s="27"/>
      <c r="K55" s="27"/>
      <c r="L55" s="27"/>
    </row>
    <row r="56" spans="6:12" x14ac:dyDescent="0.3">
      <c r="I56" s="15"/>
    </row>
    <row r="57" spans="6:12" x14ac:dyDescent="0.3">
      <c r="I57" s="15"/>
    </row>
    <row r="60" spans="6:12" x14ac:dyDescent="0.3">
      <c r="I60" s="14"/>
    </row>
    <row r="61" spans="6:12" x14ac:dyDescent="0.3">
      <c r="F61" s="16"/>
      <c r="G61" s="16"/>
      <c r="H61" s="23"/>
      <c r="I61" s="17"/>
      <c r="J61" s="28"/>
      <c r="K61" s="28"/>
      <c r="L61" s="28"/>
    </row>
    <row r="62" spans="6:12" x14ac:dyDescent="0.3">
      <c r="F62" s="9"/>
      <c r="G62" s="9"/>
      <c r="H62" s="22"/>
      <c r="I62" s="13"/>
      <c r="J62" s="27"/>
      <c r="K62" s="27"/>
      <c r="L62" s="27"/>
    </row>
    <row r="63" spans="6:12" x14ac:dyDescent="0.3">
      <c r="H63" s="22"/>
      <c r="I63" s="13"/>
      <c r="J63" s="27"/>
      <c r="K63" s="27"/>
      <c r="L63" s="27"/>
    </row>
    <row r="71" spans="6:12" x14ac:dyDescent="0.3">
      <c r="H71" s="22"/>
      <c r="I71" s="13"/>
      <c r="J71" s="27"/>
      <c r="K71" s="27"/>
      <c r="L71" s="27"/>
    </row>
    <row r="72" spans="6:12" x14ac:dyDescent="0.3">
      <c r="H72" s="22"/>
      <c r="I72" s="13"/>
      <c r="J72" s="27"/>
      <c r="K72" s="27"/>
      <c r="L72" s="27"/>
    </row>
    <row r="73" spans="6:12" x14ac:dyDescent="0.3">
      <c r="H73" s="22"/>
      <c r="I73" s="13"/>
      <c r="J73" s="27"/>
      <c r="K73" s="27"/>
      <c r="L73" s="27"/>
    </row>
    <row r="74" spans="6:12" x14ac:dyDescent="0.3">
      <c r="H74" s="22"/>
      <c r="I74" s="13"/>
      <c r="J74" s="27"/>
      <c r="K74" s="27"/>
      <c r="L74" s="27"/>
    </row>
    <row r="75" spans="6:12" x14ac:dyDescent="0.3">
      <c r="F75" s="14"/>
      <c r="G75" s="14"/>
      <c r="H75" s="22"/>
      <c r="I75" s="13"/>
      <c r="J75" s="27"/>
      <c r="K75" s="27"/>
      <c r="L75" s="27"/>
    </row>
    <row r="76" spans="6:12" x14ac:dyDescent="0.3">
      <c r="I76" s="15"/>
    </row>
    <row r="77" spans="6:12" x14ac:dyDescent="0.3">
      <c r="I77" s="15"/>
    </row>
    <row r="80" spans="6:12" x14ac:dyDescent="0.3">
      <c r="I80" s="14"/>
    </row>
    <row r="81" spans="6:12" x14ac:dyDescent="0.3">
      <c r="F81" s="16"/>
      <c r="G81" s="16"/>
      <c r="H81" s="23"/>
      <c r="I81" s="17"/>
      <c r="J81" s="28"/>
      <c r="K81" s="28"/>
      <c r="L81" s="28"/>
    </row>
    <row r="82" spans="6:12" x14ac:dyDescent="0.3">
      <c r="F82" s="9"/>
      <c r="G82" s="9"/>
      <c r="H82" s="22"/>
      <c r="I82" s="13"/>
      <c r="J82" s="27"/>
      <c r="K82" s="27"/>
      <c r="L82" s="27"/>
    </row>
    <row r="83" spans="6:12" x14ac:dyDescent="0.3">
      <c r="H83" s="22"/>
      <c r="I83" s="13"/>
      <c r="J83" s="27"/>
      <c r="K83" s="27"/>
      <c r="L83" s="27"/>
    </row>
    <row r="90" spans="6:12" x14ac:dyDescent="0.3">
      <c r="H90" s="22"/>
      <c r="I90" s="13"/>
      <c r="J90" s="27"/>
      <c r="K90" s="27"/>
      <c r="L90" s="27"/>
    </row>
    <row r="91" spans="6:12" x14ac:dyDescent="0.3">
      <c r="H91" s="22"/>
      <c r="I91" s="13"/>
      <c r="J91" s="27"/>
      <c r="K91" s="27"/>
      <c r="L91" s="27"/>
    </row>
    <row r="92" spans="6:12" x14ac:dyDescent="0.3">
      <c r="H92" s="22"/>
      <c r="I92" s="13"/>
      <c r="J92" s="27"/>
      <c r="K92" s="27"/>
      <c r="L92" s="27"/>
    </row>
    <row r="93" spans="6:12" x14ac:dyDescent="0.3">
      <c r="F93" s="14"/>
      <c r="G93" s="14"/>
      <c r="H93" s="22"/>
      <c r="I93" s="13"/>
      <c r="J93" s="27"/>
      <c r="K93" s="27"/>
      <c r="L93" s="27"/>
    </row>
    <row r="94" spans="6:12" x14ac:dyDescent="0.3">
      <c r="I94" s="15"/>
    </row>
    <row r="95" spans="6:12" x14ac:dyDescent="0.3">
      <c r="I95" s="15"/>
    </row>
    <row r="98" spans="6:12" x14ac:dyDescent="0.3">
      <c r="I98" s="14"/>
    </row>
    <row r="99" spans="6:12" x14ac:dyDescent="0.3">
      <c r="F99" s="16"/>
      <c r="G99" s="16"/>
      <c r="H99" s="23"/>
      <c r="I99" s="17"/>
      <c r="J99" s="28"/>
      <c r="K99" s="28"/>
      <c r="L99" s="28"/>
    </row>
    <row r="100" spans="6:12" x14ac:dyDescent="0.3">
      <c r="F100" s="9"/>
      <c r="G100" s="9"/>
      <c r="H100" s="22"/>
      <c r="I100" s="13"/>
      <c r="J100" s="27"/>
      <c r="K100" s="27"/>
      <c r="L100" s="27"/>
    </row>
    <row r="101" spans="6:12" x14ac:dyDescent="0.3">
      <c r="H101" s="22"/>
      <c r="I101" s="13"/>
      <c r="J101" s="27"/>
      <c r="K101" s="27"/>
      <c r="L101" s="27"/>
    </row>
    <row r="109" spans="6:12" x14ac:dyDescent="0.3">
      <c r="H109" s="22"/>
      <c r="I109" s="13"/>
      <c r="J109" s="27"/>
      <c r="K109" s="27"/>
      <c r="L109" s="27"/>
    </row>
    <row r="110" spans="6:12" x14ac:dyDescent="0.3">
      <c r="H110" s="22"/>
      <c r="I110" s="13"/>
      <c r="J110" s="27"/>
      <c r="K110" s="27"/>
      <c r="L110" s="27"/>
    </row>
    <row r="111" spans="6:12" x14ac:dyDescent="0.3">
      <c r="F111" s="14"/>
      <c r="G111" s="14"/>
      <c r="H111" s="22"/>
      <c r="I111" s="13"/>
      <c r="J111" s="27"/>
      <c r="K111" s="27"/>
      <c r="L111" s="27"/>
    </row>
    <row r="112" spans="6:12" x14ac:dyDescent="0.3">
      <c r="I112" s="15"/>
    </row>
    <row r="113" spans="6:12" x14ac:dyDescent="0.3">
      <c r="I113" s="15"/>
    </row>
    <row r="116" spans="6:12" x14ac:dyDescent="0.3">
      <c r="I116" s="14"/>
    </row>
    <row r="117" spans="6:12" x14ac:dyDescent="0.3">
      <c r="F117" s="16"/>
      <c r="G117" s="16"/>
      <c r="H117" s="23"/>
      <c r="I117" s="17"/>
      <c r="J117" s="28"/>
      <c r="K117" s="28"/>
      <c r="L117" s="28"/>
    </row>
    <row r="118" spans="6:12" x14ac:dyDescent="0.3">
      <c r="F118" s="9"/>
      <c r="G118" s="9"/>
      <c r="H118" s="22"/>
      <c r="I118" s="13"/>
      <c r="J118" s="27"/>
      <c r="K118" s="27"/>
      <c r="L118" s="27"/>
    </row>
    <row r="126" spans="6:12" x14ac:dyDescent="0.3">
      <c r="H126" s="22"/>
      <c r="I126" s="13"/>
      <c r="J126" s="27"/>
      <c r="K126" s="27"/>
      <c r="L126" s="27"/>
    </row>
    <row r="127" spans="6:12" x14ac:dyDescent="0.3">
      <c r="H127" s="22"/>
      <c r="I127" s="13"/>
      <c r="J127" s="27"/>
      <c r="K127" s="27"/>
      <c r="L127" s="27"/>
    </row>
    <row r="128" spans="6:12" x14ac:dyDescent="0.3">
      <c r="H128" s="22"/>
      <c r="I128" s="13"/>
      <c r="J128" s="27"/>
      <c r="K128" s="27"/>
      <c r="L128" s="27"/>
    </row>
    <row r="129" spans="6:12" x14ac:dyDescent="0.3">
      <c r="H129" s="22"/>
      <c r="I129" s="13"/>
      <c r="J129" s="27"/>
      <c r="K129" s="27"/>
      <c r="L129" s="27"/>
    </row>
    <row r="130" spans="6:12" x14ac:dyDescent="0.3">
      <c r="F130" s="14"/>
      <c r="G130" s="14"/>
      <c r="H130" s="22"/>
      <c r="I130" s="13"/>
      <c r="J130" s="27"/>
      <c r="K130" s="27"/>
      <c r="L130" s="27"/>
    </row>
    <row r="131" spans="6:12" x14ac:dyDescent="0.3">
      <c r="I131" s="15"/>
    </row>
    <row r="132" spans="6:12" x14ac:dyDescent="0.3">
      <c r="I132" s="15"/>
    </row>
    <row r="135" spans="6:12" x14ac:dyDescent="0.3">
      <c r="I135" s="14"/>
    </row>
    <row r="136" spans="6:12" x14ac:dyDescent="0.3">
      <c r="F136" s="16"/>
      <c r="G136" s="16"/>
      <c r="H136" s="23"/>
      <c r="I136" s="17"/>
      <c r="J136" s="28"/>
      <c r="K136" s="28"/>
      <c r="L136" s="28"/>
    </row>
    <row r="137" spans="6:12" x14ac:dyDescent="0.3">
      <c r="F137" s="9"/>
      <c r="G137" s="9"/>
      <c r="H137" s="22"/>
      <c r="I137" s="13"/>
      <c r="J137" s="27"/>
      <c r="K137" s="27"/>
      <c r="L137" s="27"/>
    </row>
    <row r="138" spans="6:12" x14ac:dyDescent="0.3">
      <c r="H138" s="22"/>
      <c r="I138" s="13"/>
      <c r="J138" s="27"/>
      <c r="K138" s="27"/>
      <c r="L138" s="27"/>
    </row>
    <row r="148" spans="2:12" x14ac:dyDescent="0.3">
      <c r="B148" s="9"/>
      <c r="C148" s="9"/>
      <c r="H148" s="21"/>
      <c r="I148" s="4"/>
      <c r="J148" s="25"/>
      <c r="K148" s="25"/>
      <c r="L148" s="25"/>
    </row>
    <row r="157" spans="2:12" x14ac:dyDescent="0.3">
      <c r="F157" s="1"/>
      <c r="G157" s="1"/>
    </row>
    <row r="158" spans="2:12" x14ac:dyDescent="0.3">
      <c r="F158" s="1"/>
      <c r="G158" s="1"/>
    </row>
    <row r="159" spans="2:12" x14ac:dyDescent="0.3">
      <c r="E159" s="30"/>
      <c r="F159" s="18"/>
      <c r="G159" s="18"/>
    </row>
    <row r="160" spans="2:12" x14ac:dyDescent="0.3">
      <c r="E160" s="30"/>
      <c r="F160" s="18"/>
      <c r="G160" s="18"/>
    </row>
    <row r="161" spans="2:7" x14ac:dyDescent="0.3">
      <c r="B161" t="s">
        <v>4</v>
      </c>
      <c r="E161" s="30"/>
      <c r="F161" s="18"/>
      <c r="G161" s="18"/>
    </row>
    <row r="162" spans="2:7" x14ac:dyDescent="0.3">
      <c r="B162" t="s">
        <v>2</v>
      </c>
      <c r="E162" s="30"/>
      <c r="F162" s="18"/>
      <c r="G162" s="18"/>
    </row>
    <row r="163" spans="2:7" x14ac:dyDescent="0.3">
      <c r="B163" t="s">
        <v>3</v>
      </c>
      <c r="E163" s="30"/>
      <c r="F163" s="18"/>
      <c r="G163" s="18"/>
    </row>
    <row r="165" spans="2:7" x14ac:dyDescent="0.3">
      <c r="B165" t="s">
        <v>1</v>
      </c>
    </row>
    <row r="166" spans="2:7" x14ac:dyDescent="0.3">
      <c r="B166" t="s">
        <v>5</v>
      </c>
    </row>
  </sheetData>
  <mergeCells count="40">
    <mergeCell ref="A1:M2"/>
    <mergeCell ref="A3:H3"/>
    <mergeCell ref="A4:A6"/>
    <mergeCell ref="C4:C6"/>
    <mergeCell ref="D4:D6"/>
    <mergeCell ref="E4:E6"/>
    <mergeCell ref="F4:F6"/>
    <mergeCell ref="G4:G6"/>
    <mergeCell ref="H4:H6"/>
    <mergeCell ref="I4:I6"/>
    <mergeCell ref="J4:J6"/>
    <mergeCell ref="K4:K6"/>
    <mergeCell ref="L4:L6"/>
    <mergeCell ref="M4:M6"/>
    <mergeCell ref="A13:H13"/>
    <mergeCell ref="I24:I26"/>
    <mergeCell ref="G14:G16"/>
    <mergeCell ref="H14:H16"/>
    <mergeCell ref="I14:I16"/>
    <mergeCell ref="A14:A16"/>
    <mergeCell ref="C14:C16"/>
    <mergeCell ref="D14:D16"/>
    <mergeCell ref="E14:E16"/>
    <mergeCell ref="F14:F16"/>
    <mergeCell ref="J14:J16"/>
    <mergeCell ref="A23:H23"/>
    <mergeCell ref="A24:A26"/>
    <mergeCell ref="C24:C26"/>
    <mergeCell ref="D24:D26"/>
    <mergeCell ref="E24:E26"/>
    <mergeCell ref="F24:F26"/>
    <mergeCell ref="G24:G26"/>
    <mergeCell ref="H24:H26"/>
    <mergeCell ref="J24:J26"/>
    <mergeCell ref="K24:K26"/>
    <mergeCell ref="L24:L26"/>
    <mergeCell ref="M24:M26"/>
    <mergeCell ref="M14:M16"/>
    <mergeCell ref="K14:K16"/>
    <mergeCell ref="L14:L16"/>
  </mergeCells>
  <printOptions horizontalCentered="1" gridLines="1"/>
  <pageMargins left="0.7" right="0.7" top="0.75" bottom="0.75" header="0.3" footer="0.3"/>
  <pageSetup scale="55" orientation="landscape" blackAndWhite="1" r:id="rId1"/>
  <headerFooter>
    <oddHeader>&amp;C&amp;"-,Bold"&amp;16Tournament of Roses
Market Survey Data
Aged to April 1, 2023</oddHeader>
    <oddFooter>&amp;CJorgensenHR&amp;R&amp;P</oddFooter>
  </headerFooter>
  <rowBreaks count="6" manualBreakCount="6">
    <brk id="41" max="16383" man="1"/>
    <brk id="65" max="16383" man="1"/>
    <brk id="84" max="16383" man="1"/>
    <brk id="102" max="16383" man="1"/>
    <brk id="120" max="16383" man="1"/>
    <brk id="14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0DF93-0DD7-46E8-8FAA-7539BD42B457}">
  <dimension ref="A1:Z159"/>
  <sheetViews>
    <sheetView tabSelected="1" zoomScale="70" zoomScaleNormal="70" workbookViewId="0">
      <selection activeCell="E58" sqref="E58"/>
    </sheetView>
  </sheetViews>
  <sheetFormatPr defaultRowHeight="14.4" x14ac:dyDescent="0.3"/>
  <cols>
    <col min="1" max="1" width="32.88671875" customWidth="1"/>
    <col min="2" max="2" width="3.6640625" hidden="1" customWidth="1"/>
    <col min="3" max="3" width="53.77734375" customWidth="1"/>
    <col min="4" max="4" width="18.77734375" style="2" customWidth="1"/>
    <col min="5" max="5" width="20.6640625" style="2" customWidth="1"/>
    <col min="6" max="6" width="12.5546875" hidden="1" customWidth="1"/>
    <col min="7" max="7" width="17.44140625" customWidth="1"/>
    <col min="8" max="8" width="14.77734375" style="20" customWidth="1"/>
    <col min="9" max="9" width="18.109375" hidden="1" customWidth="1"/>
    <col min="10" max="10" width="18.109375" style="12" customWidth="1"/>
    <col min="11" max="11" width="13.21875" style="12" hidden="1" customWidth="1"/>
    <col min="12" max="12" width="15.44140625" style="12" hidden="1" customWidth="1"/>
    <col min="13" max="13" width="14.88671875" style="11" customWidth="1"/>
  </cols>
  <sheetData>
    <row r="1" spans="1:26" ht="14.4" customHeight="1" x14ac:dyDescent="0.3">
      <c r="A1" s="126"/>
      <c r="B1" s="126"/>
      <c r="C1" s="126"/>
      <c r="D1" s="126"/>
      <c r="E1" s="126"/>
      <c r="F1" s="126"/>
      <c r="G1" s="126"/>
      <c r="H1" s="126"/>
      <c r="I1" s="126"/>
      <c r="J1" s="126"/>
      <c r="K1" s="126"/>
      <c r="L1" s="126"/>
      <c r="M1" s="126"/>
    </row>
    <row r="2" spans="1:26" ht="14.4" customHeight="1" x14ac:dyDescent="0.3">
      <c r="A2" s="126"/>
      <c r="B2" s="126"/>
      <c r="C2" s="126"/>
      <c r="D2" s="126"/>
      <c r="E2" s="126"/>
      <c r="F2" s="126"/>
      <c r="G2" s="126"/>
      <c r="H2" s="126"/>
      <c r="I2" s="126"/>
      <c r="J2" s="126"/>
      <c r="K2" s="126"/>
      <c r="L2" s="126"/>
      <c r="M2" s="126"/>
    </row>
    <row r="3" spans="1:26" ht="74.400000000000006" customHeight="1" thickBot="1" x14ac:dyDescent="0.35">
      <c r="A3" s="114" t="s">
        <v>39</v>
      </c>
      <c r="B3" s="114"/>
      <c r="C3" s="114"/>
      <c r="D3" s="114"/>
      <c r="E3" s="114"/>
      <c r="F3" s="114"/>
      <c r="G3" s="114"/>
      <c r="H3" s="114"/>
      <c r="I3" s="15"/>
    </row>
    <row r="4" spans="1:26" ht="15" customHeight="1" thickTop="1" x14ac:dyDescent="0.3">
      <c r="A4" s="115" t="s">
        <v>0</v>
      </c>
      <c r="B4" s="8"/>
      <c r="C4" s="118" t="s">
        <v>7</v>
      </c>
      <c r="D4" s="118" t="s">
        <v>10</v>
      </c>
      <c r="E4" s="118" t="s">
        <v>9</v>
      </c>
      <c r="F4" s="118" t="s">
        <v>12</v>
      </c>
      <c r="G4" s="118" t="s">
        <v>76</v>
      </c>
      <c r="H4" s="123" t="s">
        <v>24</v>
      </c>
      <c r="I4" s="118" t="s">
        <v>13</v>
      </c>
      <c r="J4" s="106" t="s">
        <v>25</v>
      </c>
      <c r="K4" s="106" t="s">
        <v>8</v>
      </c>
      <c r="L4" s="106" t="s">
        <v>32</v>
      </c>
      <c r="M4" s="111" t="s">
        <v>6</v>
      </c>
    </row>
    <row r="5" spans="1:26" ht="15.6" customHeight="1" x14ac:dyDescent="0.3">
      <c r="A5" s="116"/>
      <c r="B5" s="6"/>
      <c r="C5" s="119"/>
      <c r="D5" s="119"/>
      <c r="E5" s="119"/>
      <c r="F5" s="121"/>
      <c r="G5" s="121"/>
      <c r="H5" s="124"/>
      <c r="I5" s="121"/>
      <c r="J5" s="109"/>
      <c r="K5" s="107"/>
      <c r="L5" s="109"/>
      <c r="M5" s="112"/>
    </row>
    <row r="6" spans="1:26" ht="43.8" customHeight="1" thickBot="1" x14ac:dyDescent="0.35">
      <c r="A6" s="117"/>
      <c r="B6" s="7"/>
      <c r="C6" s="120"/>
      <c r="D6" s="120"/>
      <c r="E6" s="120"/>
      <c r="F6" s="122"/>
      <c r="G6" s="122"/>
      <c r="H6" s="125"/>
      <c r="I6" s="122"/>
      <c r="J6" s="110"/>
      <c r="K6" s="108"/>
      <c r="L6" s="110"/>
      <c r="M6" s="113"/>
      <c r="O6" s="49"/>
    </row>
    <row r="7" spans="1:26" ht="136.80000000000001" customHeight="1" thickTop="1" x14ac:dyDescent="0.3">
      <c r="A7" s="50" t="s">
        <v>35</v>
      </c>
      <c r="C7" s="91" t="s">
        <v>34</v>
      </c>
      <c r="D7" s="29" t="s">
        <v>36</v>
      </c>
      <c r="E7" s="29" t="s">
        <v>52</v>
      </c>
      <c r="G7" s="12">
        <v>97850</v>
      </c>
      <c r="H7" s="22">
        <v>91270</v>
      </c>
      <c r="I7" s="13"/>
      <c r="J7" s="92">
        <v>92411</v>
      </c>
      <c r="K7" s="27">
        <v>11500</v>
      </c>
      <c r="L7" s="27">
        <f>SUM(J7:K7)</f>
        <v>103911</v>
      </c>
      <c r="M7" s="24"/>
    </row>
    <row r="8" spans="1:26" ht="207.6" customHeight="1" x14ac:dyDescent="0.3">
      <c r="A8" s="50" t="s">
        <v>35</v>
      </c>
      <c r="C8" s="93" t="s">
        <v>38</v>
      </c>
      <c r="D8" s="29" t="s">
        <v>37</v>
      </c>
      <c r="E8" s="29" t="s">
        <v>42</v>
      </c>
      <c r="G8" s="12">
        <v>97850</v>
      </c>
      <c r="H8" s="22">
        <v>88560</v>
      </c>
      <c r="I8" s="13"/>
      <c r="J8" s="92">
        <v>88929</v>
      </c>
      <c r="K8" s="27">
        <v>11500</v>
      </c>
      <c r="L8" s="27">
        <f>SUM(J8:K8)</f>
        <v>100429</v>
      </c>
      <c r="M8" s="24"/>
      <c r="Q8" s="2"/>
      <c r="R8" s="2"/>
      <c r="U8" s="22"/>
      <c r="V8" s="13"/>
      <c r="W8" s="27"/>
      <c r="X8" s="27"/>
      <c r="Y8" s="27"/>
      <c r="Z8" s="11"/>
    </row>
    <row r="9" spans="1:26" ht="15.6" customHeight="1" x14ac:dyDescent="0.3">
      <c r="F9" s="14"/>
      <c r="G9" s="48">
        <v>97850</v>
      </c>
      <c r="H9" s="31"/>
      <c r="I9" s="5"/>
      <c r="J9" s="44">
        <f>AVERAGE(J7:J8)</f>
        <v>90670</v>
      </c>
      <c r="K9" s="32"/>
      <c r="L9" s="32"/>
      <c r="M9" s="45">
        <f>G9/J9</f>
        <v>1.079188265137311</v>
      </c>
    </row>
    <row r="10" spans="1:26" ht="22.8" customHeight="1" x14ac:dyDescent="0.3">
      <c r="F10" s="14"/>
      <c r="G10" s="14"/>
      <c r="H10" s="31"/>
      <c r="I10" s="5"/>
      <c r="J10" s="32"/>
      <c r="K10" s="32"/>
      <c r="L10" s="32"/>
      <c r="M10" s="3"/>
    </row>
    <row r="11" spans="1:26" s="33" customFormat="1" ht="15.6" customHeight="1" x14ac:dyDescent="0.3">
      <c r="D11" s="34"/>
      <c r="E11" s="34"/>
      <c r="F11" s="35"/>
      <c r="G11" s="35"/>
      <c r="H11" s="36"/>
      <c r="I11" s="37"/>
      <c r="J11" s="38"/>
      <c r="K11" s="38"/>
      <c r="L11" s="38"/>
      <c r="M11" s="39"/>
    </row>
    <row r="12" spans="1:26" ht="15.6" customHeight="1" x14ac:dyDescent="0.3">
      <c r="I12" s="15"/>
    </row>
    <row r="13" spans="1:26" ht="74.400000000000006" customHeight="1" thickBot="1" x14ac:dyDescent="0.35">
      <c r="A13" s="114" t="s">
        <v>40</v>
      </c>
      <c r="B13" s="114"/>
      <c r="C13" s="114"/>
      <c r="D13" s="114"/>
      <c r="E13" s="114"/>
      <c r="F13" s="114"/>
      <c r="G13" s="114"/>
      <c r="H13" s="114"/>
      <c r="I13" s="15"/>
    </row>
    <row r="14" spans="1:26" ht="15" customHeight="1" thickTop="1" x14ac:dyDescent="0.3">
      <c r="A14" s="115" t="s">
        <v>0</v>
      </c>
      <c r="B14" s="8"/>
      <c r="C14" s="118" t="s">
        <v>7</v>
      </c>
      <c r="D14" s="118" t="s">
        <v>10</v>
      </c>
      <c r="E14" s="118" t="s">
        <v>9</v>
      </c>
      <c r="F14" s="118" t="s">
        <v>12</v>
      </c>
      <c r="G14" s="118" t="s">
        <v>76</v>
      </c>
      <c r="H14" s="123" t="s">
        <v>24</v>
      </c>
      <c r="I14" s="118" t="s">
        <v>13</v>
      </c>
      <c r="J14" s="106" t="s">
        <v>25</v>
      </c>
      <c r="K14" s="106" t="s">
        <v>8</v>
      </c>
      <c r="L14" s="106" t="s">
        <v>32</v>
      </c>
      <c r="M14" s="111" t="s">
        <v>6</v>
      </c>
    </row>
    <row r="15" spans="1:26" x14ac:dyDescent="0.3">
      <c r="A15" s="116"/>
      <c r="B15" s="6"/>
      <c r="C15" s="119"/>
      <c r="D15" s="119"/>
      <c r="E15" s="119"/>
      <c r="F15" s="121"/>
      <c r="G15" s="121"/>
      <c r="H15" s="124"/>
      <c r="I15" s="121"/>
      <c r="J15" s="109"/>
      <c r="K15" s="107"/>
      <c r="L15" s="109"/>
      <c r="M15" s="112"/>
    </row>
    <row r="16" spans="1:26" ht="36.6" customHeight="1" thickBot="1" x14ac:dyDescent="0.35">
      <c r="A16" s="117"/>
      <c r="B16" s="7"/>
      <c r="C16" s="120"/>
      <c r="D16" s="120"/>
      <c r="E16" s="120"/>
      <c r="F16" s="122"/>
      <c r="G16" s="122"/>
      <c r="H16" s="125"/>
      <c r="I16" s="122"/>
      <c r="J16" s="110"/>
      <c r="K16" s="108"/>
      <c r="L16" s="110"/>
      <c r="M16" s="113"/>
    </row>
    <row r="17" spans="1:13" ht="145.19999999999999" customHeight="1" thickTop="1" x14ac:dyDescent="0.3">
      <c r="A17" s="50" t="s">
        <v>35</v>
      </c>
      <c r="C17" s="91" t="s">
        <v>34</v>
      </c>
      <c r="D17" s="29" t="s">
        <v>36</v>
      </c>
      <c r="E17" s="29" t="s">
        <v>51</v>
      </c>
      <c r="G17" s="12">
        <v>56650</v>
      </c>
      <c r="H17" s="22">
        <v>67500</v>
      </c>
      <c r="I17" s="13"/>
      <c r="J17" s="92">
        <v>68546</v>
      </c>
      <c r="K17" s="27">
        <v>11500</v>
      </c>
      <c r="L17" s="27">
        <f>SUM(J17:K17)</f>
        <v>80046</v>
      </c>
      <c r="M17" s="24"/>
    </row>
    <row r="18" spans="1:13" ht="219" customHeight="1" x14ac:dyDescent="0.3">
      <c r="A18" s="50" t="s">
        <v>35</v>
      </c>
      <c r="C18" s="67" t="s">
        <v>41</v>
      </c>
      <c r="D18" s="29" t="s">
        <v>37</v>
      </c>
      <c r="E18" s="29" t="s">
        <v>43</v>
      </c>
      <c r="G18" s="12">
        <v>56650</v>
      </c>
      <c r="H18" s="22">
        <v>58100</v>
      </c>
      <c r="I18" s="13"/>
      <c r="J18" s="92">
        <v>58342</v>
      </c>
      <c r="K18" s="27">
        <v>11500</v>
      </c>
      <c r="L18" s="27">
        <f>SUM(J18:K18)</f>
        <v>69842</v>
      </c>
      <c r="M18" s="24"/>
    </row>
    <row r="19" spans="1:13" ht="15.6" customHeight="1" x14ac:dyDescent="0.3">
      <c r="F19" s="14"/>
      <c r="G19" s="48">
        <v>56650</v>
      </c>
      <c r="H19" s="31"/>
      <c r="I19" s="5"/>
      <c r="J19" s="44">
        <f>AVERAGE(J17:J18)</f>
        <v>63444</v>
      </c>
      <c r="K19" s="32"/>
      <c r="L19" s="32"/>
      <c r="M19" s="45">
        <f>G19/J19</f>
        <v>0.89291343547065127</v>
      </c>
    </row>
    <row r="20" spans="1:13" s="33" customFormat="1" ht="15.6" customHeight="1" x14ac:dyDescent="0.3">
      <c r="A20"/>
      <c r="B20"/>
      <c r="C20"/>
      <c r="D20" s="2"/>
      <c r="E20" s="2"/>
      <c r="F20" s="14"/>
      <c r="G20" s="14"/>
      <c r="H20" s="31"/>
      <c r="I20" s="5"/>
      <c r="J20" s="32"/>
      <c r="K20" s="32"/>
      <c r="L20" s="32"/>
      <c r="M20" s="3"/>
    </row>
    <row r="21" spans="1:13" ht="15.6" customHeight="1" x14ac:dyDescent="0.3">
      <c r="A21" s="33"/>
      <c r="B21" s="33"/>
      <c r="C21" s="33"/>
      <c r="D21" s="34"/>
      <c r="E21" s="34"/>
      <c r="F21" s="35"/>
      <c r="G21" s="35"/>
      <c r="H21" s="36"/>
      <c r="I21" s="37"/>
      <c r="J21" s="38"/>
      <c r="K21" s="38"/>
      <c r="L21" s="38"/>
      <c r="M21" s="39"/>
    </row>
    <row r="22" spans="1:13" ht="15.6" customHeight="1" x14ac:dyDescent="0.3">
      <c r="H22" s="22"/>
      <c r="I22" s="13"/>
      <c r="J22" s="27"/>
      <c r="K22" s="27"/>
      <c r="L22" s="27"/>
    </row>
    <row r="23" spans="1:13" ht="72" customHeight="1" thickBot="1" x14ac:dyDescent="0.35">
      <c r="A23" s="114" t="s">
        <v>44</v>
      </c>
      <c r="B23" s="114"/>
      <c r="C23" s="114"/>
      <c r="D23" s="114"/>
      <c r="E23" s="114"/>
      <c r="F23" s="114"/>
      <c r="G23" s="114"/>
      <c r="H23" s="114"/>
      <c r="I23" s="15"/>
    </row>
    <row r="24" spans="1:13" ht="15" customHeight="1" thickTop="1" x14ac:dyDescent="0.3">
      <c r="A24" s="115" t="s">
        <v>0</v>
      </c>
      <c r="B24" s="8"/>
      <c r="C24" s="118" t="s">
        <v>7</v>
      </c>
      <c r="D24" s="118" t="s">
        <v>10</v>
      </c>
      <c r="E24" s="118" t="s">
        <v>9</v>
      </c>
      <c r="F24" s="118" t="s">
        <v>12</v>
      </c>
      <c r="G24" s="118" t="s">
        <v>76</v>
      </c>
      <c r="H24" s="123" t="s">
        <v>24</v>
      </c>
      <c r="I24" s="118" t="s">
        <v>13</v>
      </c>
      <c r="J24" s="106" t="s">
        <v>25</v>
      </c>
      <c r="K24" s="106" t="s">
        <v>8</v>
      </c>
      <c r="L24" s="106" t="s">
        <v>32</v>
      </c>
      <c r="M24" s="111" t="s">
        <v>6</v>
      </c>
    </row>
    <row r="25" spans="1:13" x14ac:dyDescent="0.3">
      <c r="A25" s="116"/>
      <c r="B25" s="6"/>
      <c r="C25" s="119"/>
      <c r="D25" s="119"/>
      <c r="E25" s="119"/>
      <c r="F25" s="121"/>
      <c r="G25" s="121"/>
      <c r="H25" s="124"/>
      <c r="I25" s="121"/>
      <c r="J25" s="109"/>
      <c r="K25" s="107"/>
      <c r="L25" s="109"/>
      <c r="M25" s="112"/>
    </row>
    <row r="26" spans="1:13" ht="36.6" customHeight="1" thickBot="1" x14ac:dyDescent="0.35">
      <c r="A26" s="117"/>
      <c r="B26" s="7"/>
      <c r="C26" s="120"/>
      <c r="D26" s="120"/>
      <c r="E26" s="120"/>
      <c r="F26" s="122"/>
      <c r="G26" s="122"/>
      <c r="H26" s="125"/>
      <c r="I26" s="122"/>
      <c r="J26" s="110"/>
      <c r="K26" s="108"/>
      <c r="L26" s="110"/>
      <c r="M26" s="113"/>
    </row>
    <row r="27" spans="1:13" ht="154.19999999999999" customHeight="1" thickTop="1" x14ac:dyDescent="0.3">
      <c r="A27" s="50" t="s">
        <v>49</v>
      </c>
      <c r="C27" s="19" t="s">
        <v>48</v>
      </c>
      <c r="D27" s="29" t="s">
        <v>36</v>
      </c>
      <c r="E27" s="29" t="s">
        <v>50</v>
      </c>
      <c r="G27" s="12">
        <v>85000</v>
      </c>
      <c r="H27" s="22">
        <v>76445</v>
      </c>
      <c r="I27" s="13"/>
      <c r="J27" s="92">
        <v>77400</v>
      </c>
      <c r="K27" s="27">
        <v>11500</v>
      </c>
      <c r="L27" s="27">
        <f>SUM(J27:K27)</f>
        <v>88900</v>
      </c>
      <c r="M27" s="24"/>
    </row>
    <row r="28" spans="1:13" ht="244.2" customHeight="1" x14ac:dyDescent="0.3">
      <c r="A28" s="50" t="s">
        <v>45</v>
      </c>
      <c r="C28" s="80" t="s">
        <v>47</v>
      </c>
      <c r="D28" s="29" t="s">
        <v>37</v>
      </c>
      <c r="E28" s="29" t="s">
        <v>46</v>
      </c>
      <c r="G28" s="12">
        <v>85000</v>
      </c>
      <c r="H28" s="22">
        <v>77400</v>
      </c>
      <c r="I28" s="13"/>
      <c r="J28" s="92">
        <v>77723</v>
      </c>
      <c r="K28" s="27">
        <v>11500</v>
      </c>
      <c r="L28" s="27">
        <f>SUM(J28:K28)</f>
        <v>89223</v>
      </c>
      <c r="M28" s="24"/>
    </row>
    <row r="29" spans="1:13" ht="25.8" customHeight="1" x14ac:dyDescent="0.3">
      <c r="C29" s="94"/>
      <c r="F29" s="14"/>
      <c r="G29" s="46">
        <v>85000</v>
      </c>
      <c r="H29" s="31"/>
      <c r="I29" s="5"/>
      <c r="J29" s="44">
        <f>AVERAGE(J27:J28)</f>
        <v>77561.5</v>
      </c>
      <c r="K29" s="32"/>
      <c r="L29" s="32"/>
      <c r="M29" s="66">
        <f>G29/J29</f>
        <v>1.0959045402680454</v>
      </c>
    </row>
    <row r="30" spans="1:13" x14ac:dyDescent="0.3">
      <c r="F30" s="14"/>
      <c r="G30" s="14"/>
      <c r="H30" s="31"/>
      <c r="I30" s="5"/>
      <c r="J30" s="32"/>
      <c r="K30" s="32"/>
      <c r="L30" s="32"/>
      <c r="M30" s="3"/>
    </row>
    <row r="31" spans="1:13" x14ac:dyDescent="0.3">
      <c r="A31" s="33"/>
      <c r="B31" s="33"/>
      <c r="C31" s="33"/>
      <c r="D31" s="34"/>
      <c r="E31" s="34"/>
      <c r="F31" s="35"/>
      <c r="G31" s="35"/>
      <c r="H31" s="36"/>
      <c r="I31" s="37"/>
      <c r="J31" s="38"/>
      <c r="K31" s="38"/>
      <c r="L31" s="38"/>
      <c r="M31" s="39"/>
    </row>
    <row r="32" spans="1:13" s="33" customFormat="1" ht="15.6" customHeight="1" x14ac:dyDescent="0.3">
      <c r="D32" s="34"/>
      <c r="E32" s="34"/>
      <c r="H32" s="40"/>
      <c r="I32" s="41"/>
      <c r="J32" s="42"/>
      <c r="K32" s="42"/>
      <c r="L32" s="42"/>
      <c r="M32" s="43"/>
    </row>
    <row r="34" spans="1:13" ht="73.8" customHeight="1" thickBot="1" x14ac:dyDescent="0.35">
      <c r="A34" s="114" t="s">
        <v>59</v>
      </c>
      <c r="B34" s="114"/>
      <c r="C34" s="114"/>
      <c r="D34" s="114"/>
      <c r="E34" s="114"/>
      <c r="F34" s="114"/>
      <c r="G34" s="114"/>
      <c r="H34" s="114"/>
      <c r="I34" s="15"/>
    </row>
    <row r="35" spans="1:13" ht="15" customHeight="1" thickTop="1" x14ac:dyDescent="0.3">
      <c r="A35" s="115" t="s">
        <v>0</v>
      </c>
      <c r="B35" s="8"/>
      <c r="C35" s="118" t="s">
        <v>7</v>
      </c>
      <c r="D35" s="118" t="s">
        <v>10</v>
      </c>
      <c r="E35" s="118" t="s">
        <v>9</v>
      </c>
      <c r="F35" s="118" t="s">
        <v>12</v>
      </c>
      <c r="G35" s="118" t="s">
        <v>76</v>
      </c>
      <c r="H35" s="123" t="s">
        <v>24</v>
      </c>
      <c r="I35" s="118" t="s">
        <v>13</v>
      </c>
      <c r="J35" s="106" t="s">
        <v>25</v>
      </c>
      <c r="K35" s="106" t="s">
        <v>8</v>
      </c>
      <c r="L35" s="106" t="s">
        <v>32</v>
      </c>
      <c r="M35" s="111" t="s">
        <v>6</v>
      </c>
    </row>
    <row r="36" spans="1:13" x14ac:dyDescent="0.3">
      <c r="A36" s="116"/>
      <c r="B36" s="6"/>
      <c r="C36" s="119"/>
      <c r="D36" s="119"/>
      <c r="E36" s="119"/>
      <c r="F36" s="121"/>
      <c r="G36" s="121"/>
      <c r="H36" s="124"/>
      <c r="I36" s="121"/>
      <c r="J36" s="109"/>
      <c r="K36" s="107"/>
      <c r="L36" s="109"/>
      <c r="M36" s="112"/>
    </row>
    <row r="37" spans="1:13" ht="70.2" customHeight="1" thickBot="1" x14ac:dyDescent="0.35">
      <c r="A37" s="117"/>
      <c r="B37" s="7"/>
      <c r="C37" s="120"/>
      <c r="D37" s="120"/>
      <c r="E37" s="120"/>
      <c r="F37" s="122"/>
      <c r="G37" s="122"/>
      <c r="H37" s="125"/>
      <c r="I37" s="122"/>
      <c r="J37" s="110"/>
      <c r="K37" s="108"/>
      <c r="L37" s="110"/>
      <c r="M37" s="113"/>
    </row>
    <row r="38" spans="1:13" ht="144.6" customHeight="1" thickTop="1" x14ac:dyDescent="0.3">
      <c r="A38" s="95" t="s">
        <v>57</v>
      </c>
      <c r="C38" s="19" t="s">
        <v>56</v>
      </c>
      <c r="D38" s="29" t="s">
        <v>36</v>
      </c>
      <c r="E38" s="29" t="s">
        <v>58</v>
      </c>
      <c r="G38" s="12">
        <v>77250</v>
      </c>
      <c r="H38" s="22">
        <v>74810</v>
      </c>
      <c r="I38" s="13"/>
      <c r="J38" s="92">
        <v>75932</v>
      </c>
      <c r="K38" s="27">
        <v>11500</v>
      </c>
      <c r="L38" s="27">
        <f>SUM(J38:K38)</f>
        <v>87432</v>
      </c>
      <c r="M38" s="24"/>
    </row>
    <row r="39" spans="1:13" ht="183.6" customHeight="1" x14ac:dyDescent="0.3">
      <c r="A39" s="121" t="s">
        <v>53</v>
      </c>
      <c r="C39" s="67" t="s">
        <v>54</v>
      </c>
      <c r="D39" s="29" t="s">
        <v>37</v>
      </c>
      <c r="E39" s="29" t="s">
        <v>55</v>
      </c>
      <c r="G39" s="12">
        <v>77250</v>
      </c>
      <c r="H39" s="22">
        <v>77500</v>
      </c>
      <c r="I39" s="13"/>
      <c r="J39" s="92">
        <v>77823</v>
      </c>
      <c r="K39" s="27">
        <v>11500</v>
      </c>
      <c r="L39" s="27">
        <f>SUM(J39:K39)</f>
        <v>89323</v>
      </c>
      <c r="M39" s="24"/>
    </row>
    <row r="40" spans="1:13" ht="18.600000000000001" customHeight="1" x14ac:dyDescent="0.3">
      <c r="A40" s="121"/>
      <c r="C40" s="82"/>
      <c r="F40" s="14"/>
      <c r="G40" s="48">
        <v>77250</v>
      </c>
      <c r="H40" s="31"/>
      <c r="I40" s="5"/>
      <c r="J40" s="44">
        <f>AVERAGE(J38:J39)</f>
        <v>76877.5</v>
      </c>
      <c r="K40" s="32"/>
      <c r="L40" s="32"/>
      <c r="M40" s="45">
        <f>G40/J40</f>
        <v>1.0048453708822478</v>
      </c>
    </row>
    <row r="41" spans="1:13" x14ac:dyDescent="0.3">
      <c r="F41" s="14"/>
      <c r="G41" s="14"/>
      <c r="H41" s="31"/>
      <c r="I41" s="5"/>
      <c r="J41" s="32"/>
      <c r="K41" s="32"/>
      <c r="L41" s="32"/>
      <c r="M41" s="3"/>
    </row>
    <row r="42" spans="1:13" x14ac:dyDescent="0.3">
      <c r="A42" s="33"/>
      <c r="B42" s="33"/>
      <c r="C42" s="33"/>
      <c r="D42" s="34"/>
      <c r="E42" s="34"/>
      <c r="F42" s="35"/>
      <c r="G42" s="35"/>
      <c r="H42" s="36"/>
      <c r="I42" s="37"/>
      <c r="J42" s="38"/>
      <c r="K42" s="38"/>
      <c r="L42" s="38"/>
      <c r="M42" s="39"/>
    </row>
    <row r="43" spans="1:13" ht="72" customHeight="1" thickBot="1" x14ac:dyDescent="0.35">
      <c r="A43" s="114"/>
      <c r="B43" s="114"/>
      <c r="C43" s="114"/>
      <c r="D43" s="114"/>
      <c r="E43" s="114"/>
      <c r="F43" s="114"/>
      <c r="G43" s="114"/>
      <c r="H43" s="114"/>
      <c r="I43" s="15"/>
    </row>
    <row r="44" spans="1:13" ht="52.8" customHeight="1" thickTop="1" thickBot="1" x14ac:dyDescent="0.35">
      <c r="A44" s="114" t="s">
        <v>60</v>
      </c>
      <c r="B44" s="114"/>
      <c r="C44" s="114"/>
      <c r="D44" s="114"/>
      <c r="E44" s="114"/>
      <c r="F44" s="114"/>
      <c r="G44" s="114"/>
      <c r="H44" s="114"/>
      <c r="I44" s="15"/>
    </row>
    <row r="45" spans="1:13" ht="15" customHeight="1" thickTop="1" x14ac:dyDescent="0.3">
      <c r="A45" s="115" t="s">
        <v>0</v>
      </c>
      <c r="B45" s="8"/>
      <c r="C45" s="118" t="s">
        <v>7</v>
      </c>
      <c r="D45" s="118" t="s">
        <v>10</v>
      </c>
      <c r="E45" s="118" t="s">
        <v>9</v>
      </c>
      <c r="F45" s="118" t="s">
        <v>12</v>
      </c>
      <c r="G45" s="118" t="s">
        <v>76</v>
      </c>
      <c r="H45" s="123" t="s">
        <v>24</v>
      </c>
      <c r="I45" s="118" t="s">
        <v>13</v>
      </c>
      <c r="J45" s="106" t="s">
        <v>25</v>
      </c>
      <c r="K45" s="106" t="s">
        <v>8</v>
      </c>
      <c r="L45" s="106" t="s">
        <v>32</v>
      </c>
      <c r="M45" s="111" t="s">
        <v>6</v>
      </c>
    </row>
    <row r="46" spans="1:13" ht="64.8" customHeight="1" x14ac:dyDescent="0.3">
      <c r="A46" s="116"/>
      <c r="B46" s="6"/>
      <c r="C46" s="119"/>
      <c r="D46" s="119"/>
      <c r="E46" s="119"/>
      <c r="F46" s="121"/>
      <c r="G46" s="121"/>
      <c r="H46" s="124"/>
      <c r="I46" s="121"/>
      <c r="J46" s="109"/>
      <c r="K46" s="107"/>
      <c r="L46" s="109"/>
      <c r="M46" s="112"/>
    </row>
    <row r="47" spans="1:13" ht="15" thickBot="1" x14ac:dyDescent="0.35">
      <c r="A47" s="117"/>
      <c r="B47" s="7"/>
      <c r="C47" s="120"/>
      <c r="D47" s="120"/>
      <c r="E47" s="120"/>
      <c r="F47" s="122"/>
      <c r="G47" s="122"/>
      <c r="H47" s="125"/>
      <c r="I47" s="122"/>
      <c r="J47" s="110"/>
      <c r="K47" s="108"/>
      <c r="L47" s="110"/>
      <c r="M47" s="113"/>
    </row>
    <row r="48" spans="1:13" ht="117.6" customHeight="1" thickTop="1" x14ac:dyDescent="0.3">
      <c r="A48" s="95" t="s">
        <v>61</v>
      </c>
      <c r="C48" s="67" t="s">
        <v>62</v>
      </c>
      <c r="D48" s="29" t="s">
        <v>36</v>
      </c>
      <c r="E48" s="29" t="s">
        <v>63</v>
      </c>
      <c r="G48" s="12">
        <v>75000</v>
      </c>
      <c r="H48" s="22">
        <v>83977</v>
      </c>
      <c r="I48" s="13"/>
      <c r="J48" s="92">
        <v>85026</v>
      </c>
      <c r="K48" s="27">
        <v>11500</v>
      </c>
      <c r="L48" s="27">
        <f>SUM(J48:K48)</f>
        <v>96526</v>
      </c>
      <c r="M48" s="24"/>
    </row>
    <row r="49" spans="1:13" ht="127.8" customHeight="1" x14ac:dyDescent="0.3">
      <c r="A49" s="121" t="s">
        <v>64</v>
      </c>
      <c r="C49" s="67" t="s">
        <v>65</v>
      </c>
      <c r="D49" s="29" t="s">
        <v>37</v>
      </c>
      <c r="E49" s="29" t="s">
        <v>66</v>
      </c>
      <c r="G49" s="12">
        <v>75000</v>
      </c>
      <c r="H49" s="22">
        <v>93200</v>
      </c>
      <c r="I49" s="13"/>
      <c r="J49" s="92">
        <v>93589</v>
      </c>
      <c r="K49" s="27">
        <v>11500</v>
      </c>
      <c r="L49" s="27">
        <f>SUM(J49:K49)</f>
        <v>105089</v>
      </c>
      <c r="M49" s="24"/>
    </row>
    <row r="50" spans="1:13" x14ac:dyDescent="0.3">
      <c r="A50" s="121"/>
      <c r="C50" s="82"/>
      <c r="F50" s="14"/>
      <c r="G50" s="48">
        <v>75000</v>
      </c>
      <c r="H50" s="31"/>
      <c r="I50" s="5"/>
      <c r="J50" s="44">
        <f>AVERAGE(J48:J49)</f>
        <v>89307.5</v>
      </c>
      <c r="K50" s="32"/>
      <c r="L50" s="32"/>
      <c r="M50" s="45">
        <f>G50/J50</f>
        <v>0.83979508999804042</v>
      </c>
    </row>
    <row r="51" spans="1:13" x14ac:dyDescent="0.3">
      <c r="F51" s="14"/>
      <c r="G51" s="14"/>
      <c r="H51" s="31"/>
      <c r="I51" s="5"/>
      <c r="J51" s="32"/>
      <c r="K51" s="32"/>
      <c r="L51" s="32"/>
      <c r="M51" s="3"/>
    </row>
    <row r="52" spans="1:13" ht="19.2" customHeight="1" x14ac:dyDescent="0.3">
      <c r="A52" s="33"/>
      <c r="B52" s="33"/>
      <c r="C52" s="33"/>
      <c r="D52" s="34"/>
      <c r="E52" s="34"/>
      <c r="F52" s="35"/>
      <c r="G52" s="35"/>
      <c r="H52" s="36"/>
      <c r="I52" s="37"/>
      <c r="J52" s="38"/>
      <c r="K52" s="38"/>
      <c r="L52" s="38"/>
      <c r="M52" s="39"/>
    </row>
    <row r="54" spans="1:13" s="54" customFormat="1" x14ac:dyDescent="0.3">
      <c r="A54" s="127"/>
      <c r="B54" s="127"/>
      <c r="C54" s="96"/>
      <c r="D54" s="97"/>
      <c r="E54" s="97"/>
      <c r="G54" s="98"/>
      <c r="H54" s="99"/>
      <c r="I54" s="100"/>
      <c r="J54" s="101"/>
      <c r="K54" s="101"/>
      <c r="L54" s="101"/>
      <c r="M54" s="102"/>
    </row>
    <row r="55" spans="1:13" s="54" customFormat="1" x14ac:dyDescent="0.3">
      <c r="D55" s="55"/>
      <c r="E55" s="55"/>
      <c r="F55" s="56"/>
      <c r="G55" s="60"/>
      <c r="H55" s="47"/>
      <c r="I55" s="57"/>
      <c r="J55" s="58"/>
      <c r="K55" s="58"/>
      <c r="L55" s="58"/>
      <c r="M55" s="59"/>
    </row>
    <row r="56" spans="1:13" s="54" customFormat="1" x14ac:dyDescent="0.3">
      <c r="D56" s="55"/>
      <c r="E56" s="55"/>
      <c r="H56" s="103"/>
      <c r="I56" s="104"/>
      <c r="J56" s="98"/>
      <c r="K56" s="98"/>
      <c r="L56" s="98"/>
      <c r="M56" s="61"/>
    </row>
    <row r="64" spans="1:13" x14ac:dyDescent="0.3">
      <c r="H64" s="22"/>
      <c r="I64" s="13"/>
      <c r="J64" s="27"/>
      <c r="K64" s="27"/>
      <c r="L64" s="27"/>
    </row>
    <row r="65" spans="6:12" x14ac:dyDescent="0.3">
      <c r="H65" s="22"/>
      <c r="I65" s="13"/>
      <c r="J65" s="27"/>
      <c r="K65" s="27"/>
      <c r="L65" s="27"/>
    </row>
    <row r="66" spans="6:12" x14ac:dyDescent="0.3">
      <c r="H66" s="22"/>
      <c r="I66" s="13"/>
      <c r="J66" s="27"/>
      <c r="K66" s="27"/>
      <c r="L66" s="27"/>
    </row>
    <row r="67" spans="6:12" x14ac:dyDescent="0.3">
      <c r="H67" s="22"/>
      <c r="I67" s="13"/>
      <c r="J67" s="27"/>
      <c r="K67" s="27"/>
      <c r="L67" s="27"/>
    </row>
    <row r="68" spans="6:12" x14ac:dyDescent="0.3">
      <c r="F68" s="14"/>
      <c r="G68" s="14"/>
      <c r="H68" s="22"/>
      <c r="I68" s="13"/>
      <c r="J68" s="27"/>
      <c r="K68" s="27"/>
      <c r="L68" s="27"/>
    </row>
    <row r="69" spans="6:12" x14ac:dyDescent="0.3">
      <c r="I69" s="15"/>
    </row>
    <row r="70" spans="6:12" x14ac:dyDescent="0.3">
      <c r="I70" s="15"/>
    </row>
    <row r="73" spans="6:12" x14ac:dyDescent="0.3">
      <c r="I73" s="14"/>
    </row>
    <row r="74" spans="6:12" x14ac:dyDescent="0.3">
      <c r="F74" s="16"/>
      <c r="G74" s="16"/>
      <c r="H74" s="23"/>
      <c r="I74" s="17"/>
      <c r="J74" s="28"/>
      <c r="K74" s="28"/>
      <c r="L74" s="28"/>
    </row>
    <row r="75" spans="6:12" x14ac:dyDescent="0.3">
      <c r="F75" s="9"/>
      <c r="G75" s="9"/>
      <c r="H75" s="22"/>
      <c r="I75" s="13"/>
      <c r="J75" s="27"/>
      <c r="K75" s="27"/>
      <c r="L75" s="27"/>
    </row>
    <row r="76" spans="6:12" x14ac:dyDescent="0.3">
      <c r="H76" s="22"/>
      <c r="I76" s="13"/>
      <c r="J76" s="27"/>
      <c r="K76" s="27"/>
      <c r="L76" s="27"/>
    </row>
    <row r="83" spans="6:12" x14ac:dyDescent="0.3">
      <c r="H83" s="22"/>
      <c r="I83" s="13"/>
      <c r="J83" s="27"/>
      <c r="K83" s="27"/>
      <c r="L83" s="27"/>
    </row>
    <row r="84" spans="6:12" x14ac:dyDescent="0.3">
      <c r="H84" s="22"/>
      <c r="I84" s="13"/>
      <c r="J84" s="27"/>
      <c r="K84" s="27"/>
      <c r="L84" s="27"/>
    </row>
    <row r="85" spans="6:12" x14ac:dyDescent="0.3">
      <c r="H85" s="22"/>
      <c r="I85" s="13"/>
      <c r="J85" s="27"/>
      <c r="K85" s="27"/>
      <c r="L85" s="27"/>
    </row>
    <row r="86" spans="6:12" x14ac:dyDescent="0.3">
      <c r="F86" s="14"/>
      <c r="G86" s="14"/>
      <c r="H86" s="22"/>
      <c r="I86" s="13"/>
      <c r="J86" s="27"/>
      <c r="K86" s="27"/>
      <c r="L86" s="27"/>
    </row>
    <row r="87" spans="6:12" x14ac:dyDescent="0.3">
      <c r="I87" s="15"/>
    </row>
    <row r="88" spans="6:12" x14ac:dyDescent="0.3">
      <c r="I88" s="15"/>
    </row>
    <row r="91" spans="6:12" x14ac:dyDescent="0.3">
      <c r="I91" s="14"/>
    </row>
    <row r="92" spans="6:12" x14ac:dyDescent="0.3">
      <c r="F92" s="16"/>
      <c r="G92" s="16"/>
      <c r="H92" s="23"/>
      <c r="I92" s="17"/>
      <c r="J92" s="28"/>
      <c r="K92" s="28"/>
      <c r="L92" s="28"/>
    </row>
    <row r="93" spans="6:12" x14ac:dyDescent="0.3">
      <c r="F93" s="9"/>
      <c r="G93" s="9"/>
      <c r="H93" s="22"/>
      <c r="I93" s="13"/>
      <c r="J93" s="27"/>
      <c r="K93" s="27"/>
      <c r="L93" s="27"/>
    </row>
    <row r="94" spans="6:12" x14ac:dyDescent="0.3">
      <c r="H94" s="22"/>
      <c r="I94" s="13"/>
      <c r="J94" s="27"/>
      <c r="K94" s="27"/>
      <c r="L94" s="27"/>
    </row>
    <row r="102" spans="6:12" x14ac:dyDescent="0.3">
      <c r="H102" s="22"/>
      <c r="I102" s="13"/>
      <c r="J102" s="27"/>
      <c r="K102" s="27"/>
      <c r="L102" s="27"/>
    </row>
    <row r="103" spans="6:12" x14ac:dyDescent="0.3">
      <c r="H103" s="22"/>
      <c r="I103" s="13"/>
      <c r="J103" s="27"/>
      <c r="K103" s="27"/>
      <c r="L103" s="27"/>
    </row>
    <row r="104" spans="6:12" x14ac:dyDescent="0.3">
      <c r="F104" s="14"/>
      <c r="G104" s="14"/>
      <c r="H104" s="22"/>
      <c r="I104" s="13"/>
      <c r="J104" s="27"/>
      <c r="K104" s="27"/>
      <c r="L104" s="27"/>
    </row>
    <row r="105" spans="6:12" x14ac:dyDescent="0.3">
      <c r="I105" s="15"/>
    </row>
    <row r="106" spans="6:12" x14ac:dyDescent="0.3">
      <c r="I106" s="15"/>
    </row>
    <row r="109" spans="6:12" x14ac:dyDescent="0.3">
      <c r="I109" s="14"/>
    </row>
    <row r="110" spans="6:12" x14ac:dyDescent="0.3">
      <c r="F110" s="16"/>
      <c r="G110" s="16"/>
      <c r="H110" s="23"/>
      <c r="I110" s="17"/>
      <c r="J110" s="28"/>
      <c r="K110" s="28"/>
      <c r="L110" s="28"/>
    </row>
    <row r="111" spans="6:12" x14ac:dyDescent="0.3">
      <c r="F111" s="9"/>
      <c r="G111" s="9"/>
      <c r="H111" s="22"/>
      <c r="I111" s="13"/>
      <c r="J111" s="27"/>
      <c r="K111" s="27"/>
      <c r="L111" s="27"/>
    </row>
    <row r="119" spans="6:12" x14ac:dyDescent="0.3">
      <c r="H119" s="22"/>
      <c r="I119" s="13"/>
      <c r="J119" s="27"/>
      <c r="K119" s="27"/>
      <c r="L119" s="27"/>
    </row>
    <row r="120" spans="6:12" x14ac:dyDescent="0.3">
      <c r="H120" s="22"/>
      <c r="I120" s="13"/>
      <c r="J120" s="27"/>
      <c r="K120" s="27"/>
      <c r="L120" s="27"/>
    </row>
    <row r="121" spans="6:12" x14ac:dyDescent="0.3">
      <c r="H121" s="22"/>
      <c r="I121" s="13"/>
      <c r="J121" s="27"/>
      <c r="K121" s="27"/>
      <c r="L121" s="27"/>
    </row>
    <row r="122" spans="6:12" x14ac:dyDescent="0.3">
      <c r="H122" s="22"/>
      <c r="I122" s="13"/>
      <c r="J122" s="27"/>
      <c r="K122" s="27"/>
      <c r="L122" s="27"/>
    </row>
    <row r="123" spans="6:12" x14ac:dyDescent="0.3">
      <c r="F123" s="14"/>
      <c r="G123" s="14"/>
      <c r="H123" s="22"/>
      <c r="I123" s="13"/>
      <c r="J123" s="27"/>
      <c r="K123" s="27"/>
      <c r="L123" s="27"/>
    </row>
    <row r="124" spans="6:12" x14ac:dyDescent="0.3">
      <c r="I124" s="15"/>
    </row>
    <row r="125" spans="6:12" x14ac:dyDescent="0.3">
      <c r="I125" s="15"/>
    </row>
    <row r="128" spans="6:12" x14ac:dyDescent="0.3">
      <c r="I128" s="14"/>
    </row>
    <row r="129" spans="2:12" x14ac:dyDescent="0.3">
      <c r="F129" s="16"/>
      <c r="G129" s="16"/>
      <c r="H129" s="23"/>
      <c r="I129" s="17"/>
      <c r="J129" s="28"/>
      <c r="K129" s="28"/>
      <c r="L129" s="28"/>
    </row>
    <row r="130" spans="2:12" x14ac:dyDescent="0.3">
      <c r="F130" s="9"/>
      <c r="G130" s="9"/>
      <c r="H130" s="22"/>
      <c r="I130" s="13"/>
      <c r="J130" s="27"/>
      <c r="K130" s="27"/>
      <c r="L130" s="27"/>
    </row>
    <row r="131" spans="2:12" x14ac:dyDescent="0.3">
      <c r="H131" s="22"/>
      <c r="I131" s="13"/>
      <c r="J131" s="27"/>
      <c r="K131" s="27"/>
      <c r="L131" s="27"/>
    </row>
    <row r="141" spans="2:12" x14ac:dyDescent="0.3">
      <c r="B141" s="9"/>
      <c r="C141" s="9"/>
      <c r="H141" s="21"/>
      <c r="I141" s="4"/>
      <c r="J141" s="25"/>
      <c r="K141" s="25"/>
      <c r="L141" s="25"/>
    </row>
    <row r="150" spans="2:7" x14ac:dyDescent="0.3">
      <c r="F150" s="1"/>
      <c r="G150" s="1"/>
    </row>
    <row r="151" spans="2:7" x14ac:dyDescent="0.3">
      <c r="F151" s="1"/>
      <c r="G151" s="1"/>
    </row>
    <row r="152" spans="2:7" x14ac:dyDescent="0.3">
      <c r="E152" s="30"/>
      <c r="F152" s="18"/>
      <c r="G152" s="18"/>
    </row>
    <row r="153" spans="2:7" x14ac:dyDescent="0.3">
      <c r="E153" s="30"/>
      <c r="F153" s="18"/>
      <c r="G153" s="18"/>
    </row>
    <row r="154" spans="2:7" x14ac:dyDescent="0.3">
      <c r="B154" t="s">
        <v>4</v>
      </c>
      <c r="E154" s="30"/>
      <c r="F154" s="18"/>
      <c r="G154" s="18"/>
    </row>
    <row r="155" spans="2:7" x14ac:dyDescent="0.3">
      <c r="B155" t="s">
        <v>2</v>
      </c>
      <c r="E155" s="30"/>
      <c r="F155" s="18"/>
      <c r="G155" s="18"/>
    </row>
    <row r="156" spans="2:7" x14ac:dyDescent="0.3">
      <c r="B156" t="s">
        <v>3</v>
      </c>
      <c r="E156" s="30"/>
      <c r="F156" s="18"/>
      <c r="G156" s="18"/>
    </row>
    <row r="158" spans="2:7" x14ac:dyDescent="0.3">
      <c r="B158" t="s">
        <v>1</v>
      </c>
    </row>
    <row r="159" spans="2:7" x14ac:dyDescent="0.3">
      <c r="B159" t="s">
        <v>5</v>
      </c>
    </row>
  </sheetData>
  <mergeCells count="70">
    <mergeCell ref="A13:H13"/>
    <mergeCell ref="L14:L16"/>
    <mergeCell ref="A39:A40"/>
    <mergeCell ref="A1:M2"/>
    <mergeCell ref="A3:H3"/>
    <mergeCell ref="A4:A6"/>
    <mergeCell ref="C4:C6"/>
    <mergeCell ref="D4:D6"/>
    <mergeCell ref="E4:E6"/>
    <mergeCell ref="F4:F6"/>
    <mergeCell ref="G4:G6"/>
    <mergeCell ref="H4:H6"/>
    <mergeCell ref="I4:I6"/>
    <mergeCell ref="J4:J6"/>
    <mergeCell ref="K4:K6"/>
    <mergeCell ref="L4:L6"/>
    <mergeCell ref="M4:M6"/>
    <mergeCell ref="F35:F37"/>
    <mergeCell ref="M14:M16"/>
    <mergeCell ref="A23:H23"/>
    <mergeCell ref="A24:A26"/>
    <mergeCell ref="C24:C26"/>
    <mergeCell ref="D24:D26"/>
    <mergeCell ref="E24:E26"/>
    <mergeCell ref="F24:F26"/>
    <mergeCell ref="G24:G26"/>
    <mergeCell ref="H24:H26"/>
    <mergeCell ref="I24:I26"/>
    <mergeCell ref="G14:G16"/>
    <mergeCell ref="H14:H16"/>
    <mergeCell ref="I14:I16"/>
    <mergeCell ref="J14:J16"/>
    <mergeCell ref="K14:K16"/>
    <mergeCell ref="A14:A16"/>
    <mergeCell ref="C14:C16"/>
    <mergeCell ref="D14:D16"/>
    <mergeCell ref="E14:E16"/>
    <mergeCell ref="F14:F16"/>
    <mergeCell ref="M24:M26"/>
    <mergeCell ref="A34:H34"/>
    <mergeCell ref="M35:M37"/>
    <mergeCell ref="G35:G37"/>
    <mergeCell ref="H35:H37"/>
    <mergeCell ref="I35:I37"/>
    <mergeCell ref="J35:J37"/>
    <mergeCell ref="K35:K37"/>
    <mergeCell ref="L35:L37"/>
    <mergeCell ref="J24:J26"/>
    <mergeCell ref="K24:K26"/>
    <mergeCell ref="L24:L26"/>
    <mergeCell ref="A35:A37"/>
    <mergeCell ref="C35:C37"/>
    <mergeCell ref="D35:D37"/>
    <mergeCell ref="E35:E37"/>
    <mergeCell ref="A43:H43"/>
    <mergeCell ref="A44:H44"/>
    <mergeCell ref="A45:A47"/>
    <mergeCell ref="C45:C47"/>
    <mergeCell ref="D45:D47"/>
    <mergeCell ref="E45:E47"/>
    <mergeCell ref="F45:F47"/>
    <mergeCell ref="G45:G47"/>
    <mergeCell ref="H45:H47"/>
    <mergeCell ref="K45:K47"/>
    <mergeCell ref="L45:L47"/>
    <mergeCell ref="M45:M47"/>
    <mergeCell ref="A49:A50"/>
    <mergeCell ref="A54:B54"/>
    <mergeCell ref="I45:I47"/>
    <mergeCell ref="J45:J47"/>
  </mergeCell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0DD0-DDAC-4A7F-B0F9-CD965D58FC1A}">
  <dimension ref="A1:M56"/>
  <sheetViews>
    <sheetView zoomScale="60" zoomScaleNormal="60" workbookViewId="0">
      <selection activeCell="H60" sqref="H60"/>
    </sheetView>
  </sheetViews>
  <sheetFormatPr defaultRowHeight="14.4" x14ac:dyDescent="0.3"/>
  <cols>
    <col min="1" max="1" width="33.33203125" customWidth="1"/>
    <col min="2" max="2" width="17.44140625" hidden="1" customWidth="1"/>
    <col min="3" max="3" width="55.77734375" customWidth="1"/>
    <col min="4" max="4" width="28.88671875" customWidth="1"/>
    <col min="5" max="5" width="19.6640625" customWidth="1"/>
    <col min="6" max="6" width="13.6640625" hidden="1" customWidth="1"/>
    <col min="7" max="7" width="15.44140625" customWidth="1"/>
    <col min="8" max="8" width="23.5546875" customWidth="1"/>
    <col min="9" max="9" width="10.77734375" hidden="1" customWidth="1"/>
    <col min="10" max="10" width="21.6640625" customWidth="1"/>
    <col min="11" max="11" width="23.109375" hidden="1" customWidth="1"/>
    <col min="12" max="12" width="21.21875" hidden="1" customWidth="1"/>
    <col min="13" max="13" width="18.44140625" customWidth="1"/>
  </cols>
  <sheetData>
    <row r="1" spans="1:13" ht="63.6" customHeight="1" thickBot="1" x14ac:dyDescent="0.35">
      <c r="A1" s="114" t="s">
        <v>71</v>
      </c>
      <c r="B1" s="114"/>
      <c r="C1" s="114"/>
      <c r="D1" s="114"/>
      <c r="E1" s="114"/>
      <c r="F1" s="114"/>
      <c r="G1" s="114"/>
      <c r="H1" s="114"/>
      <c r="I1" s="15"/>
      <c r="J1" s="12"/>
      <c r="K1" s="12"/>
      <c r="L1" s="12"/>
      <c r="M1" s="11"/>
    </row>
    <row r="2" spans="1:13" ht="100.8" customHeight="1" thickTop="1" x14ac:dyDescent="0.3">
      <c r="A2" s="115" t="s">
        <v>0</v>
      </c>
      <c r="B2" s="118" t="s">
        <v>7</v>
      </c>
      <c r="C2" s="118"/>
      <c r="D2" s="118" t="s">
        <v>10</v>
      </c>
      <c r="E2" s="118" t="s">
        <v>9</v>
      </c>
      <c r="F2" s="118" t="s">
        <v>12</v>
      </c>
      <c r="G2" s="118" t="s">
        <v>76</v>
      </c>
      <c r="H2" s="123" t="s">
        <v>24</v>
      </c>
      <c r="I2" s="118" t="s">
        <v>13</v>
      </c>
      <c r="J2" s="106" t="s">
        <v>25</v>
      </c>
      <c r="K2" s="106" t="s">
        <v>8</v>
      </c>
      <c r="L2" s="106" t="s">
        <v>32</v>
      </c>
      <c r="M2" s="111" t="s">
        <v>6</v>
      </c>
    </row>
    <row r="3" spans="1:13" ht="15" customHeight="1" x14ac:dyDescent="0.3">
      <c r="A3" s="116"/>
      <c r="B3" s="121"/>
      <c r="C3" s="121"/>
      <c r="D3" s="119"/>
      <c r="E3" s="119"/>
      <c r="F3" s="121"/>
      <c r="G3" s="121"/>
      <c r="H3" s="124"/>
      <c r="I3" s="121"/>
      <c r="J3" s="109"/>
      <c r="K3" s="107"/>
      <c r="L3" s="109"/>
      <c r="M3" s="112"/>
    </row>
    <row r="4" spans="1:13" ht="15" thickBot="1" x14ac:dyDescent="0.35">
      <c r="A4" s="117"/>
      <c r="B4" s="122"/>
      <c r="C4" s="122"/>
      <c r="D4" s="120"/>
      <c r="E4" s="120"/>
      <c r="F4" s="122"/>
      <c r="G4" s="122"/>
      <c r="H4" s="125"/>
      <c r="I4" s="122"/>
      <c r="J4" s="110"/>
      <c r="K4" s="108"/>
      <c r="L4" s="110"/>
      <c r="M4" s="113"/>
    </row>
    <row r="5" spans="1:13" ht="165.6" customHeight="1" thickTop="1" x14ac:dyDescent="0.3">
      <c r="A5" s="50" t="s">
        <v>69</v>
      </c>
      <c r="C5" s="67" t="s">
        <v>68</v>
      </c>
      <c r="D5" s="29" t="s">
        <v>70</v>
      </c>
      <c r="E5" s="29" t="s">
        <v>67</v>
      </c>
      <c r="G5" s="12">
        <v>43680</v>
      </c>
      <c r="H5" s="22">
        <v>42390</v>
      </c>
      <c r="I5" s="13"/>
      <c r="J5" s="27">
        <v>42920</v>
      </c>
      <c r="K5" s="27">
        <v>2080</v>
      </c>
      <c r="L5" s="27">
        <f>SUM(J5:K5)</f>
        <v>45000</v>
      </c>
      <c r="M5" s="11"/>
    </row>
    <row r="6" spans="1:13" ht="132" customHeight="1" x14ac:dyDescent="0.3">
      <c r="A6" s="6" t="s">
        <v>73</v>
      </c>
      <c r="C6" s="67" t="s">
        <v>72</v>
      </c>
      <c r="D6" s="29" t="s">
        <v>74</v>
      </c>
      <c r="E6" s="29" t="s">
        <v>75</v>
      </c>
      <c r="G6" s="12">
        <v>43680</v>
      </c>
      <c r="H6" s="22">
        <v>42900</v>
      </c>
      <c r="I6" s="13"/>
      <c r="J6" s="27">
        <v>43079</v>
      </c>
      <c r="K6" s="27"/>
      <c r="L6" s="27"/>
      <c r="M6" s="11"/>
    </row>
    <row r="7" spans="1:13" x14ac:dyDescent="0.3">
      <c r="A7" s="6"/>
      <c r="C7" s="82"/>
      <c r="D7" s="29"/>
      <c r="E7" s="29"/>
      <c r="G7" s="46">
        <v>43680</v>
      </c>
      <c r="H7" s="22"/>
      <c r="I7" s="13"/>
      <c r="J7" s="44">
        <f>AVERAGE(J5:J6)</f>
        <v>42999.5</v>
      </c>
      <c r="K7" s="27"/>
      <c r="L7" s="27"/>
      <c r="M7" s="63">
        <f>G7/J7</f>
        <v>1.0158257654158769</v>
      </c>
    </row>
    <row r="8" spans="1:13" x14ac:dyDescent="0.3">
      <c r="A8" s="69"/>
      <c r="B8" s="70"/>
      <c r="C8" s="71"/>
      <c r="D8" s="72"/>
      <c r="E8" s="72"/>
      <c r="F8" s="70"/>
      <c r="G8" s="76"/>
      <c r="H8" s="73"/>
      <c r="I8" s="74"/>
      <c r="J8" s="77"/>
      <c r="K8" s="75"/>
      <c r="L8" s="75"/>
      <c r="M8" s="78"/>
    </row>
    <row r="9" spans="1:13" ht="27.6" customHeight="1" x14ac:dyDescent="0.3">
      <c r="A9" s="33"/>
      <c r="B9" s="33"/>
      <c r="C9" s="33"/>
      <c r="D9" s="34"/>
      <c r="E9" s="34"/>
      <c r="F9" s="33"/>
      <c r="G9" s="33"/>
      <c r="H9" s="40"/>
      <c r="I9" s="41"/>
      <c r="J9" s="42"/>
      <c r="K9" s="42"/>
      <c r="L9" s="42"/>
      <c r="M9" s="43"/>
    </row>
    <row r="10" spans="1:13" ht="78" customHeight="1" thickBot="1" x14ac:dyDescent="0.35">
      <c r="A10" s="114" t="s">
        <v>77</v>
      </c>
      <c r="B10" s="114"/>
      <c r="C10" s="114"/>
      <c r="D10" s="114"/>
      <c r="E10" s="114"/>
      <c r="F10" s="114"/>
      <c r="G10" s="114"/>
      <c r="H10" s="114"/>
      <c r="I10" s="15"/>
      <c r="J10" s="12"/>
      <c r="K10" s="12"/>
      <c r="L10" s="12"/>
      <c r="M10" s="11"/>
    </row>
    <row r="11" spans="1:13" ht="15" customHeight="1" thickTop="1" x14ac:dyDescent="0.3">
      <c r="A11" s="115" t="s">
        <v>0</v>
      </c>
      <c r="B11" s="118" t="s">
        <v>7</v>
      </c>
      <c r="C11" s="118"/>
      <c r="D11" s="118" t="s">
        <v>10</v>
      </c>
      <c r="E11" s="118" t="s">
        <v>9</v>
      </c>
      <c r="F11" s="118" t="s">
        <v>12</v>
      </c>
      <c r="G11" s="118" t="s">
        <v>76</v>
      </c>
      <c r="H11" s="123" t="s">
        <v>24</v>
      </c>
      <c r="I11" s="118" t="s">
        <v>13</v>
      </c>
      <c r="J11" s="106" t="s">
        <v>25</v>
      </c>
      <c r="K11" s="106" t="s">
        <v>8</v>
      </c>
      <c r="L11" s="106" t="s">
        <v>32</v>
      </c>
      <c r="M11" s="111" t="s">
        <v>6</v>
      </c>
    </row>
    <row r="12" spans="1:13" ht="60.6" customHeight="1" x14ac:dyDescent="0.3">
      <c r="A12" s="116"/>
      <c r="B12" s="121"/>
      <c r="C12" s="121"/>
      <c r="D12" s="119"/>
      <c r="E12" s="119"/>
      <c r="F12" s="121"/>
      <c r="G12" s="121"/>
      <c r="H12" s="124"/>
      <c r="I12" s="121"/>
      <c r="J12" s="109"/>
      <c r="K12" s="107"/>
      <c r="L12" s="109"/>
      <c r="M12" s="112"/>
    </row>
    <row r="13" spans="1:13" ht="92.4" customHeight="1" thickBot="1" x14ac:dyDescent="0.35">
      <c r="A13" s="117"/>
      <c r="B13" s="122"/>
      <c r="C13" s="122"/>
      <c r="D13" s="120"/>
      <c r="E13" s="120"/>
      <c r="F13" s="122"/>
      <c r="G13" s="122"/>
      <c r="H13" s="125"/>
      <c r="I13" s="122"/>
      <c r="J13" s="110"/>
      <c r="K13" s="108"/>
      <c r="L13" s="110"/>
      <c r="M13" s="113"/>
    </row>
    <row r="14" spans="1:13" ht="93.6" customHeight="1" thickTop="1" x14ac:dyDescent="0.3">
      <c r="A14" s="50" t="s">
        <v>79</v>
      </c>
      <c r="C14" s="67" t="s">
        <v>78</v>
      </c>
      <c r="D14" s="29" t="s">
        <v>70</v>
      </c>
      <c r="E14" s="29" t="s">
        <v>80</v>
      </c>
      <c r="G14" s="12">
        <v>67486</v>
      </c>
      <c r="H14" s="22">
        <v>66929</v>
      </c>
      <c r="I14" s="13"/>
      <c r="J14" s="27">
        <v>67766</v>
      </c>
      <c r="K14" s="27">
        <v>2080</v>
      </c>
      <c r="L14" s="27">
        <f>SUM(J14:K14)</f>
        <v>69846</v>
      </c>
      <c r="M14" s="11"/>
    </row>
    <row r="15" spans="1:13" ht="229.8" customHeight="1" x14ac:dyDescent="0.3">
      <c r="A15" s="6" t="s">
        <v>81</v>
      </c>
      <c r="C15" s="79" t="s">
        <v>82</v>
      </c>
      <c r="D15" s="29" t="s">
        <v>74</v>
      </c>
      <c r="E15" s="29" t="s">
        <v>75</v>
      </c>
      <c r="G15" s="12">
        <v>67486</v>
      </c>
      <c r="H15" s="22">
        <v>69800</v>
      </c>
      <c r="I15" s="13"/>
      <c r="J15" s="27">
        <v>70091</v>
      </c>
      <c r="K15" s="27"/>
      <c r="L15" s="27"/>
      <c r="M15" s="11"/>
    </row>
    <row r="16" spans="1:13" x14ac:dyDescent="0.3">
      <c r="A16" s="6"/>
      <c r="C16" s="82"/>
      <c r="D16" s="29"/>
      <c r="E16" s="29"/>
      <c r="G16" s="46">
        <v>67486</v>
      </c>
      <c r="H16" s="22"/>
      <c r="I16" s="13"/>
      <c r="J16" s="44">
        <f>AVERAGE(J14:J15)</f>
        <v>68928.5</v>
      </c>
      <c r="K16" s="27"/>
      <c r="L16" s="27"/>
      <c r="M16" s="63">
        <f>G16/J16</f>
        <v>0.97907251717359289</v>
      </c>
    </row>
    <row r="17" spans="1:13" x14ac:dyDescent="0.3">
      <c r="A17" s="69"/>
      <c r="B17" s="70"/>
      <c r="C17" s="71"/>
      <c r="D17" s="72"/>
      <c r="E17" s="72"/>
      <c r="F17" s="70"/>
      <c r="G17" s="76"/>
      <c r="H17" s="73"/>
      <c r="I17" s="74"/>
      <c r="J17" s="77"/>
      <c r="K17" s="75"/>
      <c r="L17" s="75"/>
      <c r="M17" s="78"/>
    </row>
    <row r="18" spans="1:13" x14ac:dyDescent="0.3">
      <c r="A18" s="33"/>
      <c r="B18" s="33"/>
      <c r="C18" s="33"/>
      <c r="D18" s="34"/>
      <c r="E18" s="34"/>
      <c r="F18" s="33"/>
      <c r="G18" s="33"/>
      <c r="H18" s="40"/>
      <c r="I18" s="41"/>
      <c r="J18" s="42"/>
      <c r="K18" s="42"/>
      <c r="L18" s="42"/>
      <c r="M18" s="43"/>
    </row>
    <row r="19" spans="1:13" ht="105" customHeight="1" thickBot="1" x14ac:dyDescent="0.35">
      <c r="A19" s="114" t="s">
        <v>83</v>
      </c>
      <c r="B19" s="114"/>
      <c r="C19" s="114"/>
      <c r="D19" s="114"/>
      <c r="E19" s="114"/>
      <c r="F19" s="114"/>
      <c r="G19" s="114"/>
      <c r="H19" s="114"/>
      <c r="I19" s="15"/>
      <c r="J19" s="12"/>
      <c r="K19" s="12"/>
      <c r="L19" s="12"/>
      <c r="M19" s="11"/>
    </row>
    <row r="20" spans="1:13" ht="80.400000000000006" customHeight="1" thickTop="1" x14ac:dyDescent="0.3">
      <c r="A20" s="115" t="s">
        <v>0</v>
      </c>
      <c r="B20" s="118" t="s">
        <v>7</v>
      </c>
      <c r="C20" s="118"/>
      <c r="D20" s="118" t="s">
        <v>10</v>
      </c>
      <c r="E20" s="118" t="s">
        <v>9</v>
      </c>
      <c r="F20" s="118" t="s">
        <v>12</v>
      </c>
      <c r="G20" s="118" t="s">
        <v>76</v>
      </c>
      <c r="H20" s="123" t="s">
        <v>24</v>
      </c>
      <c r="I20" s="118" t="s">
        <v>13</v>
      </c>
      <c r="J20" s="106" t="s">
        <v>25</v>
      </c>
      <c r="K20" s="106" t="s">
        <v>8</v>
      </c>
      <c r="L20" s="106" t="s">
        <v>32</v>
      </c>
      <c r="M20" s="111" t="s">
        <v>6</v>
      </c>
    </row>
    <row r="21" spans="1:13" ht="15" customHeight="1" x14ac:dyDescent="0.3">
      <c r="A21" s="116"/>
      <c r="B21" s="121"/>
      <c r="C21" s="121"/>
      <c r="D21" s="119"/>
      <c r="E21" s="119"/>
      <c r="F21" s="121"/>
      <c r="G21" s="121"/>
      <c r="H21" s="124"/>
      <c r="I21" s="121"/>
      <c r="J21" s="109"/>
      <c r="K21" s="107"/>
      <c r="L21" s="109"/>
      <c r="M21" s="112"/>
    </row>
    <row r="22" spans="1:13" ht="15" thickBot="1" x14ac:dyDescent="0.35">
      <c r="A22" s="117"/>
      <c r="B22" s="122"/>
      <c r="C22" s="122"/>
      <c r="D22" s="120"/>
      <c r="E22" s="120"/>
      <c r="F22" s="122"/>
      <c r="G22" s="122"/>
      <c r="H22" s="125"/>
      <c r="I22" s="122"/>
      <c r="J22" s="110"/>
      <c r="K22" s="108"/>
      <c r="L22" s="110"/>
      <c r="M22" s="113"/>
    </row>
    <row r="23" spans="1:13" ht="234" customHeight="1" thickTop="1" x14ac:dyDescent="0.3">
      <c r="A23" s="6" t="s">
        <v>85</v>
      </c>
      <c r="C23" s="105" t="s">
        <v>84</v>
      </c>
      <c r="D23" s="29" t="s">
        <v>74</v>
      </c>
      <c r="E23" s="29" t="s">
        <v>75</v>
      </c>
      <c r="G23" s="12">
        <v>103000</v>
      </c>
      <c r="H23" s="22">
        <v>114300</v>
      </c>
      <c r="I23" s="13"/>
      <c r="J23" s="27">
        <v>114777</v>
      </c>
      <c r="K23" s="27"/>
      <c r="L23" s="27"/>
      <c r="M23" s="11"/>
    </row>
    <row r="24" spans="1:13" x14ac:dyDescent="0.3">
      <c r="A24" s="6"/>
      <c r="C24" s="82"/>
      <c r="D24" s="29"/>
      <c r="E24" s="29"/>
      <c r="G24" s="46">
        <v>103000</v>
      </c>
      <c r="H24" s="22"/>
      <c r="I24" s="13"/>
      <c r="J24" s="44">
        <f>AVERAGE(J23:J23)</f>
        <v>114777</v>
      </c>
      <c r="K24" s="27"/>
      <c r="L24" s="27"/>
      <c r="M24" s="63">
        <f>G24/J24</f>
        <v>0.89739233470120316</v>
      </c>
    </row>
    <row r="25" spans="1:13" x14ac:dyDescent="0.3">
      <c r="A25" s="69"/>
      <c r="B25" s="70"/>
      <c r="C25" s="71"/>
      <c r="D25" s="72"/>
      <c r="E25" s="72"/>
      <c r="F25" s="70"/>
      <c r="G25" s="76"/>
      <c r="H25" s="73"/>
      <c r="I25" s="74"/>
      <c r="J25" s="77"/>
      <c r="K25" s="75"/>
      <c r="L25" s="75"/>
      <c r="M25" s="78"/>
    </row>
    <row r="26" spans="1:13" x14ac:dyDescent="0.3">
      <c r="A26" s="33"/>
      <c r="B26" s="33"/>
      <c r="C26" s="33"/>
      <c r="D26" s="34"/>
      <c r="E26" s="34"/>
      <c r="F26" s="33"/>
      <c r="G26" s="33"/>
      <c r="H26" s="40"/>
      <c r="I26" s="41"/>
      <c r="J26" s="42"/>
      <c r="K26" s="42"/>
      <c r="L26" s="42"/>
      <c r="M26" s="43"/>
    </row>
    <row r="27" spans="1:13" x14ac:dyDescent="0.3">
      <c r="A27" s="52"/>
      <c r="B27" s="52"/>
      <c r="C27" s="52"/>
      <c r="D27" s="53"/>
      <c r="E27" s="53"/>
      <c r="F27" s="52"/>
      <c r="G27" s="65"/>
      <c r="H27" s="88"/>
      <c r="I27" s="89"/>
      <c r="J27" s="90"/>
      <c r="K27" s="90"/>
      <c r="L27" s="90"/>
      <c r="M27" s="84"/>
    </row>
    <row r="28" spans="1:13" x14ac:dyDescent="0.3">
      <c r="D28" s="2"/>
      <c r="E28" s="2"/>
      <c r="G28" s="64"/>
      <c r="H28" s="85"/>
      <c r="I28" s="86"/>
      <c r="J28" s="87"/>
      <c r="K28" s="87"/>
      <c r="L28" s="87"/>
      <c r="M28" s="83"/>
    </row>
    <row r="29" spans="1:13" ht="99.6" customHeight="1" thickBot="1" x14ac:dyDescent="0.35">
      <c r="A29" s="114" t="s">
        <v>86</v>
      </c>
      <c r="B29" s="114"/>
      <c r="C29" s="114"/>
      <c r="D29" s="114"/>
      <c r="E29" s="114"/>
      <c r="F29" s="114"/>
      <c r="G29" s="114"/>
      <c r="H29" s="114"/>
      <c r="I29" s="15"/>
      <c r="J29" s="12"/>
      <c r="K29" s="12"/>
      <c r="L29" s="12"/>
      <c r="M29" s="11"/>
    </row>
    <row r="30" spans="1:13" ht="15" customHeight="1" thickTop="1" x14ac:dyDescent="0.3">
      <c r="A30" s="115" t="s">
        <v>0</v>
      </c>
      <c r="B30" s="118" t="s">
        <v>7</v>
      </c>
      <c r="C30" s="118"/>
      <c r="D30" s="118" t="s">
        <v>10</v>
      </c>
      <c r="E30" s="118" t="s">
        <v>9</v>
      </c>
      <c r="F30" s="118" t="s">
        <v>12</v>
      </c>
      <c r="G30" s="118" t="s">
        <v>76</v>
      </c>
      <c r="H30" s="123" t="s">
        <v>24</v>
      </c>
      <c r="I30" s="118" t="s">
        <v>13</v>
      </c>
      <c r="J30" s="106" t="s">
        <v>25</v>
      </c>
      <c r="K30" s="106" t="s">
        <v>8</v>
      </c>
      <c r="L30" s="106" t="s">
        <v>32</v>
      </c>
      <c r="M30" s="111" t="s">
        <v>6</v>
      </c>
    </row>
    <row r="31" spans="1:13" x14ac:dyDescent="0.3">
      <c r="A31" s="116"/>
      <c r="B31" s="121"/>
      <c r="C31" s="121"/>
      <c r="D31" s="119"/>
      <c r="E31" s="119"/>
      <c r="F31" s="121"/>
      <c r="G31" s="121"/>
      <c r="H31" s="124"/>
      <c r="I31" s="121"/>
      <c r="J31" s="109"/>
      <c r="K31" s="107"/>
      <c r="L31" s="109"/>
      <c r="M31" s="112"/>
    </row>
    <row r="32" spans="1:13" ht="78.599999999999994" customHeight="1" thickBot="1" x14ac:dyDescent="0.35">
      <c r="A32" s="117"/>
      <c r="B32" s="122"/>
      <c r="C32" s="122"/>
      <c r="D32" s="120"/>
      <c r="E32" s="120"/>
      <c r="F32" s="122"/>
      <c r="G32" s="122"/>
      <c r="H32" s="125"/>
      <c r="I32" s="122"/>
      <c r="J32" s="110"/>
      <c r="K32" s="108"/>
      <c r="L32" s="110"/>
      <c r="M32" s="113"/>
    </row>
    <row r="33" spans="1:13" ht="207" customHeight="1" thickTop="1" x14ac:dyDescent="0.3">
      <c r="A33" s="50" t="s">
        <v>90</v>
      </c>
      <c r="C33" s="67" t="s">
        <v>89</v>
      </c>
      <c r="D33" s="29" t="s">
        <v>70</v>
      </c>
      <c r="E33" s="29" t="s">
        <v>91</v>
      </c>
      <c r="G33" s="12">
        <v>74160</v>
      </c>
      <c r="H33" s="22">
        <v>75864</v>
      </c>
      <c r="I33" s="13"/>
      <c r="J33" s="27">
        <v>76812</v>
      </c>
      <c r="K33" s="27">
        <v>2080</v>
      </c>
      <c r="L33" s="27">
        <f>SUM(J33:K33)</f>
        <v>78892</v>
      </c>
      <c r="M33" s="11"/>
    </row>
    <row r="34" spans="1:13" ht="166.8" customHeight="1" x14ac:dyDescent="0.3">
      <c r="A34" s="50" t="s">
        <v>88</v>
      </c>
      <c r="C34" s="79" t="s">
        <v>87</v>
      </c>
      <c r="D34" s="29" t="s">
        <v>74</v>
      </c>
      <c r="E34" s="29" t="s">
        <v>75</v>
      </c>
      <c r="G34" s="12">
        <v>74160</v>
      </c>
      <c r="H34" s="22">
        <v>80600</v>
      </c>
      <c r="I34" s="13"/>
      <c r="J34" s="27">
        <v>80936</v>
      </c>
      <c r="K34" s="27"/>
      <c r="L34" s="27"/>
      <c r="M34" s="11"/>
    </row>
    <row r="35" spans="1:13" x14ac:dyDescent="0.3">
      <c r="A35" s="6"/>
      <c r="C35" s="82"/>
      <c r="D35" s="29"/>
      <c r="E35" s="29"/>
      <c r="G35" s="46">
        <v>74160</v>
      </c>
      <c r="H35" s="22"/>
      <c r="I35" s="13"/>
      <c r="J35" s="44">
        <f>AVERAGE(J33:J34)</f>
        <v>78874</v>
      </c>
      <c r="K35" s="27"/>
      <c r="L35" s="27"/>
      <c r="M35" s="63">
        <f>G35/J35</f>
        <v>0.94023379060273349</v>
      </c>
    </row>
    <row r="36" spans="1:13" x14ac:dyDescent="0.3">
      <c r="A36" s="69"/>
      <c r="B36" s="70"/>
      <c r="C36" s="71"/>
      <c r="D36" s="72"/>
      <c r="E36" s="72"/>
      <c r="F36" s="70"/>
      <c r="G36" s="76"/>
      <c r="H36" s="73"/>
      <c r="I36" s="74"/>
      <c r="J36" s="77"/>
      <c r="K36" s="75"/>
      <c r="L36" s="75"/>
      <c r="M36" s="78"/>
    </row>
    <row r="37" spans="1:13" x14ac:dyDescent="0.3">
      <c r="A37" s="33"/>
      <c r="B37" s="33"/>
      <c r="C37" s="33"/>
      <c r="D37" s="34"/>
      <c r="E37" s="34"/>
      <c r="F37" s="33"/>
      <c r="G37" s="33"/>
      <c r="H37" s="40"/>
      <c r="I37" s="41"/>
      <c r="J37" s="42"/>
      <c r="K37" s="42"/>
      <c r="L37" s="42"/>
      <c r="M37" s="43"/>
    </row>
    <row r="38" spans="1:13" x14ac:dyDescent="0.3">
      <c r="A38" s="52"/>
      <c r="B38" s="52"/>
      <c r="C38" s="52"/>
      <c r="D38" s="53"/>
      <c r="E38" s="53"/>
      <c r="F38" s="52"/>
      <c r="G38" s="65"/>
      <c r="H38" s="88"/>
      <c r="I38" s="89"/>
      <c r="J38" s="90"/>
      <c r="K38" s="90"/>
      <c r="L38" s="90"/>
      <c r="M38" s="84"/>
    </row>
    <row r="39" spans="1:13" x14ac:dyDescent="0.3">
      <c r="D39" s="2"/>
      <c r="E39" s="2"/>
      <c r="G39" s="64"/>
      <c r="H39" s="85"/>
      <c r="I39" s="86"/>
      <c r="J39" s="87"/>
      <c r="K39" s="87"/>
      <c r="L39" s="87"/>
      <c r="M39" s="83"/>
    </row>
    <row r="40" spans="1:13" x14ac:dyDescent="0.3">
      <c r="D40" s="2"/>
      <c r="E40" s="2"/>
      <c r="G40" s="64"/>
      <c r="H40" s="20"/>
      <c r="J40" s="12"/>
      <c r="K40" s="12"/>
      <c r="L40" s="12"/>
      <c r="M40" s="83"/>
    </row>
    <row r="41" spans="1:13" ht="88.2" customHeight="1" thickBot="1" x14ac:dyDescent="0.35">
      <c r="A41" s="114" t="s">
        <v>92</v>
      </c>
      <c r="B41" s="114"/>
      <c r="C41" s="114"/>
      <c r="D41" s="114"/>
      <c r="E41" s="114"/>
      <c r="F41" s="114"/>
      <c r="G41" s="114"/>
      <c r="H41" s="114"/>
      <c r="I41" s="15"/>
      <c r="J41" s="12"/>
      <c r="K41" s="12"/>
      <c r="L41" s="12"/>
      <c r="M41" s="11"/>
    </row>
    <row r="42" spans="1:13" ht="15" customHeight="1" thickTop="1" x14ac:dyDescent="0.3">
      <c r="A42" s="115" t="s">
        <v>0</v>
      </c>
      <c r="B42" s="118" t="s">
        <v>7</v>
      </c>
      <c r="C42" s="118"/>
      <c r="D42" s="118" t="s">
        <v>10</v>
      </c>
      <c r="E42" s="118" t="s">
        <v>9</v>
      </c>
      <c r="F42" s="118" t="s">
        <v>12</v>
      </c>
      <c r="G42" s="118" t="s">
        <v>76</v>
      </c>
      <c r="H42" s="123" t="s">
        <v>24</v>
      </c>
      <c r="I42" s="118" t="s">
        <v>13</v>
      </c>
      <c r="J42" s="106" t="s">
        <v>25</v>
      </c>
      <c r="K42" s="106" t="s">
        <v>8</v>
      </c>
      <c r="L42" s="106" t="s">
        <v>32</v>
      </c>
      <c r="M42" s="111" t="s">
        <v>6</v>
      </c>
    </row>
    <row r="43" spans="1:13" x14ac:dyDescent="0.3">
      <c r="A43" s="116"/>
      <c r="B43" s="121"/>
      <c r="C43" s="121"/>
      <c r="D43" s="119"/>
      <c r="E43" s="119"/>
      <c r="F43" s="121"/>
      <c r="G43" s="121"/>
      <c r="H43" s="124"/>
      <c r="I43" s="121"/>
      <c r="J43" s="109"/>
      <c r="K43" s="107"/>
      <c r="L43" s="109"/>
      <c r="M43" s="112"/>
    </row>
    <row r="44" spans="1:13" ht="69" customHeight="1" thickBot="1" x14ac:dyDescent="0.35">
      <c r="A44" s="117"/>
      <c r="B44" s="122"/>
      <c r="C44" s="122"/>
      <c r="D44" s="120"/>
      <c r="E44" s="120"/>
      <c r="F44" s="122"/>
      <c r="G44" s="122"/>
      <c r="H44" s="125"/>
      <c r="I44" s="122"/>
      <c r="J44" s="110"/>
      <c r="K44" s="108"/>
      <c r="L44" s="110"/>
      <c r="M44" s="113"/>
    </row>
    <row r="45" spans="1:13" ht="284.39999999999998" customHeight="1" thickTop="1" x14ac:dyDescent="0.3">
      <c r="A45" s="50"/>
      <c r="C45" s="128" t="s">
        <v>93</v>
      </c>
      <c r="D45" s="29"/>
      <c r="E45" s="29"/>
      <c r="G45" s="12"/>
      <c r="H45" s="22"/>
      <c r="I45" s="13"/>
      <c r="J45" s="27"/>
      <c r="K45" s="27"/>
      <c r="L45" s="27"/>
      <c r="M45" s="11"/>
    </row>
    <row r="46" spans="1:13" x14ac:dyDescent="0.3">
      <c r="A46" s="50"/>
      <c r="C46" s="79"/>
      <c r="D46" s="29"/>
      <c r="E46" s="29"/>
      <c r="G46" s="12"/>
      <c r="H46" s="22"/>
      <c r="I46" s="13"/>
      <c r="J46" s="27"/>
      <c r="K46" s="27"/>
      <c r="L46" s="27"/>
      <c r="M46" s="11"/>
    </row>
    <row r="47" spans="1:13" x14ac:dyDescent="0.3">
      <c r="A47" s="6"/>
      <c r="C47" s="82"/>
      <c r="D47" s="29"/>
      <c r="E47" s="29"/>
      <c r="G47" s="46"/>
      <c r="H47" s="22"/>
      <c r="I47" s="13"/>
      <c r="J47" s="44"/>
      <c r="K47" s="27"/>
      <c r="L47" s="27"/>
      <c r="M47" s="63"/>
    </row>
    <row r="48" spans="1:13" ht="117" customHeight="1" thickBot="1" x14ac:dyDescent="0.35">
      <c r="A48" s="114" t="s">
        <v>115</v>
      </c>
      <c r="B48" s="114"/>
      <c r="C48" s="114"/>
      <c r="D48" s="114"/>
      <c r="E48" s="114"/>
      <c r="F48" s="114"/>
      <c r="G48" s="114"/>
      <c r="H48" s="114"/>
      <c r="I48" s="15"/>
      <c r="J48" s="12"/>
      <c r="K48" s="12"/>
      <c r="L48" s="12"/>
      <c r="M48" s="11"/>
    </row>
    <row r="49" spans="1:13" ht="15" customHeight="1" thickTop="1" x14ac:dyDescent="0.3">
      <c r="A49" s="115" t="s">
        <v>0</v>
      </c>
      <c r="B49" s="118" t="s">
        <v>7</v>
      </c>
      <c r="C49" s="118"/>
      <c r="D49" s="118" t="s">
        <v>10</v>
      </c>
      <c r="E49" s="118" t="s">
        <v>9</v>
      </c>
      <c r="F49" s="118" t="s">
        <v>12</v>
      </c>
      <c r="G49" s="118" t="s">
        <v>76</v>
      </c>
      <c r="H49" s="123" t="s">
        <v>24</v>
      </c>
      <c r="I49" s="118" t="s">
        <v>13</v>
      </c>
      <c r="J49" s="106" t="s">
        <v>25</v>
      </c>
      <c r="K49" s="106" t="s">
        <v>8</v>
      </c>
      <c r="L49" s="106" t="s">
        <v>32</v>
      </c>
      <c r="M49" s="111" t="s">
        <v>6</v>
      </c>
    </row>
    <row r="50" spans="1:13" x14ac:dyDescent="0.3">
      <c r="A50" s="116"/>
      <c r="B50" s="121"/>
      <c r="C50" s="121"/>
      <c r="D50" s="119"/>
      <c r="E50" s="119"/>
      <c r="F50" s="121"/>
      <c r="G50" s="121"/>
      <c r="H50" s="124"/>
      <c r="I50" s="121"/>
      <c r="J50" s="109"/>
      <c r="K50" s="107"/>
      <c r="L50" s="109"/>
      <c r="M50" s="112"/>
    </row>
    <row r="51" spans="1:13" ht="67.2" customHeight="1" thickBot="1" x14ac:dyDescent="0.35">
      <c r="A51" s="117"/>
      <c r="B51" s="122"/>
      <c r="C51" s="122"/>
      <c r="D51" s="120"/>
      <c r="E51" s="120"/>
      <c r="F51" s="122"/>
      <c r="G51" s="122"/>
      <c r="H51" s="125"/>
      <c r="I51" s="122"/>
      <c r="J51" s="110"/>
      <c r="K51" s="108"/>
      <c r="L51" s="110"/>
      <c r="M51" s="113"/>
    </row>
    <row r="52" spans="1:13" ht="157.19999999999999" customHeight="1" thickTop="1" x14ac:dyDescent="0.3">
      <c r="A52" s="50" t="s">
        <v>116</v>
      </c>
      <c r="C52" s="67" t="s">
        <v>117</v>
      </c>
      <c r="D52" s="29" t="s">
        <v>74</v>
      </c>
      <c r="E52" s="29" t="s">
        <v>75</v>
      </c>
      <c r="G52" s="12">
        <v>70298</v>
      </c>
      <c r="H52" s="22">
        <v>72500</v>
      </c>
      <c r="I52" s="13"/>
      <c r="J52" s="27">
        <v>72802</v>
      </c>
      <c r="K52" s="27"/>
      <c r="L52" s="27"/>
      <c r="M52" s="11"/>
    </row>
    <row r="53" spans="1:13" x14ac:dyDescent="0.3">
      <c r="A53" s="6"/>
      <c r="C53" s="82"/>
      <c r="D53" s="29"/>
      <c r="E53" s="29"/>
      <c r="G53" s="46">
        <v>70298</v>
      </c>
      <c r="H53" s="22"/>
      <c r="I53" s="13"/>
      <c r="J53" s="44">
        <f>AVERAGE(J52:J52)</f>
        <v>72802</v>
      </c>
      <c r="K53" s="27"/>
      <c r="L53" s="27"/>
      <c r="M53" s="63">
        <f>G53/J53</f>
        <v>0.96560534051262326</v>
      </c>
    </row>
    <row r="54" spans="1:13" x14ac:dyDescent="0.3">
      <c r="A54" s="69"/>
      <c r="B54" s="70"/>
      <c r="C54" s="71"/>
      <c r="D54" s="72"/>
      <c r="E54" s="72"/>
      <c r="F54" s="70"/>
      <c r="G54" s="76"/>
      <c r="H54" s="73"/>
      <c r="I54" s="74"/>
      <c r="J54" s="77"/>
      <c r="K54" s="75"/>
      <c r="L54" s="75"/>
      <c r="M54" s="78"/>
    </row>
    <row r="55" spans="1:13" x14ac:dyDescent="0.3">
      <c r="A55" s="33"/>
      <c r="B55" s="33"/>
      <c r="C55" s="33"/>
      <c r="D55" s="34"/>
      <c r="E55" s="34"/>
      <c r="F55" s="33"/>
      <c r="G55" s="33"/>
      <c r="H55" s="40"/>
      <c r="I55" s="41"/>
      <c r="J55" s="42"/>
      <c r="K55" s="42"/>
      <c r="L55" s="42"/>
      <c r="M55" s="43"/>
    </row>
    <row r="56" spans="1:13" x14ac:dyDescent="0.3">
      <c r="A56" s="52"/>
      <c r="B56" s="52"/>
      <c r="C56" s="52"/>
      <c r="D56" s="53"/>
      <c r="E56" s="53"/>
      <c r="F56" s="52"/>
      <c r="G56" s="65"/>
      <c r="H56" s="88"/>
      <c r="I56" s="89"/>
      <c r="J56" s="90"/>
      <c r="K56" s="90"/>
      <c r="L56" s="90"/>
      <c r="M56" s="84"/>
    </row>
  </sheetData>
  <mergeCells count="78">
    <mergeCell ref="I49:I51"/>
    <mergeCell ref="J49:J51"/>
    <mergeCell ref="K49:K51"/>
    <mergeCell ref="L49:L51"/>
    <mergeCell ref="M49:M51"/>
    <mergeCell ref="A48:H48"/>
    <mergeCell ref="A49:A51"/>
    <mergeCell ref="B49:C51"/>
    <mergeCell ref="D49:D51"/>
    <mergeCell ref="E49:E51"/>
    <mergeCell ref="F49:F51"/>
    <mergeCell ref="G49:G51"/>
    <mergeCell ref="H49:H51"/>
    <mergeCell ref="M42:M44"/>
    <mergeCell ref="M30:M32"/>
    <mergeCell ref="A41:H41"/>
    <mergeCell ref="D42:D44"/>
    <mergeCell ref="E42:E44"/>
    <mergeCell ref="F42:F44"/>
    <mergeCell ref="G42:G44"/>
    <mergeCell ref="H42:H44"/>
    <mergeCell ref="I42:I44"/>
    <mergeCell ref="G30:G32"/>
    <mergeCell ref="H30:H32"/>
    <mergeCell ref="I30:I32"/>
    <mergeCell ref="J42:J44"/>
    <mergeCell ref="J30:J32"/>
    <mergeCell ref="A42:A44"/>
    <mergeCell ref="K30:K32"/>
    <mergeCell ref="L30:L32"/>
    <mergeCell ref="B30:C32"/>
    <mergeCell ref="K42:K44"/>
    <mergeCell ref="L42:L44"/>
    <mergeCell ref="B42:C44"/>
    <mergeCell ref="A29:H29"/>
    <mergeCell ref="D30:D32"/>
    <mergeCell ref="E30:E32"/>
    <mergeCell ref="F30:F32"/>
    <mergeCell ref="A30:A32"/>
    <mergeCell ref="M2:M4"/>
    <mergeCell ref="A1:H1"/>
    <mergeCell ref="A2:A4"/>
    <mergeCell ref="D2:D4"/>
    <mergeCell ref="E2:E4"/>
    <mergeCell ref="F2:F4"/>
    <mergeCell ref="G2:G4"/>
    <mergeCell ref="H2:H4"/>
    <mergeCell ref="J11:J13"/>
    <mergeCell ref="K11:K13"/>
    <mergeCell ref="L11:L13"/>
    <mergeCell ref="B2:C4"/>
    <mergeCell ref="A10:H10"/>
    <mergeCell ref="A11:A13"/>
    <mergeCell ref="B11:C13"/>
    <mergeCell ref="D11:D13"/>
    <mergeCell ref="E11:E13"/>
    <mergeCell ref="F11:F13"/>
    <mergeCell ref="G11:G13"/>
    <mergeCell ref="I2:I4"/>
    <mergeCell ref="J2:J4"/>
    <mergeCell ref="K2:K4"/>
    <mergeCell ref="L2:L4"/>
    <mergeCell ref="M11:M13"/>
    <mergeCell ref="A20:A22"/>
    <mergeCell ref="B20:C22"/>
    <mergeCell ref="D20:D22"/>
    <mergeCell ref="E20:E22"/>
    <mergeCell ref="F20:F22"/>
    <mergeCell ref="G20:G22"/>
    <mergeCell ref="H20:H22"/>
    <mergeCell ref="I20:I22"/>
    <mergeCell ref="J20:J22"/>
    <mergeCell ref="K20:K22"/>
    <mergeCell ref="L20:L22"/>
    <mergeCell ref="M20:M22"/>
    <mergeCell ref="A19:H19"/>
    <mergeCell ref="H11:H13"/>
    <mergeCell ref="I11:I13"/>
  </mergeCells>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3BF2-9082-4456-8809-4C8D3779D3E9}">
  <dimension ref="A1:O99"/>
  <sheetViews>
    <sheetView zoomScale="70" zoomScaleNormal="70" zoomScalePageLayoutView="75" workbookViewId="0">
      <selection activeCell="E20" sqref="E20"/>
    </sheetView>
  </sheetViews>
  <sheetFormatPr defaultRowHeight="14.4" x14ac:dyDescent="0.3"/>
  <cols>
    <col min="1" max="1" width="30.109375" customWidth="1"/>
    <col min="2" max="2" width="3.6640625" hidden="1" customWidth="1"/>
    <col min="3" max="3" width="99.6640625" customWidth="1"/>
    <col min="4" max="4" width="18.77734375" style="2" customWidth="1"/>
    <col min="5" max="5" width="20.6640625" style="2" customWidth="1"/>
    <col min="6" max="6" width="12.5546875" hidden="1" customWidth="1"/>
    <col min="7" max="7" width="16.21875" customWidth="1"/>
    <col min="8" max="8" width="21.88671875" style="20" customWidth="1"/>
    <col min="9" max="9" width="18.109375" hidden="1" customWidth="1"/>
    <col min="10" max="10" width="21" style="12" customWidth="1"/>
    <col min="11" max="11" width="13.21875" style="12" hidden="1" customWidth="1"/>
    <col min="12" max="12" width="15.44140625" style="12" hidden="1" customWidth="1"/>
    <col min="13" max="13" width="14.88671875" style="11" customWidth="1"/>
  </cols>
  <sheetData>
    <row r="1" spans="1:15" ht="14.4" customHeight="1" x14ac:dyDescent="0.3">
      <c r="A1" s="126"/>
      <c r="B1" s="126"/>
      <c r="C1" s="126"/>
      <c r="D1" s="126"/>
      <c r="E1" s="126"/>
      <c r="F1" s="126"/>
      <c r="G1" s="126"/>
      <c r="H1" s="126"/>
      <c r="I1" s="126"/>
      <c r="J1" s="126"/>
      <c r="K1" s="126"/>
      <c r="L1" s="126"/>
      <c r="M1" s="126"/>
    </row>
    <row r="2" spans="1:15" ht="14.4" customHeight="1" x14ac:dyDescent="0.3">
      <c r="A2" s="126"/>
      <c r="B2" s="126"/>
      <c r="C2" s="126"/>
      <c r="D2" s="126"/>
      <c r="E2" s="126"/>
      <c r="F2" s="126"/>
      <c r="G2" s="126"/>
      <c r="H2" s="126"/>
      <c r="I2" s="126"/>
      <c r="J2" s="126"/>
      <c r="K2" s="126"/>
      <c r="L2" s="126"/>
      <c r="M2" s="126"/>
    </row>
    <row r="3" spans="1:15" ht="68.400000000000006" customHeight="1" thickBot="1" x14ac:dyDescent="0.35">
      <c r="A3" s="114" t="s">
        <v>94</v>
      </c>
      <c r="B3" s="114"/>
      <c r="C3" s="114"/>
      <c r="D3" s="114"/>
      <c r="E3" s="114"/>
      <c r="F3" s="114"/>
      <c r="G3" s="114"/>
      <c r="H3" s="114"/>
      <c r="I3" s="15"/>
    </row>
    <row r="4" spans="1:15" ht="15" customHeight="1" thickTop="1" x14ac:dyDescent="0.3">
      <c r="A4" s="115" t="s">
        <v>0</v>
      </c>
      <c r="B4" s="118" t="s">
        <v>7</v>
      </c>
      <c r="C4" s="118"/>
      <c r="D4" s="118" t="s">
        <v>10</v>
      </c>
      <c r="E4" s="118" t="s">
        <v>9</v>
      </c>
      <c r="F4" s="118" t="s">
        <v>12</v>
      </c>
      <c r="G4" s="118" t="s">
        <v>76</v>
      </c>
      <c r="H4" s="123" t="s">
        <v>24</v>
      </c>
      <c r="I4" s="118" t="s">
        <v>13</v>
      </c>
      <c r="J4" s="106" t="s">
        <v>25</v>
      </c>
      <c r="K4" s="106" t="s">
        <v>8</v>
      </c>
      <c r="L4" s="106" t="s">
        <v>32</v>
      </c>
      <c r="M4" s="111"/>
    </row>
    <row r="5" spans="1:15" ht="15.6" customHeight="1" x14ac:dyDescent="0.3">
      <c r="A5" s="116"/>
      <c r="B5" s="121"/>
      <c r="C5" s="121"/>
      <c r="D5" s="119"/>
      <c r="E5" s="119"/>
      <c r="F5" s="121"/>
      <c r="G5" s="121"/>
      <c r="H5" s="124"/>
      <c r="I5" s="121"/>
      <c r="J5" s="109"/>
      <c r="K5" s="107"/>
      <c r="L5" s="109"/>
      <c r="M5" s="112"/>
    </row>
    <row r="6" spans="1:15" ht="43.8" customHeight="1" thickBot="1" x14ac:dyDescent="0.35">
      <c r="A6" s="117"/>
      <c r="B6" s="122"/>
      <c r="C6" s="122"/>
      <c r="D6" s="120"/>
      <c r="E6" s="120"/>
      <c r="F6" s="122"/>
      <c r="G6" s="122"/>
      <c r="H6" s="125"/>
      <c r="I6" s="122"/>
      <c r="J6" s="110"/>
      <c r="K6" s="108"/>
      <c r="L6" s="110"/>
      <c r="M6" s="113"/>
      <c r="O6" s="49"/>
    </row>
    <row r="7" spans="1:15" ht="100.2" customHeight="1" thickTop="1" x14ac:dyDescent="0.3">
      <c r="A7" s="50" t="s">
        <v>95</v>
      </c>
      <c r="C7" s="91" t="s">
        <v>48</v>
      </c>
      <c r="D7" s="29" t="s">
        <v>70</v>
      </c>
      <c r="E7" s="29" t="s">
        <v>96</v>
      </c>
      <c r="G7" s="12"/>
      <c r="H7" s="22">
        <v>75281</v>
      </c>
      <c r="I7" s="13"/>
      <c r="J7" s="27">
        <v>76222</v>
      </c>
      <c r="K7" s="27">
        <v>2080</v>
      </c>
      <c r="L7" s="27">
        <f>SUM(J7:K7)</f>
        <v>78302</v>
      </c>
    </row>
    <row r="8" spans="1:15" ht="133.80000000000001" customHeight="1" x14ac:dyDescent="0.3">
      <c r="A8" s="6" t="s">
        <v>95</v>
      </c>
      <c r="C8" s="93" t="s">
        <v>97</v>
      </c>
      <c r="D8" s="29" t="s">
        <v>74</v>
      </c>
      <c r="E8" s="29" t="s">
        <v>75</v>
      </c>
      <c r="G8" s="12"/>
      <c r="H8" s="22">
        <v>77000</v>
      </c>
      <c r="I8" s="13"/>
      <c r="J8" s="27">
        <v>77321</v>
      </c>
      <c r="K8" s="27"/>
      <c r="L8" s="27"/>
    </row>
    <row r="9" spans="1:15" ht="352.8" customHeight="1" x14ac:dyDescent="0.3">
      <c r="A9" s="6" t="s">
        <v>98</v>
      </c>
      <c r="C9" s="67"/>
      <c r="D9" s="29" t="s">
        <v>99</v>
      </c>
      <c r="E9" s="137" t="s">
        <v>100</v>
      </c>
      <c r="F9" s="138"/>
      <c r="G9" s="139" t="s">
        <v>101</v>
      </c>
      <c r="H9" s="140" t="s">
        <v>102</v>
      </c>
      <c r="I9" s="13"/>
      <c r="J9" s="27"/>
      <c r="K9" s="27"/>
      <c r="L9" s="27"/>
    </row>
    <row r="10" spans="1:15" ht="15.6" customHeight="1" x14ac:dyDescent="0.3">
      <c r="A10" s="6"/>
      <c r="C10" s="82"/>
      <c r="D10" s="29"/>
      <c r="E10" s="133"/>
      <c r="F10" s="134"/>
      <c r="G10" s="135"/>
      <c r="H10" s="136"/>
      <c r="I10" s="13"/>
      <c r="J10" s="44">
        <f>AVERAGE(J7:J8)</f>
        <v>76771.5</v>
      </c>
      <c r="K10" s="27"/>
      <c r="L10" s="27"/>
      <c r="M10" s="81"/>
    </row>
    <row r="11" spans="1:15" ht="15.6" customHeight="1" x14ac:dyDescent="0.35">
      <c r="A11" s="6"/>
      <c r="B11" s="6"/>
      <c r="C11" s="6"/>
      <c r="D11" s="6"/>
      <c r="E11" s="130"/>
      <c r="F11" s="130"/>
      <c r="G11" s="131"/>
      <c r="H11" s="132"/>
      <c r="I11" s="68"/>
      <c r="J11" s="58"/>
      <c r="K11" s="32"/>
      <c r="L11" s="32">
        <f>AVERAGE(L7:L10)</f>
        <v>78302</v>
      </c>
      <c r="M11" s="81"/>
    </row>
    <row r="12" spans="1:15" ht="14.4" customHeight="1" x14ac:dyDescent="0.35">
      <c r="A12" s="51"/>
      <c r="B12" s="51"/>
      <c r="C12" s="51"/>
      <c r="D12" s="51"/>
      <c r="E12" s="51"/>
      <c r="F12" s="51"/>
      <c r="H12" s="51"/>
      <c r="I12" s="51"/>
      <c r="J12" s="51"/>
      <c r="K12" s="51"/>
      <c r="L12" s="51"/>
      <c r="M12" s="51"/>
    </row>
    <row r="13" spans="1:15" s="52" customFormat="1" ht="14.4" customHeight="1" x14ac:dyDescent="0.35">
      <c r="A13" s="62"/>
      <c r="B13" s="62"/>
      <c r="C13" s="62"/>
      <c r="D13" s="62"/>
      <c r="E13" s="62"/>
      <c r="F13" s="62"/>
      <c r="G13" s="62"/>
      <c r="H13" s="62"/>
      <c r="I13" s="62"/>
      <c r="J13" s="62"/>
      <c r="K13" s="62"/>
      <c r="L13" s="62"/>
      <c r="M13" s="62"/>
    </row>
    <row r="14" spans="1:15" ht="14.4" customHeight="1" x14ac:dyDescent="0.35">
      <c r="A14" s="51"/>
      <c r="B14" s="51"/>
      <c r="C14" s="51"/>
      <c r="D14" s="51"/>
      <c r="E14" s="51"/>
      <c r="F14" s="51"/>
      <c r="H14" s="51"/>
      <c r="I14" s="51"/>
      <c r="J14" s="51"/>
      <c r="K14" s="51"/>
      <c r="L14" s="51"/>
      <c r="M14" s="51"/>
    </row>
    <row r="15" spans="1:15" ht="58.2" customHeight="1" thickBot="1" x14ac:dyDescent="0.35">
      <c r="A15" s="114" t="s">
        <v>103</v>
      </c>
      <c r="B15" s="114"/>
      <c r="C15" s="114"/>
      <c r="D15" s="114"/>
      <c r="E15" s="114"/>
      <c r="F15" s="114"/>
      <c r="G15" s="114"/>
      <c r="H15" s="114"/>
      <c r="I15" s="15"/>
    </row>
    <row r="16" spans="1:15" ht="15" customHeight="1" thickTop="1" x14ac:dyDescent="0.3">
      <c r="A16" s="115" t="s">
        <v>0</v>
      </c>
      <c r="B16" s="118" t="s">
        <v>7</v>
      </c>
      <c r="C16" s="118"/>
      <c r="D16" s="118" t="s">
        <v>10</v>
      </c>
      <c r="E16" s="118" t="s">
        <v>9</v>
      </c>
      <c r="F16" s="118" t="s">
        <v>12</v>
      </c>
      <c r="G16" s="118" t="s">
        <v>76</v>
      </c>
      <c r="H16" s="123" t="s">
        <v>24</v>
      </c>
      <c r="I16" s="118" t="s">
        <v>13</v>
      </c>
      <c r="J16" s="106" t="s">
        <v>25</v>
      </c>
      <c r="K16" s="106" t="s">
        <v>8</v>
      </c>
      <c r="L16" s="106" t="s">
        <v>32</v>
      </c>
      <c r="M16" s="111"/>
    </row>
    <row r="17" spans="1:13" x14ac:dyDescent="0.3">
      <c r="A17" s="116"/>
      <c r="B17" s="121"/>
      <c r="C17" s="121"/>
      <c r="D17" s="119"/>
      <c r="E17" s="119"/>
      <c r="F17" s="121"/>
      <c r="G17" s="121"/>
      <c r="H17" s="124"/>
      <c r="I17" s="121"/>
      <c r="J17" s="109"/>
      <c r="K17" s="107"/>
      <c r="L17" s="109"/>
      <c r="M17" s="112"/>
    </row>
    <row r="18" spans="1:13" ht="29.4" customHeight="1" thickBot="1" x14ac:dyDescent="0.35">
      <c r="A18" s="117"/>
      <c r="B18" s="122"/>
      <c r="C18" s="122"/>
      <c r="D18" s="120"/>
      <c r="E18" s="120"/>
      <c r="F18" s="122"/>
      <c r="G18" s="122"/>
      <c r="H18" s="125"/>
      <c r="I18" s="122"/>
      <c r="J18" s="110"/>
      <c r="K18" s="108"/>
      <c r="L18" s="110"/>
      <c r="M18" s="113"/>
    </row>
    <row r="19" spans="1:13" ht="58.2" thickTop="1" x14ac:dyDescent="0.3">
      <c r="A19" s="50" t="s">
        <v>105</v>
      </c>
      <c r="C19" s="19" t="s">
        <v>104</v>
      </c>
      <c r="D19" s="29" t="s">
        <v>70</v>
      </c>
      <c r="E19" s="29" t="s">
        <v>106</v>
      </c>
      <c r="G19" s="12" t="s">
        <v>107</v>
      </c>
      <c r="H19" s="129" t="s">
        <v>113</v>
      </c>
      <c r="I19" s="13"/>
      <c r="J19" s="92" t="s">
        <v>114</v>
      </c>
      <c r="K19" s="27">
        <v>2080</v>
      </c>
      <c r="L19" s="27">
        <f>SUM(J19:K19)</f>
        <v>2080</v>
      </c>
    </row>
    <row r="20" spans="1:13" ht="215.4" customHeight="1" x14ac:dyDescent="0.3">
      <c r="A20" s="50" t="s">
        <v>109</v>
      </c>
      <c r="C20" s="19"/>
      <c r="D20" s="141">
        <v>44743</v>
      </c>
      <c r="E20" s="2" t="s">
        <v>108</v>
      </c>
      <c r="G20" s="144" t="s">
        <v>111</v>
      </c>
      <c r="H20" s="144" t="s">
        <v>112</v>
      </c>
      <c r="J20" s="29" t="s">
        <v>110</v>
      </c>
    </row>
    <row r="21" spans="1:13" ht="14.4" customHeight="1" x14ac:dyDescent="0.3">
      <c r="H21" s="142"/>
    </row>
    <row r="22" spans="1:13" x14ac:dyDescent="0.3">
      <c r="H22" s="142"/>
    </row>
    <row r="23" spans="1:13" x14ac:dyDescent="0.3">
      <c r="H23" s="143"/>
      <c r="I23" s="13"/>
      <c r="J23" s="27"/>
      <c r="K23" s="27"/>
      <c r="L23" s="27"/>
    </row>
    <row r="24" spans="1:13" x14ac:dyDescent="0.3">
      <c r="H24" s="143"/>
      <c r="I24" s="13"/>
      <c r="J24" s="27"/>
      <c r="K24" s="27"/>
      <c r="L24" s="27"/>
    </row>
    <row r="25" spans="1:13" x14ac:dyDescent="0.3">
      <c r="H25" s="22"/>
      <c r="I25" s="13"/>
      <c r="J25" s="27"/>
      <c r="K25" s="27"/>
      <c r="L25" s="27"/>
    </row>
    <row r="26" spans="1:13" x14ac:dyDescent="0.3">
      <c r="F26" s="14"/>
      <c r="G26" s="14"/>
      <c r="H26" s="22"/>
      <c r="I26" s="13"/>
      <c r="J26" s="27"/>
      <c r="K26" s="27"/>
      <c r="L26" s="27"/>
    </row>
    <row r="27" spans="1:13" x14ac:dyDescent="0.3">
      <c r="I27" s="15"/>
    </row>
    <row r="28" spans="1:13" x14ac:dyDescent="0.3">
      <c r="I28" s="15"/>
    </row>
    <row r="31" spans="1:13" x14ac:dyDescent="0.3">
      <c r="I31" s="14"/>
    </row>
    <row r="32" spans="1:13" x14ac:dyDescent="0.3">
      <c r="F32" s="16"/>
      <c r="G32" s="16"/>
      <c r="H32" s="23"/>
      <c r="I32" s="17"/>
      <c r="J32" s="28"/>
      <c r="K32" s="28"/>
      <c r="L32" s="28"/>
    </row>
    <row r="33" spans="6:12" x14ac:dyDescent="0.3">
      <c r="F33" s="9"/>
      <c r="G33" s="9"/>
      <c r="H33" s="22"/>
      <c r="I33" s="13"/>
      <c r="J33" s="27"/>
      <c r="K33" s="27"/>
      <c r="L33" s="27"/>
    </row>
    <row r="34" spans="6:12" x14ac:dyDescent="0.3">
      <c r="H34" s="22"/>
      <c r="I34" s="13"/>
      <c r="J34" s="27"/>
      <c r="K34" s="27"/>
      <c r="L34" s="27"/>
    </row>
    <row r="42" spans="6:12" x14ac:dyDescent="0.3">
      <c r="H42" s="22"/>
      <c r="I42" s="13"/>
      <c r="J42" s="27"/>
      <c r="K42" s="27"/>
      <c r="L42" s="27"/>
    </row>
    <row r="43" spans="6:12" x14ac:dyDescent="0.3">
      <c r="H43" s="22"/>
      <c r="I43" s="13"/>
      <c r="J43" s="27"/>
      <c r="K43" s="27"/>
      <c r="L43" s="27"/>
    </row>
    <row r="44" spans="6:12" x14ac:dyDescent="0.3">
      <c r="F44" s="14"/>
      <c r="G44" s="14"/>
      <c r="H44" s="22"/>
      <c r="I44" s="13"/>
      <c r="J44" s="27"/>
      <c r="K44" s="27"/>
      <c r="L44" s="27"/>
    </row>
    <row r="45" spans="6:12" x14ac:dyDescent="0.3">
      <c r="I45" s="15"/>
    </row>
    <row r="46" spans="6:12" x14ac:dyDescent="0.3">
      <c r="I46" s="15"/>
    </row>
    <row r="49" spans="6:12" x14ac:dyDescent="0.3">
      <c r="I49" s="14"/>
    </row>
    <row r="50" spans="6:12" x14ac:dyDescent="0.3">
      <c r="F50" s="16"/>
      <c r="G50" s="16"/>
      <c r="H50" s="23"/>
      <c r="I50" s="17"/>
      <c r="J50" s="28"/>
      <c r="K50" s="28"/>
      <c r="L50" s="28"/>
    </row>
    <row r="51" spans="6:12" x14ac:dyDescent="0.3">
      <c r="F51" s="9"/>
      <c r="G51" s="9"/>
      <c r="H51" s="22"/>
      <c r="I51" s="13"/>
      <c r="J51" s="27"/>
      <c r="K51" s="27"/>
      <c r="L51" s="27"/>
    </row>
    <row r="59" spans="6:12" x14ac:dyDescent="0.3">
      <c r="H59" s="22"/>
      <c r="I59" s="13"/>
      <c r="J59" s="27"/>
      <c r="K59" s="27"/>
      <c r="L59" s="27"/>
    </row>
    <row r="60" spans="6:12" x14ac:dyDescent="0.3">
      <c r="H60" s="22"/>
      <c r="I60" s="13"/>
      <c r="J60" s="27"/>
      <c r="K60" s="27"/>
      <c r="L60" s="27"/>
    </row>
    <row r="61" spans="6:12" x14ac:dyDescent="0.3">
      <c r="H61" s="22"/>
      <c r="I61" s="13"/>
      <c r="J61" s="27"/>
      <c r="K61" s="27"/>
      <c r="L61" s="27"/>
    </row>
    <row r="62" spans="6:12" x14ac:dyDescent="0.3">
      <c r="H62" s="22"/>
      <c r="I62" s="13"/>
      <c r="J62" s="27"/>
      <c r="K62" s="27"/>
      <c r="L62" s="27"/>
    </row>
    <row r="63" spans="6:12" x14ac:dyDescent="0.3">
      <c r="F63" s="14"/>
      <c r="G63" s="14"/>
      <c r="H63" s="22"/>
      <c r="I63" s="13"/>
      <c r="J63" s="27"/>
      <c r="K63" s="27"/>
      <c r="L63" s="27"/>
    </row>
    <row r="64" spans="6:12" x14ac:dyDescent="0.3">
      <c r="I64" s="15"/>
    </row>
    <row r="65" spans="6:12" x14ac:dyDescent="0.3">
      <c r="I65" s="15"/>
    </row>
    <row r="68" spans="6:12" x14ac:dyDescent="0.3">
      <c r="I68" s="14"/>
    </row>
    <row r="69" spans="6:12" x14ac:dyDescent="0.3">
      <c r="F69" s="16"/>
      <c r="G69" s="16"/>
      <c r="H69" s="23"/>
      <c r="I69" s="17"/>
      <c r="J69" s="28"/>
      <c r="K69" s="28"/>
      <c r="L69" s="28"/>
    </row>
    <row r="70" spans="6:12" x14ac:dyDescent="0.3">
      <c r="F70" s="9"/>
      <c r="G70" s="9"/>
      <c r="H70" s="22"/>
      <c r="I70" s="13"/>
      <c r="J70" s="27"/>
      <c r="K70" s="27"/>
      <c r="L70" s="27"/>
    </row>
    <row r="71" spans="6:12" x14ac:dyDescent="0.3">
      <c r="H71" s="22"/>
      <c r="I71" s="13"/>
      <c r="J71" s="27"/>
      <c r="K71" s="27"/>
      <c r="L71" s="27"/>
    </row>
    <row r="81" spans="2:12" x14ac:dyDescent="0.3">
      <c r="B81" s="9"/>
      <c r="C81" s="9"/>
      <c r="H81" s="21"/>
      <c r="I81" s="4"/>
      <c r="J81" s="25"/>
      <c r="K81" s="25"/>
      <c r="L81" s="25"/>
    </row>
    <row r="90" spans="2:12" x14ac:dyDescent="0.3">
      <c r="F90" s="1"/>
      <c r="G90" s="1"/>
    </row>
    <row r="91" spans="2:12" x14ac:dyDescent="0.3">
      <c r="F91" s="1"/>
      <c r="G91" s="1"/>
    </row>
    <row r="92" spans="2:12" x14ac:dyDescent="0.3">
      <c r="E92" s="30"/>
      <c r="F92" s="18"/>
      <c r="G92" s="18"/>
    </row>
    <row r="93" spans="2:12" x14ac:dyDescent="0.3">
      <c r="E93" s="30"/>
      <c r="F93" s="18"/>
      <c r="G93" s="18"/>
    </row>
    <row r="94" spans="2:12" x14ac:dyDescent="0.3">
      <c r="B94" t="s">
        <v>4</v>
      </c>
      <c r="E94" s="30"/>
      <c r="F94" s="18"/>
      <c r="G94" s="18"/>
    </row>
    <row r="95" spans="2:12" x14ac:dyDescent="0.3">
      <c r="B95" t="s">
        <v>2</v>
      </c>
      <c r="E95" s="30"/>
      <c r="F95" s="18"/>
      <c r="G95" s="18"/>
    </row>
    <row r="96" spans="2:12" x14ac:dyDescent="0.3">
      <c r="B96" t="s">
        <v>3</v>
      </c>
      <c r="E96" s="30"/>
      <c r="F96" s="18"/>
      <c r="G96" s="18"/>
    </row>
    <row r="98" spans="2:2" x14ac:dyDescent="0.3">
      <c r="B98" t="s">
        <v>1</v>
      </c>
    </row>
    <row r="99" spans="2:2" x14ac:dyDescent="0.3">
      <c r="B99" t="s">
        <v>5</v>
      </c>
    </row>
  </sheetData>
  <mergeCells count="27">
    <mergeCell ref="B16:C18"/>
    <mergeCell ref="M4:M6"/>
    <mergeCell ref="A3:H3"/>
    <mergeCell ref="A4:A6"/>
    <mergeCell ref="D4:D6"/>
    <mergeCell ref="E4:E6"/>
    <mergeCell ref="F4:F6"/>
    <mergeCell ref="G4:G6"/>
    <mergeCell ref="H4:H6"/>
    <mergeCell ref="B4:C6"/>
    <mergeCell ref="I4:I6"/>
    <mergeCell ref="J4:J6"/>
    <mergeCell ref="K4:K6"/>
    <mergeCell ref="L4:L6"/>
    <mergeCell ref="A1:M2"/>
    <mergeCell ref="M16:M18"/>
    <mergeCell ref="I16:I18"/>
    <mergeCell ref="J16:J18"/>
    <mergeCell ref="K16:K18"/>
    <mergeCell ref="L16:L18"/>
    <mergeCell ref="A15:H15"/>
    <mergeCell ref="A16:A18"/>
    <mergeCell ref="D16:D18"/>
    <mergeCell ref="E16:E18"/>
    <mergeCell ref="F16:F18"/>
    <mergeCell ref="H16:H18"/>
    <mergeCell ref="G16:G18"/>
  </mergeCells>
  <printOptions horizontalCentered="1" gridLines="1"/>
  <pageMargins left="0.7" right="0.7" top="0.75" bottom="0.75" header="0.3" footer="0.3"/>
  <pageSetup scale="60" orientation="landscape" blackAndWhite="1" r:id="rId1"/>
  <headerFooter>
    <oddHeader>&amp;C&amp;"-,Bold"&amp;16Tournament of Roses
Market Survey Data
Aged to April 1, 2023</oddHeader>
    <oddFooter>&amp;CJorgensenHR&amp;R&amp;P</oddFooter>
  </headerFooter>
  <rowBreaks count="4" manualBreakCount="4">
    <brk id="18" max="16383" man="1"/>
    <brk id="35" max="16383" man="1"/>
    <brk id="53" max="16383" man="1"/>
    <brk id="73"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A7536-CAF8-44F9-9905-3D221952622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D 1 7 c V v p j i G u k A A A A 9 g A A A B I A H A B D b 2 5 m a W c v U G F j a 2 F n Z S 5 4 b W w g o h g A K K A U A A A A A A A A A A A A A A A A A A A A A A A A A A A A h Y 8 x D o I w G I W v Q r r T l p K o I T 9 l c J X E h G h c m 1 K h E Y q h x X I 3 B 4 / k F c Q o 6 u b 4 v v c N 7 9 2 v N 8 j G t g k u q r e 6 M y m K M E W B M r I r t a l S N L h j u E I Z h 6 2 Q J 1 G p Y J K N T U Z b p q h 2 7 p w Q 4 r 3 H P s Z d X x F G a U Q O + a a Q t W o F + s j 6 v x x q Y 5 0 w U i E O + 9 c Y z n A U L X G 8 Y J g C m S H k 2 n w F N u 1 9 t j 8 Q 1 k P j h l 5 x Z c J d A W S O Q N 4 f + A N Q S w M E F A A C A A g A D 1 7 c 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e 3 F Y o i k e 4 D g A A A B E A A A A T A B w A R m 9 y b X V s Y X M v U 2 V j d G l v b j E u b S C i G A A o o B Q A A A A A A A A A A A A A A A A A A A A A A A A A A A A r T k 0 u y c z P U w i G 0 I b W A F B L A Q I t A B Q A A g A I A A 9 e 3 F b 6 Y 4 h r p A A A A P Y A A A A S A A A A A A A A A A A A A A A A A A A A A A B D b 2 5 m a W c v U G F j a 2 F n Z S 5 4 b W x Q S w E C L Q A U A A I A C A A P X t x W D 8 r p q 6 Q A A A D p A A A A E w A A A A A A A A A A A A A A A A D w A A A A W 0 N v b n R l b n R f V H l w Z X N d L n h t b F B L A Q I t A B Q A A g A I A A 9 e 3 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u B 0 Y 8 h k h R a 8 8 v s U i V 1 Q d A A A A A A I A A A A A A B B m A A A A A Q A A I A A A A A k b e R m U 0 k d p 9 m G 0 o V a b g W U w y t a h s Z K E S p I R S I v e B U k m A A A A A A 6 A A A A A A g A A I A A A A P c i s x U 7 o A A I 1 q A r U y E F U k g 1 N d O Y q 2 q b H z A Z D e V W D l y F U A A A A F M Z E E y B C M d s / Q u n F 2 w w 7 A M C v A P X O W 9 z z 8 z j N 0 x q 3 E h e N B N 8 B K Q U N U b K P E X 0 4 f 0 1 + Q 9 a M h l t 3 P P V y 1 t o B 1 C l R t e k 1 M H 7 v 3 G j Z e 0 R A 9 3 9 B r C 6 Q A A A A J i S c C A I f k I Y 6 q Q D N t T X t F c g t Y w / o a d q B 4 R x e L W 4 J m q R K 1 Q / H 9 X P 3 S 8 P e 6 F f i a f S X S 4 S G E b X S J E W r L 3 i L O p f D Z M = < / D a t a M a s h u p > 
</file>

<file path=customXml/itemProps1.xml><?xml version="1.0" encoding="utf-8"?>
<ds:datastoreItem xmlns:ds="http://schemas.openxmlformats.org/officeDocument/2006/customXml" ds:itemID="{FC9EBD98-7D95-4FA0-B733-1004169AA7F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Community Relations </vt:lpstr>
      <vt:lpstr>Special Education and Mental He</vt:lpstr>
      <vt:lpstr>Administration</vt:lpstr>
      <vt:lpstr>Teaching</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Steve B</cp:lastModifiedBy>
  <cp:lastPrinted>2023-04-17T21:59:18Z</cp:lastPrinted>
  <dcterms:created xsi:type="dcterms:W3CDTF">2016-11-29T22:08:55Z</dcterms:created>
  <dcterms:modified xsi:type="dcterms:W3CDTF">2023-06-28T22:38:05Z</dcterms:modified>
</cp:coreProperties>
</file>