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jdqAme5PvDI3xCV1V-FB8Fc_fMmfUyW4\ReDesign Schools Louisiana\Monthly Financials\FY23\January 2023\"/>
    </mc:Choice>
  </mc:AlternateContent>
  <xr:revisionPtr revIDLastSave="0" documentId="13_ncr:1_{CF035643-B493-44B5-B921-9F6228D6DBC8}" xr6:coauthVersionLast="47" xr6:coauthVersionMax="47" xr10:uidLastSave="{00000000-0000-0000-0000-000000000000}"/>
  <bookViews>
    <workbookView xWindow="-120" yWindow="-120" windowWidth="29040" windowHeight="15840" activeTab="6" xr2:uid="{6C1CA202-04DC-4FFC-9FDF-C9193599838C}"/>
  </bookViews>
  <sheets>
    <sheet name="Dashboard" sheetId="2" r:id="rId1"/>
    <sheet name="Income Stmt -Consolidated" sheetId="3" r:id="rId2"/>
    <sheet name="Income Stmt Lanier" sheetId="9" r:id="rId3"/>
    <sheet name="Income Stmt Dalton" sheetId="7" r:id="rId4"/>
    <sheet name="Income Stmt Glen Oaks" sheetId="8" r:id="rId5"/>
    <sheet name="Monthly Projections" sheetId="4" r:id="rId6"/>
    <sheet name="Balance Sheet - Detailed" sheetId="5" r:id="rId7"/>
  </sheets>
  <externalReferences>
    <externalReference r:id="rId8"/>
  </externalReferences>
  <definedNames>
    <definedName name="_xlnm._FilterDatabase" localSheetId="3" hidden="1">'Income Stmt Dalton'!$A$1:$K$101</definedName>
    <definedName name="_xlnm._FilterDatabase" localSheetId="4" hidden="1">'Income Stmt Glen Oaks'!$A$1:$K$167</definedName>
    <definedName name="_xlnm._FilterDatabase" localSheetId="2" hidden="1">'Income Stmt Lanier'!$A$1:$K$100</definedName>
    <definedName name="BSDate">[1]Setup!$X$9</definedName>
    <definedName name="CommentWarningAbsolute">[1]Setup!$X$43</definedName>
    <definedName name="CommentWarningFloor">[1]Setup!$X$44</definedName>
    <definedName name="CommentWarningPercent">[1]Setup!$X$42</definedName>
    <definedName name="EndOfCurrentMonth">[1]Setup!$X$12</definedName>
    <definedName name="ForecastChangeInCash">[1]Dashboard!$G$62</definedName>
    <definedName name="ForecastNetIncome">[1]Dashboard!$G$60</definedName>
    <definedName name="ISDate">[1]Setup!$X$8</definedName>
    <definedName name="LastYearCashBalance">[1]GraphData!$B$24</definedName>
    <definedName name="Months">[1]Setup!$X$16:$X$27</definedName>
    <definedName name="PreviousMonthMinimumDiff">[1]Setup!$X$52</definedName>
    <definedName name="SchoolName">[1]Setup!$D$6</definedName>
    <definedName name="StartOfYear">[1]Setup!$D$13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8" i="9" l="1"/>
  <c r="J99" i="9" s="1"/>
  <c r="I97" i="9"/>
  <c r="H97" i="9"/>
  <c r="F97" i="9"/>
  <c r="E97" i="9"/>
  <c r="G97" i="9" s="1"/>
  <c r="K96" i="9"/>
  <c r="G96" i="9"/>
  <c r="K95" i="9"/>
  <c r="G95" i="9"/>
  <c r="K94" i="9"/>
  <c r="G94" i="9"/>
  <c r="K93" i="9"/>
  <c r="G93" i="9"/>
  <c r="K92" i="9"/>
  <c r="G92" i="9"/>
  <c r="K91" i="9"/>
  <c r="G91" i="9"/>
  <c r="K90" i="9"/>
  <c r="G90" i="9"/>
  <c r="K89" i="9"/>
  <c r="G89" i="9"/>
  <c r="K88" i="9"/>
  <c r="G88" i="9"/>
  <c r="K87" i="9"/>
  <c r="G87" i="9"/>
  <c r="K86" i="9"/>
  <c r="G86" i="9"/>
  <c r="K85" i="9"/>
  <c r="G85" i="9"/>
  <c r="K84" i="9"/>
  <c r="G84" i="9"/>
  <c r="K83" i="9"/>
  <c r="G83" i="9"/>
  <c r="I81" i="9"/>
  <c r="H81" i="9"/>
  <c r="K81" i="9" s="1"/>
  <c r="F81" i="9"/>
  <c r="E81" i="9"/>
  <c r="K80" i="9"/>
  <c r="G80" i="9"/>
  <c r="K79" i="9"/>
  <c r="G79" i="9"/>
  <c r="K78" i="9"/>
  <c r="G78" i="9"/>
  <c r="K77" i="9"/>
  <c r="G77" i="9"/>
  <c r="K76" i="9"/>
  <c r="G76" i="9"/>
  <c r="K75" i="9"/>
  <c r="G75" i="9"/>
  <c r="K74" i="9"/>
  <c r="G74" i="9"/>
  <c r="K73" i="9"/>
  <c r="G73" i="9"/>
  <c r="K72" i="9"/>
  <c r="G72" i="9"/>
  <c r="K71" i="9"/>
  <c r="G71" i="9"/>
  <c r="K70" i="9"/>
  <c r="G70" i="9"/>
  <c r="K69" i="9"/>
  <c r="G69" i="9"/>
  <c r="I67" i="9"/>
  <c r="H67" i="9"/>
  <c r="F67" i="9"/>
  <c r="E67" i="9"/>
  <c r="K66" i="9"/>
  <c r="G66" i="9"/>
  <c r="K65" i="9"/>
  <c r="G65" i="9"/>
  <c r="K64" i="9"/>
  <c r="G64" i="9"/>
  <c r="K63" i="9"/>
  <c r="G63" i="9"/>
  <c r="K62" i="9"/>
  <c r="G62" i="9"/>
  <c r="K61" i="9"/>
  <c r="G61" i="9"/>
  <c r="K60" i="9"/>
  <c r="G60" i="9"/>
  <c r="K59" i="9"/>
  <c r="G59" i="9"/>
  <c r="K58" i="9"/>
  <c r="G58" i="9"/>
  <c r="K57" i="9"/>
  <c r="G57" i="9"/>
  <c r="K56" i="9"/>
  <c r="G56" i="9"/>
  <c r="I54" i="9"/>
  <c r="H54" i="9"/>
  <c r="F54" i="9"/>
  <c r="E54" i="9"/>
  <c r="K53" i="9"/>
  <c r="G53" i="9"/>
  <c r="K52" i="9"/>
  <c r="G52" i="9"/>
  <c r="K51" i="9"/>
  <c r="G51" i="9"/>
  <c r="I49" i="9"/>
  <c r="H49" i="9"/>
  <c r="F49" i="9"/>
  <c r="E49" i="9"/>
  <c r="K48" i="9"/>
  <c r="G48" i="9"/>
  <c r="K47" i="9"/>
  <c r="G47" i="9"/>
  <c r="K46" i="9"/>
  <c r="G46" i="9"/>
  <c r="K45" i="9"/>
  <c r="G45" i="9"/>
  <c r="K44" i="9"/>
  <c r="G44" i="9"/>
  <c r="K43" i="9"/>
  <c r="G43" i="9"/>
  <c r="K42" i="9"/>
  <c r="G42" i="9"/>
  <c r="I40" i="9"/>
  <c r="H40" i="9"/>
  <c r="F40" i="9"/>
  <c r="E40" i="9"/>
  <c r="K39" i="9"/>
  <c r="G39" i="9"/>
  <c r="K38" i="9"/>
  <c r="G38" i="9"/>
  <c r="K37" i="9"/>
  <c r="G37" i="9"/>
  <c r="K36" i="9"/>
  <c r="G36" i="9"/>
  <c r="K35" i="9"/>
  <c r="G35" i="9"/>
  <c r="K34" i="9"/>
  <c r="G34" i="9"/>
  <c r="K33" i="9"/>
  <c r="G33" i="9"/>
  <c r="K32" i="9"/>
  <c r="G32" i="9"/>
  <c r="K31" i="9"/>
  <c r="G31" i="9"/>
  <c r="K30" i="9"/>
  <c r="G30" i="9"/>
  <c r="K29" i="9"/>
  <c r="G29" i="9"/>
  <c r="K28" i="9"/>
  <c r="G28" i="9"/>
  <c r="K27" i="9"/>
  <c r="G27" i="9"/>
  <c r="I23" i="9"/>
  <c r="H23" i="9"/>
  <c r="F23" i="9"/>
  <c r="E23" i="9"/>
  <c r="K22" i="9"/>
  <c r="G22" i="9"/>
  <c r="K21" i="9"/>
  <c r="G21" i="9"/>
  <c r="K20" i="9"/>
  <c r="G20" i="9"/>
  <c r="K19" i="9"/>
  <c r="G19" i="9"/>
  <c r="K18" i="9"/>
  <c r="G18" i="9"/>
  <c r="K17" i="9"/>
  <c r="G17" i="9"/>
  <c r="K16" i="9"/>
  <c r="G16" i="9"/>
  <c r="I14" i="9"/>
  <c r="I24" i="9" s="1"/>
  <c r="H14" i="9"/>
  <c r="F14" i="9"/>
  <c r="E14" i="9"/>
  <c r="K13" i="9"/>
  <c r="G13" i="9"/>
  <c r="K12" i="9"/>
  <c r="G12" i="9"/>
  <c r="K11" i="9"/>
  <c r="G11" i="9"/>
  <c r="K10" i="9"/>
  <c r="G10" i="9"/>
  <c r="K9" i="9"/>
  <c r="G9" i="9"/>
  <c r="J92" i="8"/>
  <c r="J93" i="8" s="1"/>
  <c r="I91" i="8"/>
  <c r="H91" i="8"/>
  <c r="F91" i="8"/>
  <c r="E91" i="8"/>
  <c r="K90" i="8"/>
  <c r="G90" i="8"/>
  <c r="K89" i="8"/>
  <c r="G89" i="8"/>
  <c r="K88" i="8"/>
  <c r="G88" i="8"/>
  <c r="K87" i="8"/>
  <c r="G87" i="8"/>
  <c r="K86" i="8"/>
  <c r="G86" i="8"/>
  <c r="K85" i="8"/>
  <c r="G85" i="8"/>
  <c r="K84" i="8"/>
  <c r="G84" i="8"/>
  <c r="K83" i="8"/>
  <c r="G83" i="8"/>
  <c r="K82" i="8"/>
  <c r="G82" i="8"/>
  <c r="K81" i="8"/>
  <c r="G81" i="8"/>
  <c r="K80" i="8"/>
  <c r="G80" i="8"/>
  <c r="K79" i="8"/>
  <c r="G79" i="8"/>
  <c r="K78" i="8"/>
  <c r="G78" i="8"/>
  <c r="I76" i="8"/>
  <c r="H76" i="8"/>
  <c r="F76" i="8"/>
  <c r="E76" i="8"/>
  <c r="K75" i="8"/>
  <c r="G75" i="8"/>
  <c r="K74" i="8"/>
  <c r="G74" i="8"/>
  <c r="K73" i="8"/>
  <c r="G73" i="8"/>
  <c r="K72" i="8"/>
  <c r="G72" i="8"/>
  <c r="K71" i="8"/>
  <c r="G71" i="8"/>
  <c r="K70" i="8"/>
  <c r="G70" i="8"/>
  <c r="K69" i="8"/>
  <c r="G69" i="8"/>
  <c r="K68" i="8"/>
  <c r="G68" i="8"/>
  <c r="K67" i="8"/>
  <c r="G67" i="8"/>
  <c r="K66" i="8"/>
  <c r="G66" i="8"/>
  <c r="K65" i="8"/>
  <c r="G65" i="8"/>
  <c r="K64" i="8"/>
  <c r="G64" i="8"/>
  <c r="I62" i="8"/>
  <c r="H62" i="8"/>
  <c r="F62" i="8"/>
  <c r="E62" i="8"/>
  <c r="K61" i="8"/>
  <c r="G61" i="8"/>
  <c r="K60" i="8"/>
  <c r="G60" i="8"/>
  <c r="K59" i="8"/>
  <c r="G59" i="8"/>
  <c r="K58" i="8"/>
  <c r="G58" i="8"/>
  <c r="K57" i="8"/>
  <c r="G57" i="8"/>
  <c r="K56" i="8"/>
  <c r="G56" i="8"/>
  <c r="K55" i="8"/>
  <c r="G55" i="8"/>
  <c r="K54" i="8"/>
  <c r="G54" i="8"/>
  <c r="K53" i="8"/>
  <c r="G53" i="8"/>
  <c r="K52" i="8"/>
  <c r="G52" i="8"/>
  <c r="I50" i="8"/>
  <c r="H50" i="8"/>
  <c r="F50" i="8"/>
  <c r="E50" i="8"/>
  <c r="G50" i="8" s="1"/>
  <c r="K49" i="8"/>
  <c r="G49" i="8"/>
  <c r="K48" i="8"/>
  <c r="G48" i="8"/>
  <c r="K47" i="8"/>
  <c r="G47" i="8"/>
  <c r="I45" i="8"/>
  <c r="H45" i="8"/>
  <c r="F45" i="8"/>
  <c r="E45" i="8"/>
  <c r="K44" i="8"/>
  <c r="G44" i="8"/>
  <c r="K43" i="8"/>
  <c r="G43" i="8"/>
  <c r="K42" i="8"/>
  <c r="G42" i="8"/>
  <c r="K41" i="8"/>
  <c r="G41" i="8"/>
  <c r="K40" i="8"/>
  <c r="G40" i="8"/>
  <c r="K39" i="8"/>
  <c r="G39" i="8"/>
  <c r="K38" i="8"/>
  <c r="G38" i="8"/>
  <c r="K37" i="8"/>
  <c r="G37" i="8"/>
  <c r="I35" i="8"/>
  <c r="H35" i="8"/>
  <c r="F35" i="8"/>
  <c r="E35" i="8"/>
  <c r="K34" i="8"/>
  <c r="G34" i="8"/>
  <c r="K33" i="8"/>
  <c r="G33" i="8"/>
  <c r="K32" i="8"/>
  <c r="G32" i="8"/>
  <c r="K31" i="8"/>
  <c r="G31" i="8"/>
  <c r="K30" i="8"/>
  <c r="G30" i="8"/>
  <c r="K29" i="8"/>
  <c r="G29" i="8"/>
  <c r="K28" i="8"/>
  <c r="G28" i="8"/>
  <c r="K27" i="8"/>
  <c r="G27" i="8"/>
  <c r="K26" i="8"/>
  <c r="G26" i="8"/>
  <c r="K25" i="8"/>
  <c r="G25" i="8"/>
  <c r="K24" i="8"/>
  <c r="G24" i="8"/>
  <c r="I20" i="8"/>
  <c r="H20" i="8"/>
  <c r="F20" i="8"/>
  <c r="E20" i="8"/>
  <c r="K19" i="8"/>
  <c r="G19" i="8"/>
  <c r="K18" i="8"/>
  <c r="G18" i="8"/>
  <c r="K17" i="8"/>
  <c r="G17" i="8"/>
  <c r="K16" i="8"/>
  <c r="G16" i="8"/>
  <c r="K15" i="8"/>
  <c r="G15" i="8"/>
  <c r="K14" i="8"/>
  <c r="G14" i="8"/>
  <c r="I12" i="8"/>
  <c r="I21" i="8" s="1"/>
  <c r="H12" i="8"/>
  <c r="F12" i="8"/>
  <c r="F21" i="8" s="1"/>
  <c r="E12" i="8"/>
  <c r="E21" i="8" s="1"/>
  <c r="K11" i="8"/>
  <c r="G11" i="8"/>
  <c r="K10" i="8"/>
  <c r="G10" i="8"/>
  <c r="K9" i="8"/>
  <c r="G9" i="8"/>
  <c r="K8" i="8"/>
  <c r="G8" i="8"/>
  <c r="J99" i="7"/>
  <c r="J100" i="7" s="1"/>
  <c r="I98" i="7"/>
  <c r="K98" i="7" s="1"/>
  <c r="H98" i="7"/>
  <c r="F98" i="7"/>
  <c r="E98" i="7"/>
  <c r="K97" i="7"/>
  <c r="G97" i="7"/>
  <c r="K96" i="7"/>
  <c r="G96" i="7"/>
  <c r="K95" i="7"/>
  <c r="G95" i="7"/>
  <c r="K94" i="7"/>
  <c r="G94" i="7"/>
  <c r="K93" i="7"/>
  <c r="G93" i="7"/>
  <c r="K92" i="7"/>
  <c r="G92" i="7"/>
  <c r="K91" i="7"/>
  <c r="G91" i="7"/>
  <c r="K90" i="7"/>
  <c r="G90" i="7"/>
  <c r="K89" i="7"/>
  <c r="G89" i="7"/>
  <c r="K88" i="7"/>
  <c r="G88" i="7"/>
  <c r="K87" i="7"/>
  <c r="G87" i="7"/>
  <c r="K86" i="7"/>
  <c r="G86" i="7"/>
  <c r="K85" i="7"/>
  <c r="G85" i="7"/>
  <c r="K84" i="7"/>
  <c r="G84" i="7"/>
  <c r="K83" i="7"/>
  <c r="G83" i="7"/>
  <c r="I81" i="7"/>
  <c r="H81" i="7"/>
  <c r="F81" i="7"/>
  <c r="E81" i="7"/>
  <c r="K80" i="7"/>
  <c r="G80" i="7"/>
  <c r="K79" i="7"/>
  <c r="G79" i="7"/>
  <c r="K78" i="7"/>
  <c r="G78" i="7"/>
  <c r="K77" i="7"/>
  <c r="G77" i="7"/>
  <c r="K76" i="7"/>
  <c r="G76" i="7"/>
  <c r="K75" i="7"/>
  <c r="G75" i="7"/>
  <c r="K74" i="7"/>
  <c r="G74" i="7"/>
  <c r="K73" i="7"/>
  <c r="G73" i="7"/>
  <c r="K72" i="7"/>
  <c r="G72" i="7"/>
  <c r="K71" i="7"/>
  <c r="G71" i="7"/>
  <c r="K70" i="7"/>
  <c r="G70" i="7"/>
  <c r="I68" i="7"/>
  <c r="H68" i="7"/>
  <c r="F68" i="7"/>
  <c r="G68" i="7" s="1"/>
  <c r="E68" i="7"/>
  <c r="K67" i="7"/>
  <c r="G67" i="7"/>
  <c r="K66" i="7"/>
  <c r="G66" i="7"/>
  <c r="K65" i="7"/>
  <c r="G65" i="7"/>
  <c r="K64" i="7"/>
  <c r="G64" i="7"/>
  <c r="K63" i="7"/>
  <c r="G63" i="7"/>
  <c r="K62" i="7"/>
  <c r="G62" i="7"/>
  <c r="K61" i="7"/>
  <c r="G61" i="7"/>
  <c r="K60" i="7"/>
  <c r="G60" i="7"/>
  <c r="K59" i="7"/>
  <c r="G59" i="7"/>
  <c r="K58" i="7"/>
  <c r="G58" i="7"/>
  <c r="K57" i="7"/>
  <c r="G57" i="7"/>
  <c r="I55" i="7"/>
  <c r="H55" i="7"/>
  <c r="F55" i="7"/>
  <c r="E55" i="7"/>
  <c r="K54" i="7"/>
  <c r="G54" i="7"/>
  <c r="K53" i="7"/>
  <c r="G53" i="7"/>
  <c r="K52" i="7"/>
  <c r="G52" i="7"/>
  <c r="K51" i="7"/>
  <c r="G51" i="7"/>
  <c r="I49" i="7"/>
  <c r="H49" i="7"/>
  <c r="F49" i="7"/>
  <c r="E49" i="7"/>
  <c r="K48" i="7"/>
  <c r="G48" i="7"/>
  <c r="K47" i="7"/>
  <c r="G47" i="7"/>
  <c r="K46" i="7"/>
  <c r="G46" i="7"/>
  <c r="K45" i="7"/>
  <c r="G45" i="7"/>
  <c r="K44" i="7"/>
  <c r="G44" i="7"/>
  <c r="K43" i="7"/>
  <c r="G43" i="7"/>
  <c r="K42" i="7"/>
  <c r="G42" i="7"/>
  <c r="I40" i="7"/>
  <c r="H40" i="7"/>
  <c r="F40" i="7"/>
  <c r="E40" i="7"/>
  <c r="K39" i="7"/>
  <c r="G39" i="7"/>
  <c r="K38" i="7"/>
  <c r="G38" i="7"/>
  <c r="K37" i="7"/>
  <c r="G37" i="7"/>
  <c r="K36" i="7"/>
  <c r="G36" i="7"/>
  <c r="K35" i="7"/>
  <c r="G35" i="7"/>
  <c r="K34" i="7"/>
  <c r="G34" i="7"/>
  <c r="K33" i="7"/>
  <c r="G33" i="7"/>
  <c r="K32" i="7"/>
  <c r="G32" i="7"/>
  <c r="K31" i="7"/>
  <c r="G31" i="7"/>
  <c r="K30" i="7"/>
  <c r="G30" i="7"/>
  <c r="K29" i="7"/>
  <c r="G29" i="7"/>
  <c r="K28" i="7"/>
  <c r="G28" i="7"/>
  <c r="I24" i="7"/>
  <c r="H24" i="7"/>
  <c r="F24" i="7"/>
  <c r="E24" i="7"/>
  <c r="K23" i="7"/>
  <c r="G23" i="7"/>
  <c r="K22" i="7"/>
  <c r="G22" i="7"/>
  <c r="K21" i="7"/>
  <c r="G21" i="7"/>
  <c r="K20" i="7"/>
  <c r="G20" i="7"/>
  <c r="K19" i="7"/>
  <c r="G19" i="7"/>
  <c r="K18" i="7"/>
  <c r="G18" i="7"/>
  <c r="K17" i="7"/>
  <c r="G17" i="7"/>
  <c r="K16" i="7"/>
  <c r="G16" i="7"/>
  <c r="I14" i="7"/>
  <c r="H14" i="7"/>
  <c r="K14" i="7" s="1"/>
  <c r="F14" i="7"/>
  <c r="E14" i="7"/>
  <c r="K13" i="7"/>
  <c r="G13" i="7"/>
  <c r="K12" i="7"/>
  <c r="G12" i="7"/>
  <c r="K11" i="7"/>
  <c r="G11" i="7"/>
  <c r="K10" i="7"/>
  <c r="G10" i="7"/>
  <c r="K9" i="7"/>
  <c r="G9" i="7"/>
  <c r="J238" i="3"/>
  <c r="J239" i="3" s="1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I237" i="3"/>
  <c r="H237" i="3"/>
  <c r="F237" i="3"/>
  <c r="G237" i="3" s="1"/>
  <c r="E237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I193" i="3"/>
  <c r="H193" i="3"/>
  <c r="K193" i="3" s="1"/>
  <c r="F193" i="3"/>
  <c r="E193" i="3"/>
  <c r="G193" i="3" s="1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I156" i="3"/>
  <c r="K156" i="3" s="1"/>
  <c r="H156" i="3"/>
  <c r="F156" i="3"/>
  <c r="E156" i="3"/>
  <c r="G156" i="3" s="1"/>
  <c r="K121" i="3"/>
  <c r="K120" i="3"/>
  <c r="K119" i="3"/>
  <c r="K118" i="3"/>
  <c r="K117" i="3"/>
  <c r="K116" i="3"/>
  <c r="K115" i="3"/>
  <c r="K114" i="3"/>
  <c r="K113" i="3"/>
  <c r="K112" i="3"/>
  <c r="G121" i="3"/>
  <c r="G120" i="3"/>
  <c r="G119" i="3"/>
  <c r="G118" i="3"/>
  <c r="G117" i="3"/>
  <c r="G116" i="3"/>
  <c r="G115" i="3"/>
  <c r="G114" i="3"/>
  <c r="G113" i="3"/>
  <c r="G112" i="3"/>
  <c r="I122" i="3"/>
  <c r="H122" i="3"/>
  <c r="K122" i="3" s="1"/>
  <c r="F122" i="3"/>
  <c r="E122" i="3"/>
  <c r="G122" i="3" s="1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I110" i="3"/>
  <c r="H110" i="3"/>
  <c r="K110" i="3" s="1"/>
  <c r="F110" i="3"/>
  <c r="G110" i="3" s="1"/>
  <c r="E110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I86" i="3"/>
  <c r="I238" i="3" s="1"/>
  <c r="H86" i="3"/>
  <c r="H238" i="3" s="1"/>
  <c r="F86" i="3"/>
  <c r="F238" i="3" s="1"/>
  <c r="E86" i="3"/>
  <c r="G86" i="3" s="1"/>
  <c r="I47" i="3"/>
  <c r="I239" i="3" s="1"/>
  <c r="E47" i="3"/>
  <c r="G47" i="3" s="1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I46" i="3"/>
  <c r="H46" i="3"/>
  <c r="F46" i="3"/>
  <c r="E46" i="3"/>
  <c r="G46" i="3" s="1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I23" i="3"/>
  <c r="H23" i="3"/>
  <c r="K23" i="3" s="1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F23" i="3"/>
  <c r="F47" i="3" s="1"/>
  <c r="F239" i="3" s="1"/>
  <c r="G9" i="3"/>
  <c r="E23" i="3"/>
  <c r="G40" i="9" l="1"/>
  <c r="K14" i="9"/>
  <c r="I98" i="9"/>
  <c r="K54" i="9"/>
  <c r="E24" i="9"/>
  <c r="G24" i="9" s="1"/>
  <c r="G67" i="9"/>
  <c r="K97" i="9"/>
  <c r="G23" i="9"/>
  <c r="K49" i="9"/>
  <c r="G81" i="9"/>
  <c r="F24" i="9"/>
  <c r="I99" i="9"/>
  <c r="G49" i="9"/>
  <c r="G54" i="9"/>
  <c r="K67" i="9"/>
  <c r="F98" i="9"/>
  <c r="H98" i="9"/>
  <c r="K91" i="8"/>
  <c r="K62" i="8"/>
  <c r="G76" i="8"/>
  <c r="K76" i="8"/>
  <c r="H92" i="8"/>
  <c r="G45" i="8"/>
  <c r="G62" i="8"/>
  <c r="G20" i="8"/>
  <c r="K12" i="8"/>
  <c r="G35" i="8"/>
  <c r="F92" i="8"/>
  <c r="F93" i="8" s="1"/>
  <c r="G91" i="8"/>
  <c r="I92" i="8"/>
  <c r="I93" i="8" s="1"/>
  <c r="K45" i="8"/>
  <c r="K50" i="8"/>
  <c r="H21" i="8"/>
  <c r="K40" i="9"/>
  <c r="E98" i="9"/>
  <c r="E99" i="9" s="1"/>
  <c r="H24" i="9"/>
  <c r="G14" i="9"/>
  <c r="E25" i="7"/>
  <c r="G25" i="7" s="1"/>
  <c r="F25" i="7"/>
  <c r="I25" i="7"/>
  <c r="K81" i="7"/>
  <c r="G55" i="7"/>
  <c r="G24" i="7"/>
  <c r="K49" i="7"/>
  <c r="G40" i="7"/>
  <c r="G49" i="7"/>
  <c r="E99" i="7"/>
  <c r="E100" i="7" s="1"/>
  <c r="H99" i="7"/>
  <c r="K68" i="7"/>
  <c r="F99" i="7"/>
  <c r="G98" i="7"/>
  <c r="I99" i="7"/>
  <c r="I100" i="7" s="1"/>
  <c r="K55" i="7"/>
  <c r="G21" i="8"/>
  <c r="E92" i="8"/>
  <c r="E93" i="8" s="1"/>
  <c r="G12" i="8"/>
  <c r="K35" i="8"/>
  <c r="H25" i="7"/>
  <c r="K40" i="7"/>
  <c r="G81" i="7"/>
  <c r="G14" i="7"/>
  <c r="G239" i="3"/>
  <c r="G238" i="3"/>
  <c r="K238" i="3"/>
  <c r="H47" i="3"/>
  <c r="E238" i="3"/>
  <c r="E239" i="3" s="1"/>
  <c r="G23" i="3"/>
  <c r="G98" i="9" l="1"/>
  <c r="F99" i="9"/>
  <c r="K98" i="9"/>
  <c r="G99" i="9"/>
  <c r="H93" i="8"/>
  <c r="G92" i="8"/>
  <c r="G93" i="8" s="1"/>
  <c r="K92" i="8"/>
  <c r="K21" i="8"/>
  <c r="H99" i="9"/>
  <c r="K24" i="9"/>
  <c r="F100" i="7"/>
  <c r="G99" i="7"/>
  <c r="G100" i="7" s="1"/>
  <c r="K99" i="7"/>
  <c r="K25" i="7"/>
  <c r="H100" i="7"/>
  <c r="H239" i="3"/>
  <c r="K47" i="3"/>
  <c r="K239" i="3" s="1"/>
  <c r="K99" i="9" l="1"/>
  <c r="K93" i="8"/>
  <c r="K100" i="7"/>
</calcChain>
</file>

<file path=xl/sharedStrings.xml><?xml version="1.0" encoding="utf-8"?>
<sst xmlns="http://schemas.openxmlformats.org/spreadsheetml/2006/main" count="964" uniqueCount="339">
  <si>
    <t>Dashboard</t>
  </si>
  <si>
    <t>ReDesign Schools Louisiana</t>
  </si>
  <si>
    <t>July 2022 through January 2023</t>
  </si>
  <si>
    <t>Key Performance Indicators</t>
  </si>
  <si>
    <t>Good</t>
  </si>
  <si>
    <t>Neutral</t>
  </si>
  <si>
    <t/>
  </si>
  <si>
    <t>Days of Cash</t>
  </si>
  <si>
    <t>Gross Margin</t>
  </si>
  <si>
    <t>(At Year End)</t>
  </si>
  <si>
    <t>Margin</t>
  </si>
  <si>
    <t>Target &gt; 45 days</t>
  </si>
  <si>
    <t>Target &gt; -5.0%</t>
  </si>
  <si>
    <t>Financial Snapshot</t>
  </si>
  <si>
    <t>Year-To-Date Financials</t>
  </si>
  <si>
    <t>Annual Forecast</t>
  </si>
  <si>
    <t>Actual</t>
  </si>
  <si>
    <t>Budget</t>
  </si>
  <si>
    <t>Variance</t>
  </si>
  <si>
    <t>Forecast</t>
  </si>
  <si>
    <t>Remaining</t>
  </si>
  <si>
    <t>Revenue</t>
  </si>
  <si>
    <t>State and Local Revenue</t>
  </si>
  <si>
    <t>Federal Revenue</t>
  </si>
  <si>
    <t>Private Grants and Donations</t>
  </si>
  <si>
    <t>Earned Fees</t>
  </si>
  <si>
    <t>Total Revenue</t>
  </si>
  <si>
    <t>Expenses</t>
  </si>
  <si>
    <t>Salaries</t>
  </si>
  <si>
    <t>Benefits and Taxes</t>
  </si>
  <si>
    <t>Staff-Related Costs</t>
  </si>
  <si>
    <t>Rent</t>
  </si>
  <si>
    <t>Occupancy Service</t>
  </si>
  <si>
    <t>Direct Student Expense</t>
  </si>
  <si>
    <t>Office &amp; Business Expense</t>
  </si>
  <si>
    <t>Interest</t>
  </si>
  <si>
    <t>Total Ordinary Expenses</t>
  </si>
  <si>
    <t>Net Operating Income</t>
  </si>
  <si>
    <t>Total Expenses</t>
  </si>
  <si>
    <t>Net Income</t>
  </si>
  <si>
    <t>Cash Flow Adjustments</t>
  </si>
  <si>
    <t>Current</t>
  </si>
  <si>
    <t>Income Statement</t>
  </si>
  <si>
    <t>Year-To-Date</t>
  </si>
  <si>
    <t>Annual</t>
  </si>
  <si>
    <t>External Notes</t>
  </si>
  <si>
    <t>Prv TOTAL</t>
  </si>
  <si>
    <t>Diff</t>
  </si>
  <si>
    <t>1994000.1 · Local MFP</t>
  </si>
  <si>
    <t>1994000.2 · Local MFP</t>
  </si>
  <si>
    <t>1994000.3 · Local MFP</t>
  </si>
  <si>
    <t>1999000.1 · Other Misc Revenues-Other Miscellaneous Revenues</t>
  </si>
  <si>
    <t>1999000.2 · Other Misc Revenues-Other Miscellaneous Revenues</t>
  </si>
  <si>
    <t>1999000.3 · Other Misc Revenues-Other Miscellaneous Revenues</t>
  </si>
  <si>
    <t>3110000.1 · State MFP</t>
  </si>
  <si>
    <t>3110000.2 · State MFP</t>
  </si>
  <si>
    <t>3110000.3 · State MFP</t>
  </si>
  <si>
    <t>3240000.1 · LA4</t>
  </si>
  <si>
    <t>3240000.2 · LA4</t>
  </si>
  <si>
    <t>3290000.1 · Other Restricted Revenues</t>
  </si>
  <si>
    <t>3290000.2 · Other Restricted Revenues</t>
  </si>
  <si>
    <t>3290000.3 · Other Restricted Revenues</t>
  </si>
  <si>
    <t>Total State and Local Revenue</t>
  </si>
  <si>
    <t>4340000.2 · Headstart</t>
  </si>
  <si>
    <t>4515000.1 · School Food Service</t>
  </si>
  <si>
    <t>4515000.2 · School Food Service</t>
  </si>
  <si>
    <t>4515000.3 · School Food Service</t>
  </si>
  <si>
    <t>4531000.1 · IDEA, Part B</t>
  </si>
  <si>
    <t>4531000.2 · IDEA, Part B</t>
  </si>
  <si>
    <t>4531000.3 · IDEA, Part B</t>
  </si>
  <si>
    <t>4541000.1 · Title I, Part A</t>
  </si>
  <si>
    <t>4541000.2 · Title I, Part A</t>
  </si>
  <si>
    <t>4541000.3 · Title I, Part A</t>
  </si>
  <si>
    <t>4550000.1 · Title I, School Imp</t>
  </si>
  <si>
    <t>4550000.2 · Title I, School Imp</t>
  </si>
  <si>
    <t>4550000.3 · Title I, School Imp</t>
  </si>
  <si>
    <t>4552000.1 · Title I, DSS</t>
  </si>
  <si>
    <t>4552000.2 · Title I, DSS</t>
  </si>
  <si>
    <t>4552000.3 · Title I, DSS</t>
  </si>
  <si>
    <t>4559000.1 · Other NCLB Programs</t>
  </si>
  <si>
    <t>4559000.2 · Other NCLB Programs</t>
  </si>
  <si>
    <t>4559000.3 · Other NCLB Programs</t>
  </si>
  <si>
    <t>4590000.1 · Other Federal Programs</t>
  </si>
  <si>
    <t>4590000.2 · Other Federal Programs</t>
  </si>
  <si>
    <t>Total Federal Revenue</t>
  </si>
  <si>
    <t>1111110.3 · Salary Admini</t>
  </si>
  <si>
    <t>1112400.1 · Salaries-Other School Administrators-School Admin</t>
  </si>
  <si>
    <t>1112400.2 · Salaries-Other School Administrators-School Admin</t>
  </si>
  <si>
    <t>1112400.3 · Salaries-Other School Administrators-School Admin</t>
  </si>
  <si>
    <t>1112410.1 · Salaries-Principals-Office of the Principal Svcs</t>
  </si>
  <si>
    <t>1112410.2 · Salaries-Principals-Office of the Principal Svcs</t>
  </si>
  <si>
    <t>1112410.3 · Salaries-Principals-Office of the Principal Svcs</t>
  </si>
  <si>
    <t>1112430.1 · Salaries-CEO-School Chief Executive Officer Svcs</t>
  </si>
  <si>
    <t>1112430.2 · Salaries-CEO-School Chief Executive Officer Svcs</t>
  </si>
  <si>
    <t>1112430.3 · Salaries-CEO-School Chief Executive Officer Svcs</t>
  </si>
  <si>
    <t>1112510.1 · Salaries-Business Mgr-Fiscal Svcs</t>
  </si>
  <si>
    <t>1112510.2 · Salaries-Business Mgr-Fiscal Svcs</t>
  </si>
  <si>
    <t>1112510.3 · Salaries-Business Mgr-Fiscal Svcs</t>
  </si>
  <si>
    <t>1121105.1 · Salaries-Kinder Teachers-Kindergarten</t>
  </si>
  <si>
    <t>1121110.1 · Salaries-Elementary Teachers-Elementary</t>
  </si>
  <si>
    <t>1121110.2 · Salaries-Elementary Teachers-Elementary</t>
  </si>
  <si>
    <t>1121110.3 · Salaries-Elementary Teachers-Elementary</t>
  </si>
  <si>
    <t>1121210.1 · Salaries-Teachers-Special Education</t>
  </si>
  <si>
    <t>1121210.2 · Salaries-Teachers-Special Education</t>
  </si>
  <si>
    <t>1121210.3 · Salaries-Teachers-Special Education</t>
  </si>
  <si>
    <t>1121590.1 · 1 Pre K Teacher</t>
  </si>
  <si>
    <t>1121590.2 · Salaries-Teachers-Special Education</t>
  </si>
  <si>
    <t>1132122.1 · Salaries-Social Workers-Counseling Svcs</t>
  </si>
  <si>
    <t>1132122.2 · Salaries-Social Workers-Counseling Svcs</t>
  </si>
  <si>
    <t>1132122.3 · Salaries-Social Workers-Counseling Svcs</t>
  </si>
  <si>
    <t>1142400.1 · Salaries-Secretarial-School Admin</t>
  </si>
  <si>
    <t>1142400.2 · Salaries-Secretarial-School Admin</t>
  </si>
  <si>
    <t>1142400.3 · Salaries-Secretarial-School Admin</t>
  </si>
  <si>
    <t>1151100.1 · Salaries-Aides-Regular Programs</t>
  </si>
  <si>
    <t>1151100.2 · Salaries-Aides-Regular Programs</t>
  </si>
  <si>
    <t>1151210.1 · Salaries-Aides-Special Education</t>
  </si>
  <si>
    <t>1151210.2 · Salaries-Aides-Special Education</t>
  </si>
  <si>
    <t>1151210.3 · Salaries-Aides-Special Education</t>
  </si>
  <si>
    <t>1162620.1 · Salaries-Custodian</t>
  </si>
  <si>
    <t>1162620.2 · Salaries-Custodian</t>
  </si>
  <si>
    <t>1162620.3 · Salaries-Custodian</t>
  </si>
  <si>
    <t>Total Salaries</t>
  </si>
  <si>
    <t>2101100.3 · Benefits-Group Ins-Regular Programs</t>
  </si>
  <si>
    <t>2102400.1 · Benefits-Group Ins-School Admin</t>
  </si>
  <si>
    <t>2102400.2 · Benefits-Group Ins-School Admin</t>
  </si>
  <si>
    <t>2102400.3 · Benefits-Group Ins-School Admin</t>
  </si>
  <si>
    <t>2201100.1 · Benefits-FICA-Regular Programs</t>
  </si>
  <si>
    <t>2201100.2 · Benefits-FICA-Regular Programs</t>
  </si>
  <si>
    <t>2201100.3 · Benefits-FICA-Regular Programs</t>
  </si>
  <si>
    <t>2251100.1 · Benefits-Medicare-Regular Programs</t>
  </si>
  <si>
    <t>2251100.2 · Benefits-Medicare-Regular Programs</t>
  </si>
  <si>
    <t>2251100.3 · Benefits-Medicare-Regular Programs</t>
  </si>
  <si>
    <t>2391100.1 · Benefits-ER to Other Retirement-Regular Programs</t>
  </si>
  <si>
    <t>2391100.2 · Benefits-ER to Other Retirement-Regular Programs</t>
  </si>
  <si>
    <t>2391100.3 · Benefits-ER to Other Retirement-Regular Programs</t>
  </si>
  <si>
    <t>2501100.1 · Benefits-Unemployment Comp-Regular Programs</t>
  </si>
  <si>
    <t>2501100.2 · Benefits-Unemployment Comp-Regular Programs</t>
  </si>
  <si>
    <t>2501100.3 · Benefits-Unemployment Comp-Regular Programs</t>
  </si>
  <si>
    <t>2601100.1 · Benefits-Workmens Comp-Regular Programs</t>
  </si>
  <si>
    <t>2601100.2 · Benefits-Workmens Comp-Regular Programs</t>
  </si>
  <si>
    <t>2601100.3 · Benefits-Workmens Comp-Regular Programs</t>
  </si>
  <si>
    <t>2901100.1 · Other Benefits</t>
  </si>
  <si>
    <t>2901100.2 · Other Benefits</t>
  </si>
  <si>
    <t>2901100.3 · Benefits-Other-Regular Programs</t>
  </si>
  <si>
    <t>Total Benefits and Taxes</t>
  </si>
  <si>
    <t>3002231.1 · Purchased Professional and Tech Serv PD</t>
  </si>
  <si>
    <t>3002231.2 · Purchased Professional and Tech Serv PD</t>
  </si>
  <si>
    <t>3002231.3 · Purchased Professional and Tech Serv PD</t>
  </si>
  <si>
    <t>3002232.1 · Purchased Professional and Tech PD SPED</t>
  </si>
  <si>
    <t>3002232.2 · Purchased Professional and Tech PD SPED</t>
  </si>
  <si>
    <t>3002232.3 · Purchased Professional and Tech PD SPED</t>
  </si>
  <si>
    <t>3002830.1 · Purch Prof and Tech Svcs-HR Svcs-Board of Education Svcs</t>
  </si>
  <si>
    <t>3002830.2 · Purch Prof and Tech Svcs-HR Svcs-Board of Education Svcs</t>
  </si>
  <si>
    <t>3002830.3 · Purch Prof and Tech Svcs-HR Svcs-Board of Education Svcs</t>
  </si>
  <si>
    <t>3392830.2 · Purch Prof and Tech Svcs-Background Checks-Human Resource Svcs</t>
  </si>
  <si>
    <t>Total Staff-Related Costs</t>
  </si>
  <si>
    <t>3002660.1 · Purch Prof and Tech Svcs-Other Purch Tech Svcs-Safetyand Security</t>
  </si>
  <si>
    <t>3002660.2 · Purch Prof and Tech Svcs-Other Purch Tech Svcs-Safetyand Security</t>
  </si>
  <si>
    <t>3002660.3 · Purch Prof and Tech Svcs-Other Purch Tech Svcs-Safetyand Security</t>
  </si>
  <si>
    <t>4002310.1 · Other Purchased Property Services</t>
  </si>
  <si>
    <t>4002310.2 · Other Purchased Property Services</t>
  </si>
  <si>
    <t>4002310.3 · Other Purchased Property Services</t>
  </si>
  <si>
    <t>4002660.1 · Purch Prop Svcs - Security Systems</t>
  </si>
  <si>
    <t>4002660.2 · Purch Prop Svcs - Security Systems</t>
  </si>
  <si>
    <t>4002660.3 · Purch Prop Svcs - Security Systems</t>
  </si>
  <si>
    <t>4112620.1 · Purch Prop Svcs-Water and Sewage-Operation and Maintenance of Buildings</t>
  </si>
  <si>
    <t>4112620.2 · Purch Prop Svcs-Water and Sewage-Operation and Maintenance of Buildings</t>
  </si>
  <si>
    <t>4112620.3 · Purch Prop Svcs-Water and Sewage-Operation and Maintenance of Buildings</t>
  </si>
  <si>
    <t>4212620.1 · Disposal Svcs-Operation and Maintenance of Buildings</t>
  </si>
  <si>
    <t>4212620.2 · Disposal Svcs-Operation and Maintenance of Buildings</t>
  </si>
  <si>
    <t>4212620.3 · Disposal Svcs-Operation and Maintenance of Buildings</t>
  </si>
  <si>
    <t>4232620.1 · Custodial Svcs-Operation and Maintenance of Buildings</t>
  </si>
  <si>
    <t>4232620.2 · Custodial Svcs-Operation and Maintenance of Buildings</t>
  </si>
  <si>
    <t>4302620.1 · Repairs and Maint Svcs-Operation and Maintenance of Buildings</t>
  </si>
  <si>
    <t>4302620.2 · Repairs and Maint Svcs-Operation and Maintenance of Buildings</t>
  </si>
  <si>
    <t>4302620.3 · Repairs and Maint Svcs-Operation and Maintenance of Buildings</t>
  </si>
  <si>
    <t>4422400.1 · Rental of Equip-School Admin</t>
  </si>
  <si>
    <t>4422400.2 · Rental of Equip-School Admin</t>
  </si>
  <si>
    <t>4422400.3 · Rental of Equip-School Admin</t>
  </si>
  <si>
    <t>4422620.1 · 1 Rental of Equip-Operation and Maintenance of Buildings</t>
  </si>
  <si>
    <t>4422620.2 · Rental of Equip-Operation and Maintenance of Buildings</t>
  </si>
  <si>
    <t>4422620.3 · Rental of Equip-Operation and Maintenance of Buildings</t>
  </si>
  <si>
    <t>6102620.1 · Operation and Maintenance of Buildings</t>
  </si>
  <si>
    <t>6102620.2 · Operation and Maintenance of Buildings</t>
  </si>
  <si>
    <t>6102620.3 · Operation and Maintenance of Buildings</t>
  </si>
  <si>
    <t>6222620.1 · Electricity-Operation and Maintenance of Buildings</t>
  </si>
  <si>
    <t>6222620.2 · Electricity-Operation and Maintenance of Buildings</t>
  </si>
  <si>
    <t>6222620.3 · Electricity-Operation and Maintenance of Buildings</t>
  </si>
  <si>
    <t>Total Occupancy Service</t>
  </si>
  <si>
    <t>3001100.1 · Purch Prof and Tech Svcs-Other Purch Tech Svcs-RegularPrograms</t>
  </si>
  <si>
    <t>3001100.2 · Purch Prof and Tech Svcs-Other Purch Tech Svcs-RegularPrograms</t>
  </si>
  <si>
    <t>3001100.3 · Purch Prof and Tech Svcs-Other Purch Tech Svcs-RegularPrograms</t>
  </si>
  <si>
    <t>3001210.1 · Other Purch Tech Svcs-Special Education</t>
  </si>
  <si>
    <t>3001210.2 · Other Purch Tech Svcs-Special Education</t>
  </si>
  <si>
    <t>3001210.3 · Other Purch Tech Svcs-Special Education</t>
  </si>
  <si>
    <t>3002140.1 · Purchased Professional and Technical SPED Assessments</t>
  </si>
  <si>
    <t>3002140.2 · Purchased Professional and Technical SPED Assessments</t>
  </si>
  <si>
    <t>3002140.3 · Purchased Professional and Technical SPED Assessments</t>
  </si>
  <si>
    <t>3002150.1 · Other-Speech Pathology and Audiology Svcs</t>
  </si>
  <si>
    <t>3002150.3 · Other-Speech Pathology and Audiology Svcs</t>
  </si>
  <si>
    <t>3002160.1 · Other-Occupational Therapy and Related Svcs</t>
  </si>
  <si>
    <t>3002160.2 · Other-Occupational Therapy and Related Svcs</t>
  </si>
  <si>
    <t>3002160.3 · Other-Occupational Therapy and Related Svcs</t>
  </si>
  <si>
    <t>5002720.1 · Other-Regular Transportation</t>
  </si>
  <si>
    <t>5002720.2 · Other-Regular Transportation</t>
  </si>
  <si>
    <t>5002720.3 · Other-Regular Transportation</t>
  </si>
  <si>
    <t>5703100.1 · Food Svc Mgmt-Food Svcs Operations</t>
  </si>
  <si>
    <t>5703100.2 · Food Svc Mgmt-Food Svcs Operations</t>
  </si>
  <si>
    <t>5703100.3 · Food Svc Mgmt-Food Svcs Operations</t>
  </si>
  <si>
    <t>6101100.1 · Regular Programs</t>
  </si>
  <si>
    <t>6101100.2 · Regular Programs</t>
  </si>
  <si>
    <t>6101100.3 · Regular Programs</t>
  </si>
  <si>
    <t>6101210.1 · Special Education</t>
  </si>
  <si>
    <t>6101210.2 · Special Education</t>
  </si>
  <si>
    <t>6101210.3 · Special Education</t>
  </si>
  <si>
    <t>6151100.1 · Tech-Regular Programs</t>
  </si>
  <si>
    <t>6151100.2 · Tech-Regular Programs</t>
  </si>
  <si>
    <t>6151100.3 · Tech-Regular Programs</t>
  </si>
  <si>
    <t>6152400.1 · Tech-School Admin</t>
  </si>
  <si>
    <t>6152400.2 · Tech-School Admin</t>
  </si>
  <si>
    <t>6152400.3 · Tech-School Admin</t>
  </si>
  <si>
    <t>6421100.1 · Textbooks / Workbooks</t>
  </si>
  <si>
    <t>6421100.2 · Textbooks / Workbooks</t>
  </si>
  <si>
    <t>6421100.3 · Supplies-Electricity-Operation and Maintenance of Buildings</t>
  </si>
  <si>
    <t>Total Direct Student Expense</t>
  </si>
  <si>
    <t>3002400.1 · Purch Prof and Tech Svcs-Other Purch Tech Svcs-SchoolAdmin</t>
  </si>
  <si>
    <t>3002400.2 · Purch Prof and Tech Svcs-Other Purch Tech Svcs-SchoolAdmin</t>
  </si>
  <si>
    <t>3002400.3 · Purch Prof and Tech Svcs-Other Purch Tech Svcs-SchoolAdmin</t>
  </si>
  <si>
    <t>3002510.1 · Purch Prof and Tech Svcs-Other Purch Tech Svcs-FiscalSvcs</t>
  </si>
  <si>
    <t>3002510.2 · Purch Prof and Tech Svcs-Other Purch Tech Svcs-FiscalSvcs</t>
  </si>
  <si>
    <t>3002510.3 · Purch Prof and Tech Svcs-Other Purch Tech Svcs-FiscalSvcs</t>
  </si>
  <si>
    <t>3322310.1 · Legal Svcs-Board of Education Svcs</t>
  </si>
  <si>
    <t>3322310.2 · Legal Svcs-Board of Education Svcs</t>
  </si>
  <si>
    <t>3322310.3 · Legal Svcs-Board of Education Svcs</t>
  </si>
  <si>
    <t>3332310.1 · Audit Svcs-Board of Education Svcs</t>
  </si>
  <si>
    <t>3332310.2 · Audit Svcs-Board of Education Svcs</t>
  </si>
  <si>
    <t>3332310.3 · Audit Svcs-Board of Education Svcs</t>
  </si>
  <si>
    <t>3402510.2 · Purch Prof and Tech Svcs-Tech Svcs-Fiscal Svcs</t>
  </si>
  <si>
    <t>3402840.1 · Purch Prof and Tech Svcs-Other Purch Tech Svcs-Admin Tech Svcs</t>
  </si>
  <si>
    <t>3402840.2 · Purch Prof and Tech Svcs-Other Purch Tech Svcs-Admin Tech Svcs</t>
  </si>
  <si>
    <t>3402840.3 · Purch Prof and Tech Svcs-Other Purch Tech Svcs-Admin Tech Svcs</t>
  </si>
  <si>
    <t>5001100.1 · Purch Prop Svcs-Rental of Equip-School Admin</t>
  </si>
  <si>
    <t>5001100.2 · Other Purch Svcs-Misc Purchase</t>
  </si>
  <si>
    <t>5001100.3 · Communication Instruction Online Services</t>
  </si>
  <si>
    <t>5212310.1 · Other Purch Svcs-Liability Ins-Board of Education Svcs</t>
  </si>
  <si>
    <t>5212310.2 · Other Purch Svcs-Liability Ins-Board of Education Svcs</t>
  </si>
  <si>
    <t>5212310.3 · Other Purch Svcs-Liability Ins-Board of Education Svcs</t>
  </si>
  <si>
    <t>5222620.1 · Other Purch Svcs-Prop Ins-Operation and Maintenance of Buildings</t>
  </si>
  <si>
    <t>5222620.2 · Other Purch Svcs-Prop Ins-Operation and Maintenance of Buildings</t>
  </si>
  <si>
    <t>5222620.3 · Other Purch Svcs-Prop Ins-Operation and Maintenance of Buildings</t>
  </si>
  <si>
    <t>5302400.1 · Communications-School Admin</t>
  </si>
  <si>
    <t>5302400.2 · Communications-School Admin</t>
  </si>
  <si>
    <t>5302400.3 · Communications-School Admin</t>
  </si>
  <si>
    <t>5402310.1 · Other Purch Svcs-Advertising-Board of Education Svcs</t>
  </si>
  <si>
    <t>5822400.2 · Other Purch Svcs-Travel-School Admin</t>
  </si>
  <si>
    <t>6102211.1 · Supplies Improvement Instructional Staff</t>
  </si>
  <si>
    <t>6102211.2 · Supplies Improvement Instructional Staff</t>
  </si>
  <si>
    <t>6102211.3 · Supplies Improvement Instructional Staff</t>
  </si>
  <si>
    <t>6102400.1 · School Admin</t>
  </si>
  <si>
    <t>6102400.2 · School Admin</t>
  </si>
  <si>
    <t>6102400.3 · School Admin</t>
  </si>
  <si>
    <t>8002400.1 · Misc--School Admin</t>
  </si>
  <si>
    <t>8002400.2 · Misc--School Admin</t>
  </si>
  <si>
    <t>8002400.3 · Misc--School Admin</t>
  </si>
  <si>
    <t>8102400.1 · Misc-Dues and Fees-School Admin</t>
  </si>
  <si>
    <t>8102400.2 · Misc-Dues and Fees-School Admin</t>
  </si>
  <si>
    <t>8102400.3 · Misc-Dues and Fees-School Admin</t>
  </si>
  <si>
    <t>Total Office &amp; Business Expense</t>
  </si>
  <si>
    <t>Cash Flow Statement</t>
  </si>
  <si>
    <t>Other Operating Activities</t>
  </si>
  <si>
    <t>1530000 · Accounts Receivable</t>
  </si>
  <si>
    <t>1810000 · Prepaid Expenses</t>
  </si>
  <si>
    <t>4210000 · Accounts Payable</t>
  </si>
  <si>
    <t>4232620.3 · Custodial Svcs-Operation and Maintenance of Buildings</t>
  </si>
  <si>
    <t>4610000 · Accrued Salaries and Benefits</t>
  </si>
  <si>
    <t>4710000 · Payroll Liabilities</t>
  </si>
  <si>
    <t>4711000 · Health Insurance</t>
  </si>
  <si>
    <t>4712000 · ER Retirement Contributions</t>
  </si>
  <si>
    <t>4713000 · EE Retirement Contributions</t>
  </si>
  <si>
    <t>4991000 · Credit Card Chase-Beck</t>
  </si>
  <si>
    <t>5821100.3 · Travel-Regular Programs</t>
  </si>
  <si>
    <t>Total Other Operating Activities</t>
  </si>
  <si>
    <t>Total Cash Flow Adjustments</t>
  </si>
  <si>
    <t>Previous Forecast</t>
  </si>
  <si>
    <t>TOTAL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</si>
  <si>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</si>
  <si>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</si>
  <si>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</si>
  <si>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</si>
  <si>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</si>
  <si>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</si>
  <si>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</si>
  <si>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</si>
  <si>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</si>
  <si>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</si>
  <si>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</si>
  <si>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</si>
  <si>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Change in Monthly Cash</t>
  </si>
  <si>
    <t>Change in Monthly Cash (Net Restricted Cash Changes)</t>
  </si>
  <si>
    <t>Forecast Cash</t>
  </si>
  <si>
    <t>Budget Cash</t>
  </si>
  <si>
    <t>Monthly Projections</t>
  </si>
  <si>
    <t>Comments</t>
  </si>
  <si>
    <t>Balance Sheet</t>
  </si>
  <si>
    <t>Assets</t>
  </si>
  <si>
    <t>Last Year</t>
  </si>
  <si>
    <t>Year End</t>
  </si>
  <si>
    <t>Current Assets</t>
  </si>
  <si>
    <t>Cash</t>
  </si>
  <si>
    <t>· Clearing</t>
  </si>
  <si>
    <t>1011000 · Chase Checking *5371</t>
  </si>
  <si>
    <t>1012000 · Chase Checking *5925</t>
  </si>
  <si>
    <t>1017000 · Dalton SAF Checking *1068</t>
  </si>
  <si>
    <t>1018000 · Lanier SAF Checking *1076</t>
  </si>
  <si>
    <t>1019000 · Glen Oaks SAF Checking *1092</t>
  </si>
  <si>
    <t>1019999 · Anybill Transfer</t>
  </si>
  <si>
    <t>Total Cash</t>
  </si>
  <si>
    <t>Accounts Receivable</t>
  </si>
  <si>
    <t>Total Accounts Receivable</t>
  </si>
  <si>
    <t>Total Current Assets</t>
  </si>
  <si>
    <t>Total Assets</t>
  </si>
  <si>
    <t>Liabilities and Equity</t>
  </si>
  <si>
    <t>Current Liabilities</t>
  </si>
  <si>
    <t>Other Current Liabilities</t>
  </si>
  <si>
    <t>Total Other Current Liabilities</t>
  </si>
  <si>
    <t>Accounts Payable</t>
  </si>
  <si>
    <t>Total Accounts Payable</t>
  </si>
  <si>
    <t>Total Current Liabilities</t>
  </si>
  <si>
    <t>Equity</t>
  </si>
  <si>
    <t>Unrestricted Net Assets</t>
  </si>
  <si>
    <t xml:space="preserve">7400000 · Unreserved Retained Earnings </t>
  </si>
  <si>
    <t>Total Unrestricted Net Assets</t>
  </si>
  <si>
    <t>Total Net Income</t>
  </si>
  <si>
    <t>Total Equity</t>
  </si>
  <si>
    <t>Total Liabilities and Equity</t>
  </si>
  <si>
    <t>As of January 31, 2023</t>
  </si>
  <si>
    <t xml:space="preserve">Dalton Charter School </t>
  </si>
  <si>
    <t xml:space="preserve">Glen Oaks Charter School </t>
  </si>
  <si>
    <t xml:space="preserve">Lanier Charter School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</si>
</sst>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&gt;999999]\ &quot;$&quot;#.0,,&quot; M&quot;;&quot;$&quot;#,&quot; K&quot;"/>
    <numFmt numFmtId="165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  <font>
      <sz val="18"/>
      <color theme="1"/>
      <name val="Arial"/>
      <family val="2"/>
    </font>
    <font>
      <b/>
      <sz val="18"/>
      <color theme="0" tint="-0.34998626667073579"/>
      <name val="Arial"/>
      <family val="2"/>
    </font>
    <font>
      <sz val="18"/>
      <color theme="0" tint="-0.34998626667073579"/>
      <name val="Arial"/>
      <family val="2"/>
    </font>
    <font>
      <b/>
      <sz val="16"/>
      <color theme="0" tint="-0.34998626667073579"/>
      <name val="Arial"/>
      <family val="2"/>
    </font>
    <font>
      <sz val="8"/>
      <color theme="1" tint="0.499984740745262"/>
      <name val="Arial"/>
      <family val="2"/>
    </font>
    <font>
      <b/>
      <sz val="8"/>
      <color theme="4"/>
      <name val="Arial"/>
      <family val="2"/>
    </font>
    <font>
      <b/>
      <sz val="8"/>
      <color theme="3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b/>
      <sz val="8"/>
      <color rgb="FFFFFFFF"/>
      <name val="Arial"/>
      <family val="2"/>
    </font>
    <font>
      <sz val="8"/>
      <color theme="0" tint="-0.499984740745262"/>
      <name val="Arial"/>
      <family val="2"/>
    </font>
    <font>
      <b/>
      <sz val="8"/>
      <color rgb="FF000000"/>
      <name val="Arial"/>
      <family val="2"/>
    </font>
    <font>
      <sz val="8"/>
      <color indexed="23" tint="-0.499984740745262"/>
      <name val="Arial"/>
      <family val="2"/>
    </font>
    <font>
      <sz val="8"/>
      <color rgb="FFFFFFFF"/>
      <name val="Arial"/>
      <family val="2"/>
    </font>
    <font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4472C4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0" tint="-0.49998474074526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theme="1" tint="0.499984740745262"/>
      </right>
      <top/>
      <bottom style="thin">
        <color indexed="23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auto="1"/>
      </bottom>
      <diagonal/>
    </border>
    <border>
      <left/>
      <right/>
      <top style="thin">
        <color indexed="23"/>
      </top>
      <bottom/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2" borderId="1" xfId="0" applyFont="1" applyFill="1" applyBorder="1"/>
    <xf numFmtId="0" fontId="4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/>
    <xf numFmtId="1" fontId="12" fillId="0" borderId="0" xfId="0" applyNumberFormat="1" applyFont="1" applyAlignment="1">
      <alignment horizontal="center"/>
    </xf>
    <xf numFmtId="0" fontId="13" fillId="0" borderId="0" xfId="0" applyFont="1"/>
    <xf numFmtId="9" fontId="12" fillId="0" borderId="0" xfId="2" applyFont="1" applyFill="1" applyBorder="1" applyAlignment="1">
      <alignment horizontal="center"/>
    </xf>
    <xf numFmtId="164" fontId="14" fillId="0" borderId="0" xfId="2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0" fillId="2" borderId="1" xfId="0" applyFont="1" applyFill="1" applyBorder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right"/>
    </xf>
    <xf numFmtId="0" fontId="4" fillId="3" borderId="2" xfId="0" applyFont="1" applyFill="1" applyBorder="1" applyAlignment="1">
      <alignment horizontal="right"/>
    </xf>
    <xf numFmtId="0" fontId="17" fillId="0" borderId="0" xfId="0" applyFont="1"/>
    <xf numFmtId="0" fontId="4" fillId="0" borderId="2" xfId="0" applyFont="1" applyBorder="1" applyAlignment="1">
      <alignment horizontal="right"/>
    </xf>
    <xf numFmtId="165" fontId="4" fillId="0" borderId="0" xfId="1" applyNumberFormat="1" applyFont="1"/>
    <xf numFmtId="165" fontId="7" fillId="0" borderId="0" xfId="1" applyNumberFormat="1" applyFont="1"/>
    <xf numFmtId="165" fontId="4" fillId="0" borderId="2" xfId="1" applyNumberFormat="1" applyFont="1" applyBorder="1"/>
    <xf numFmtId="0" fontId="4" fillId="0" borderId="3" xfId="0" applyFont="1" applyBorder="1"/>
    <xf numFmtId="165" fontId="4" fillId="0" borderId="3" xfId="1" applyNumberFormat="1" applyFont="1" applyBorder="1"/>
    <xf numFmtId="165" fontId="7" fillId="0" borderId="3" xfId="1" applyNumberFormat="1" applyFont="1" applyBorder="1"/>
    <xf numFmtId="165" fontId="4" fillId="0" borderId="4" xfId="1" applyNumberFormat="1" applyFont="1" applyBorder="1"/>
    <xf numFmtId="165" fontId="4" fillId="0" borderId="0" xfId="1" applyNumberFormat="1" applyFont="1" applyBorder="1"/>
    <xf numFmtId="165" fontId="7" fillId="0" borderId="0" xfId="1" applyNumberFormat="1" applyFont="1" applyBorder="1"/>
    <xf numFmtId="0" fontId="4" fillId="0" borderId="2" xfId="0" applyFont="1" applyBorder="1"/>
    <xf numFmtId="0" fontId="4" fillId="0" borderId="5" xfId="0" applyFont="1" applyBorder="1"/>
    <xf numFmtId="165" fontId="4" fillId="0" borderId="5" xfId="1" applyNumberFormat="1" applyFont="1" applyBorder="1"/>
    <xf numFmtId="165" fontId="7" fillId="0" borderId="5" xfId="1" applyNumberFormat="1" applyFont="1" applyBorder="1"/>
    <xf numFmtId="165" fontId="4" fillId="0" borderId="6" xfId="1" applyNumberFormat="1" applyFont="1" applyBorder="1"/>
    <xf numFmtId="165" fontId="7" fillId="0" borderId="1" xfId="1" applyNumberFormat="1" applyFont="1" applyBorder="1"/>
    <xf numFmtId="0" fontId="4" fillId="0" borderId="1" xfId="0" applyFont="1" applyBorder="1"/>
    <xf numFmtId="0" fontId="18" fillId="0" borderId="0" xfId="0" applyFont="1" applyAlignment="1">
      <alignment horizontal="center"/>
    </xf>
    <xf numFmtId="0" fontId="19" fillId="0" borderId="0" xfId="0" applyFont="1"/>
    <xf numFmtId="0" fontId="9" fillId="0" borderId="0" xfId="0" applyFont="1"/>
    <xf numFmtId="0" fontId="18" fillId="0" borderId="0" xfId="0" applyFont="1"/>
    <xf numFmtId="0" fontId="20" fillId="5" borderId="16" xfId="0" applyFont="1" applyFill="1" applyBorder="1"/>
    <xf numFmtId="0" fontId="20" fillId="5" borderId="17" xfId="0" applyFont="1" applyFill="1" applyBorder="1" applyAlignment="1">
      <alignment horizontal="center"/>
    </xf>
    <xf numFmtId="0" fontId="20" fillId="5" borderId="17" xfId="0" applyFont="1" applyFill="1" applyBorder="1"/>
    <xf numFmtId="0" fontId="18" fillId="6" borderId="0" xfId="0" applyFont="1" applyFill="1" applyAlignment="1">
      <alignment horizontal="center"/>
    </xf>
    <xf numFmtId="38" fontId="8" fillId="6" borderId="0" xfId="0" applyNumberFormat="1" applyFont="1" applyFill="1" applyAlignment="1">
      <alignment horizontal="center"/>
    </xf>
    <xf numFmtId="37" fontId="8" fillId="6" borderId="0" xfId="0" applyNumberFormat="1" applyFont="1" applyFill="1" applyAlignment="1">
      <alignment horizontal="center"/>
    </xf>
    <xf numFmtId="0" fontId="8" fillId="6" borderId="0" xfId="0" applyFont="1" applyFill="1" applyAlignment="1">
      <alignment horizontal="center"/>
    </xf>
    <xf numFmtId="37" fontId="8" fillId="6" borderId="19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38" fontId="4" fillId="0" borderId="0" xfId="0" applyNumberFormat="1" applyFont="1"/>
    <xf numFmtId="37" fontId="4" fillId="0" borderId="0" xfId="0" applyNumberFormat="1" applyFont="1"/>
    <xf numFmtId="37" fontId="4" fillId="0" borderId="19" xfId="0" applyNumberFormat="1" applyFont="1" applyBorder="1"/>
    <xf numFmtId="38" fontId="4" fillId="0" borderId="1" xfId="0" applyNumberFormat="1" applyFont="1" applyBorder="1"/>
    <xf numFmtId="37" fontId="4" fillId="0" borderId="1" xfId="0" applyNumberFormat="1" applyFont="1" applyBorder="1"/>
    <xf numFmtId="37" fontId="4" fillId="0" borderId="21" xfId="0" applyNumberFormat="1" applyFont="1" applyBorder="1"/>
    <xf numFmtId="0" fontId="18" fillId="6" borderId="0" xfId="0" applyFont="1" applyFill="1" applyAlignment="1">
      <alignment horizontal="left"/>
    </xf>
    <xf numFmtId="0" fontId="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  <xf numFmtId="43" fontId="0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8" fontId="0" fillId="0" borderId="0" xfId="1" applyNumberFormat="1" applyFont="1" applyAlignment="1">
      <alignment vertical="center"/>
    </xf>
    <xf numFmtId="165" fontId="0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65" fontId="7" fillId="0" borderId="0" xfId="1" applyNumberFormat="1" applyFont="1" applyAlignment="1">
      <alignment horizontal="right" vertical="center"/>
    </xf>
    <xf numFmtId="0" fontId="21" fillId="0" borderId="0" xfId="0" applyFont="1" applyAlignment="1">
      <alignment vertical="center"/>
    </xf>
    <xf numFmtId="165" fontId="0" fillId="0" borderId="0" xfId="1" applyNumberFormat="1" applyFont="1" applyAlignment="1">
      <alignment horizontal="right" vertical="center"/>
    </xf>
    <xf numFmtId="0" fontId="6" fillId="2" borderId="23" xfId="0" applyFont="1" applyFill="1" applyBorder="1" applyAlignment="1">
      <alignment vertical="center"/>
    </xf>
    <xf numFmtId="38" fontId="6" fillId="2" borderId="23" xfId="0" applyNumberFormat="1" applyFont="1" applyFill="1" applyBorder="1" applyAlignment="1">
      <alignment vertical="center"/>
    </xf>
    <xf numFmtId="38" fontId="16" fillId="2" borderId="24" xfId="1" applyNumberFormat="1" applyFont="1" applyFill="1" applyBorder="1" applyAlignment="1">
      <alignment vertical="center"/>
    </xf>
    <xf numFmtId="38" fontId="16" fillId="2" borderId="23" xfId="1" applyNumberFormat="1" applyFont="1" applyFill="1" applyBorder="1" applyAlignment="1">
      <alignment vertical="center"/>
    </xf>
    <xf numFmtId="38" fontId="16" fillId="2" borderId="25" xfId="1" applyNumberFormat="1" applyFont="1" applyFill="1" applyBorder="1" applyAlignment="1">
      <alignment vertical="center"/>
    </xf>
    <xf numFmtId="38" fontId="16" fillId="2" borderId="26" xfId="1" applyNumberFormat="1" applyFont="1" applyFill="1" applyBorder="1" applyAlignment="1">
      <alignment vertical="center"/>
    </xf>
    <xf numFmtId="38" fontId="17" fillId="2" borderId="27" xfId="1" applyNumberFormat="1" applyFont="1" applyFill="1" applyBorder="1" applyAlignment="1">
      <alignment vertical="center"/>
    </xf>
    <xf numFmtId="38" fontId="7" fillId="2" borderId="25" xfId="0" applyNumberFormat="1" applyFont="1" applyFill="1" applyBorder="1" applyAlignment="1">
      <alignment vertical="center"/>
    </xf>
    <xf numFmtId="38" fontId="22" fillId="4" borderId="10" xfId="1" applyNumberFormat="1" applyFont="1" applyFill="1" applyBorder="1" applyAlignment="1">
      <alignment horizontal="center" vertical="center"/>
    </xf>
    <xf numFmtId="38" fontId="22" fillId="4" borderId="9" xfId="1" applyNumberFormat="1" applyFont="1" applyFill="1" applyBorder="1" applyAlignment="1">
      <alignment horizontal="center" vertical="center"/>
    </xf>
    <xf numFmtId="165" fontId="7" fillId="4" borderId="1" xfId="1" applyNumberFormat="1" applyFont="1" applyFill="1" applyBorder="1" applyAlignment="1">
      <alignment horizontal="center" vertical="center"/>
    </xf>
    <xf numFmtId="38" fontId="23" fillId="0" borderId="0" xfId="1" applyNumberFormat="1" applyFont="1" applyAlignment="1">
      <alignment vertical="center"/>
    </xf>
    <xf numFmtId="38" fontId="23" fillId="0" borderId="1" xfId="1" applyNumberFormat="1" applyFont="1" applyBorder="1" applyAlignment="1">
      <alignment vertical="center"/>
    </xf>
    <xf numFmtId="38" fontId="23" fillId="8" borderId="1" xfId="1" applyNumberFormat="1" applyFont="1" applyFill="1" applyBorder="1" applyAlignment="1">
      <alignment vertical="center"/>
    </xf>
    <xf numFmtId="43" fontId="7" fillId="4" borderId="11" xfId="1" applyFont="1" applyFill="1" applyBorder="1" applyAlignment="1">
      <alignment horizontal="center" vertical="center"/>
    </xf>
    <xf numFmtId="38" fontId="23" fillId="0" borderId="7" xfId="1" applyNumberFormat="1" applyFont="1" applyBorder="1" applyAlignment="1">
      <alignment vertical="center"/>
    </xf>
    <xf numFmtId="38" fontId="23" fillId="0" borderId="0" xfId="1" applyNumberFormat="1" applyFont="1" applyBorder="1" applyAlignment="1">
      <alignment vertical="center"/>
    </xf>
    <xf numFmtId="38" fontId="23" fillId="0" borderId="13" xfId="1" applyNumberFormat="1" applyFont="1" applyBorder="1" applyAlignment="1">
      <alignment vertical="center"/>
    </xf>
    <xf numFmtId="38" fontId="23" fillId="8" borderId="13" xfId="1" applyNumberFormat="1" applyFont="1" applyFill="1" applyBorder="1" applyAlignment="1">
      <alignment vertical="center"/>
    </xf>
    <xf numFmtId="43" fontId="18" fillId="6" borderId="12" xfId="1" applyFont="1" applyFill="1" applyBorder="1" applyAlignment="1">
      <alignment horizontal="left" vertical="center"/>
    </xf>
    <xf numFmtId="0" fontId="22" fillId="4" borderId="9" xfId="0" applyFont="1" applyFill="1" applyBorder="1" applyAlignment="1">
      <alignment vertical="center"/>
    </xf>
    <xf numFmtId="0" fontId="25" fillId="4" borderId="9" xfId="0" applyFont="1" applyFill="1" applyBorder="1" applyAlignment="1">
      <alignment vertical="center"/>
    </xf>
    <xf numFmtId="38" fontId="22" fillId="4" borderId="9" xfId="0" applyNumberFormat="1" applyFont="1" applyFill="1" applyBorder="1" applyAlignment="1">
      <alignment horizontal="center" vertical="center"/>
    </xf>
    <xf numFmtId="38" fontId="22" fillId="7" borderId="28" xfId="1" applyNumberFormat="1" applyFont="1" applyFill="1" applyBorder="1" applyAlignment="1">
      <alignment horizontal="center" vertical="center"/>
    </xf>
    <xf numFmtId="3" fontId="25" fillId="4" borderId="9" xfId="0" applyNumberFormat="1" applyFont="1" applyFill="1" applyBorder="1" applyAlignment="1">
      <alignment horizontal="left" vertical="center"/>
    </xf>
    <xf numFmtId="0" fontId="25" fillId="0" borderId="0" xfId="0" applyFont="1" applyAlignment="1">
      <alignment vertical="center"/>
    </xf>
    <xf numFmtId="38" fontId="25" fillId="0" borderId="0" xfId="0" applyNumberFormat="1" applyFont="1" applyAlignment="1">
      <alignment vertical="center"/>
    </xf>
    <xf numFmtId="38" fontId="25" fillId="0" borderId="2" xfId="1" applyNumberFormat="1" applyFont="1" applyBorder="1" applyAlignment="1">
      <alignment vertical="center"/>
    </xf>
    <xf numFmtId="38" fontId="25" fillId="0" borderId="0" xfId="1" applyNumberFormat="1" applyFont="1" applyAlignment="1">
      <alignment vertical="center"/>
    </xf>
    <xf numFmtId="38" fontId="22" fillId="0" borderId="20" xfId="1" applyNumberFormat="1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38" fontId="25" fillId="0" borderId="1" xfId="0" applyNumberFormat="1" applyFont="1" applyBorder="1" applyAlignment="1">
      <alignment vertical="center"/>
    </xf>
    <xf numFmtId="38" fontId="25" fillId="0" borderId="8" xfId="1" applyNumberFormat="1" applyFont="1" applyBorder="1" applyAlignment="1">
      <alignment vertical="center"/>
    </xf>
    <xf numFmtId="38" fontId="25" fillId="0" borderId="1" xfId="1" applyNumberFormat="1" applyFont="1" applyBorder="1" applyAlignment="1">
      <alignment vertical="center"/>
    </xf>
    <xf numFmtId="38" fontId="22" fillId="0" borderId="22" xfId="1" applyNumberFormat="1" applyFont="1" applyBorder="1" applyAlignment="1">
      <alignment vertical="center"/>
    </xf>
    <xf numFmtId="0" fontId="25" fillId="8" borderId="1" xfId="0" applyFont="1" applyFill="1" applyBorder="1" applyAlignment="1">
      <alignment vertical="center"/>
    </xf>
    <xf numFmtId="0" fontId="22" fillId="8" borderId="1" xfId="0" applyFont="1" applyFill="1" applyBorder="1" applyAlignment="1">
      <alignment horizontal="center" vertical="center"/>
    </xf>
    <xf numFmtId="38" fontId="22" fillId="8" borderId="1" xfId="0" applyNumberFormat="1" applyFont="1" applyFill="1" applyBorder="1" applyAlignment="1">
      <alignment horizontal="center" vertical="center"/>
    </xf>
    <xf numFmtId="38" fontId="22" fillId="8" borderId="8" xfId="1" applyNumberFormat="1" applyFont="1" applyFill="1" applyBorder="1" applyAlignment="1">
      <alignment horizontal="center" vertical="center"/>
    </xf>
    <xf numFmtId="38" fontId="22" fillId="8" borderId="1" xfId="1" applyNumberFormat="1" applyFont="1" applyFill="1" applyBorder="1" applyAlignment="1">
      <alignment horizontal="center" vertical="center"/>
    </xf>
    <xf numFmtId="38" fontId="22" fillId="8" borderId="22" xfId="1" applyNumberFormat="1" applyFont="1" applyFill="1" applyBorder="1" applyAlignment="1">
      <alignment horizontal="center" vertical="center"/>
    </xf>
    <xf numFmtId="38" fontId="25" fillId="8" borderId="1" xfId="0" applyNumberFormat="1" applyFont="1" applyFill="1" applyBorder="1" applyAlignment="1">
      <alignment vertical="center"/>
    </xf>
    <xf numFmtId="0" fontId="22" fillId="7" borderId="5" xfId="0" applyFont="1" applyFill="1" applyBorder="1" applyAlignment="1">
      <alignment vertical="center"/>
    </xf>
    <xf numFmtId="0" fontId="22" fillId="7" borderId="5" xfId="0" applyFont="1" applyFill="1" applyBorder="1" applyAlignment="1">
      <alignment horizontal="center" vertical="center"/>
    </xf>
    <xf numFmtId="38" fontId="22" fillId="7" borderId="5" xfId="0" applyNumberFormat="1" applyFont="1" applyFill="1" applyBorder="1" applyAlignment="1">
      <alignment horizontal="center" vertical="center"/>
    </xf>
    <xf numFmtId="38" fontId="22" fillId="7" borderId="6" xfId="1" applyNumberFormat="1" applyFont="1" applyFill="1" applyBorder="1" applyAlignment="1">
      <alignment horizontal="center" vertical="center"/>
    </xf>
    <xf numFmtId="38" fontId="22" fillId="7" borderId="5" xfId="1" applyNumberFormat="1" applyFont="1" applyFill="1" applyBorder="1" applyAlignment="1">
      <alignment horizontal="center" vertical="center"/>
    </xf>
    <xf numFmtId="38" fontId="22" fillId="7" borderId="29" xfId="1" applyNumberFormat="1" applyFont="1" applyFill="1" applyBorder="1" applyAlignment="1">
      <alignment horizontal="center" vertical="center"/>
    </xf>
    <xf numFmtId="0" fontId="25" fillId="0" borderId="5" xfId="0" applyFont="1" applyBorder="1" applyAlignment="1">
      <alignment vertical="center"/>
    </xf>
    <xf numFmtId="38" fontId="25" fillId="0" borderId="5" xfId="0" applyNumberFormat="1" applyFont="1" applyBorder="1" applyAlignment="1">
      <alignment vertical="center"/>
    </xf>
    <xf numFmtId="38" fontId="25" fillId="0" borderId="6" xfId="1" applyNumberFormat="1" applyFont="1" applyBorder="1" applyAlignment="1">
      <alignment vertical="center"/>
    </xf>
    <xf numFmtId="38" fontId="25" fillId="0" borderId="5" xfId="1" applyNumberFormat="1" applyFont="1" applyBorder="1" applyAlignment="1">
      <alignment vertical="center"/>
    </xf>
    <xf numFmtId="38" fontId="22" fillId="0" borderId="29" xfId="1" applyNumberFormat="1" applyFont="1" applyBorder="1" applyAlignment="1">
      <alignment vertical="center"/>
    </xf>
    <xf numFmtId="43" fontId="7" fillId="9" borderId="25" xfId="1" applyFont="1" applyFill="1" applyBorder="1" applyAlignment="1">
      <alignment vertical="center"/>
    </xf>
    <xf numFmtId="43" fontId="0" fillId="0" borderId="0" xfId="1" applyFont="1" applyBorder="1" applyAlignment="1">
      <alignment horizontal="right"/>
    </xf>
    <xf numFmtId="0" fontId="6" fillId="5" borderId="1" xfId="0" applyFont="1" applyFill="1" applyBorder="1"/>
    <xf numFmtId="14" fontId="24" fillId="5" borderId="0" xfId="0" applyNumberFormat="1" applyFont="1" applyFill="1" applyAlignment="1">
      <alignment horizontal="center"/>
    </xf>
    <xf numFmtId="0" fontId="18" fillId="6" borderId="31" xfId="0" applyFont="1" applyFill="1" applyBorder="1" applyAlignment="1">
      <alignment horizontal="center"/>
    </xf>
    <xf numFmtId="0" fontId="8" fillId="8" borderId="1" xfId="0" applyFont="1" applyFill="1" applyBorder="1"/>
    <xf numFmtId="0" fontId="8" fillId="8" borderId="1" xfId="0" applyFont="1" applyFill="1" applyBorder="1" applyAlignment="1">
      <alignment horizontal="right"/>
    </xf>
    <xf numFmtId="38" fontId="8" fillId="8" borderId="1" xfId="0" applyNumberFormat="1" applyFont="1" applyFill="1" applyBorder="1" applyAlignment="1">
      <alignment horizontal="right"/>
    </xf>
    <xf numFmtId="0" fontId="18" fillId="6" borderId="31" xfId="0" applyFont="1" applyFill="1" applyBorder="1" applyAlignment="1">
      <alignment horizontal="left"/>
    </xf>
    <xf numFmtId="38" fontId="4" fillId="0" borderId="14" xfId="0" applyNumberFormat="1" applyFont="1" applyBorder="1"/>
    <xf numFmtId="37" fontId="4" fillId="0" borderId="32" xfId="0" applyNumberFormat="1" applyFont="1" applyBorder="1"/>
    <xf numFmtId="38" fontId="4" fillId="0" borderId="33" xfId="0" applyNumberFormat="1" applyFont="1" applyBorder="1"/>
    <xf numFmtId="37" fontId="4" fillId="0" borderId="15" xfId="0" applyNumberFormat="1" applyFont="1" applyBorder="1"/>
    <xf numFmtId="37" fontId="4" fillId="0" borderId="14" xfId="0" applyNumberFormat="1" applyFont="1" applyBorder="1"/>
    <xf numFmtId="0" fontId="20" fillId="5" borderId="17" xfId="0" applyFont="1" applyFill="1" applyBorder="1" applyAlignment="1">
      <alignment horizontal="center"/>
    </xf>
    <xf numFmtId="0" fontId="20" fillId="5" borderId="18" xfId="0" applyFont="1" applyFill="1" applyBorder="1" applyAlignment="1">
      <alignment horizontal="center"/>
    </xf>
    <xf numFmtId="43" fontId="20" fillId="2" borderId="30" xfId="1" applyFont="1" applyFill="1" applyBorder="1" applyAlignment="1">
      <alignment horizontal="center" vertical="center"/>
    </xf>
    <xf numFmtId="43" fontId="7" fillId="2" borderId="25" xfId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454"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theme="5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.shortcut-targets-by-id\1jdqAme5PvDI3xCV1V-FB8Fc_fMmfUyW4\ReDesign%20Schools%20Louisiana\Monthly%20Financials\FY23\January%202023\RSL%20-%20FRT23%20LA%20-%20Jan%202023%20%20v1.xlsm" TargetMode="External"/><Relationship Id="rId1" Type="http://schemas.openxmlformats.org/officeDocument/2006/relationships/externalLinkPath" Target="RSL%20-%20FRT23%20LA%20-%20Jan%202023%20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ror"/>
      <sheetName val="FAR"/>
      <sheetName val="KPIs"/>
      <sheetName val="Dashboard"/>
      <sheetName val="IS"/>
      <sheetName val="Forecast"/>
      <sheetName val="BS"/>
      <sheetName val="PrevForecast"/>
      <sheetName val="Data"/>
      <sheetName val="DataBS"/>
      <sheetName val="Setup"/>
      <sheetName val="Accounts"/>
      <sheetName val="Sheet1"/>
      <sheetName val="Rev"/>
      <sheetName val="PPF"/>
      <sheetName val="Payroll"/>
      <sheetName val="FAC"/>
      <sheetName val="AR"/>
      <sheetName val="iIS"/>
      <sheetName val="iBS"/>
      <sheetName val="Benefits"/>
      <sheetName val="iBudget"/>
      <sheetName val="iBudgetNextYear"/>
      <sheetName val="is1"/>
      <sheetName val="bs1"/>
      <sheetName val="is2"/>
      <sheetName val="bs2"/>
      <sheetName val="is3"/>
      <sheetName val="bs3"/>
      <sheetName val="ForecastPivot"/>
      <sheetName val="BSPivot"/>
      <sheetName val="ISPivot"/>
      <sheetName val="COAHints"/>
      <sheetName val="GraphData"/>
      <sheetName val="Controls"/>
      <sheetName val="icons"/>
      <sheetName val="Timer"/>
      <sheetName val="QC"/>
    </sheetNames>
    <sheetDataSet>
      <sheetData sheetId="0"/>
      <sheetData sheetId="1"/>
      <sheetData sheetId="2"/>
      <sheetData sheetId="3">
        <row r="60">
          <cell r="G60">
            <v>544848.7781021595</v>
          </cell>
        </row>
        <row r="62">
          <cell r="G62">
            <v>544977.54424107552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6">
          <cell r="D6" t="str">
            <v>ReDesign Schools Louisiana</v>
          </cell>
        </row>
        <row r="8">
          <cell r="X8" t="str">
            <v>July 2022 through January 2023</v>
          </cell>
        </row>
        <row r="9">
          <cell r="X9" t="str">
            <v>As of January 31, 2023</v>
          </cell>
        </row>
        <row r="12">
          <cell r="X12">
            <v>44957</v>
          </cell>
        </row>
        <row r="13">
          <cell r="D13">
            <v>44743</v>
          </cell>
        </row>
        <row r="16">
          <cell r="X16">
            <v>44773</v>
          </cell>
        </row>
        <row r="17">
          <cell r="X17">
            <v>44804</v>
          </cell>
        </row>
        <row r="18">
          <cell r="X18">
            <v>44834</v>
          </cell>
        </row>
        <row r="19">
          <cell r="X19">
            <v>44865</v>
          </cell>
        </row>
        <row r="20">
          <cell r="X20">
            <v>44895</v>
          </cell>
        </row>
        <row r="21">
          <cell r="X21">
            <v>44926</v>
          </cell>
        </row>
        <row r="22">
          <cell r="X22">
            <v>44957</v>
          </cell>
        </row>
        <row r="23">
          <cell r="X23">
            <v>44985</v>
          </cell>
        </row>
        <row r="24">
          <cell r="X24">
            <v>45016</v>
          </cell>
        </row>
        <row r="25">
          <cell r="X25">
            <v>45046</v>
          </cell>
        </row>
        <row r="26">
          <cell r="X26">
            <v>45077</v>
          </cell>
        </row>
        <row r="27">
          <cell r="X27">
            <v>45107</v>
          </cell>
        </row>
        <row r="42">
          <cell r="X42">
            <v>0.15</v>
          </cell>
        </row>
        <row r="43">
          <cell r="X43">
            <v>25000</v>
          </cell>
        </row>
        <row r="44">
          <cell r="X44">
            <v>5000</v>
          </cell>
        </row>
        <row r="52">
          <cell r="X52">
            <v>25000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4">
          <cell r="B24">
            <v>2080902.9600000002</v>
          </cell>
        </row>
      </sheetData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DAF93-A1E2-4CE4-AE01-C61A9DB790A5}">
  <sheetPr>
    <pageSetUpPr fitToPage="1"/>
  </sheetPr>
  <dimension ref="A1:O39"/>
  <sheetViews>
    <sheetView showGridLines="0" workbookViewId="0">
      <selection activeCell="P27" sqref="P27"/>
    </sheetView>
  </sheetViews>
  <sheetFormatPr defaultRowHeight="11.25" customHeight="1" x14ac:dyDescent="0.25"/>
  <cols>
    <col min="1" max="1" width="4" customWidth="1"/>
    <col min="2" max="2" width="12.5703125" customWidth="1"/>
    <col min="3" max="3" width="11.5703125" customWidth="1"/>
    <col min="4" max="4" width="12.140625" customWidth="1"/>
    <col min="5" max="10" width="11.5703125" customWidth="1"/>
    <col min="17" max="17" width="8.28515625" customWidth="1"/>
  </cols>
  <sheetData>
    <row r="1" spans="1:15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5" ht="15" x14ac:dyDescent="0.2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5" ht="15" x14ac:dyDescent="0.2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5" ht="11.2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5" ht="11.25" customHeight="1" x14ac:dyDescent="0.2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2"/>
      <c r="L5" s="2"/>
      <c r="M5" s="2"/>
      <c r="N5" s="2"/>
      <c r="O5" s="2"/>
    </row>
    <row r="6" spans="1:15" ht="11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1.25" hidden="1" customHeight="1" x14ac:dyDescent="0.25">
      <c r="A7" s="2"/>
      <c r="B7" s="2">
        <v>1</v>
      </c>
      <c r="C7" s="2"/>
      <c r="D7" s="2">
        <v>2</v>
      </c>
      <c r="E7" s="2"/>
      <c r="F7" s="2">
        <v>3</v>
      </c>
      <c r="G7" s="2"/>
      <c r="H7" s="2">
        <v>4</v>
      </c>
      <c r="I7" s="2"/>
      <c r="J7" s="2"/>
      <c r="K7" s="2"/>
      <c r="L7" s="2"/>
      <c r="M7" s="2"/>
      <c r="N7" s="2"/>
      <c r="O7" s="2"/>
    </row>
    <row r="8" spans="1:15" ht="11.25" hidden="1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1.25" hidden="1" customHeight="1" x14ac:dyDescent="0.25">
      <c r="A9" s="7"/>
      <c r="B9" s="8" t="s">
        <v>4</v>
      </c>
      <c r="C9" s="9"/>
      <c r="D9" s="8" t="s">
        <v>5</v>
      </c>
      <c r="E9" s="9"/>
      <c r="F9" s="8" t="s">
        <v>5</v>
      </c>
      <c r="G9" s="9"/>
      <c r="H9" s="8" t="s">
        <v>6</v>
      </c>
      <c r="I9" s="9"/>
      <c r="J9" s="2"/>
      <c r="K9" s="2"/>
      <c r="L9" s="2"/>
      <c r="M9" s="2"/>
      <c r="N9" s="2"/>
      <c r="O9" s="2"/>
    </row>
    <row r="10" spans="1:15" ht="11.25" customHeight="1" x14ac:dyDescent="0.25">
      <c r="A10" s="2"/>
      <c r="C10" s="2"/>
      <c r="E10" s="39" t="s">
        <v>7</v>
      </c>
      <c r="F10" s="39"/>
      <c r="G10" s="2"/>
      <c r="H10" s="39" t="s">
        <v>8</v>
      </c>
      <c r="I10" s="2"/>
      <c r="J10" s="2"/>
      <c r="K10" s="2"/>
      <c r="L10" s="2"/>
      <c r="M10" s="2"/>
      <c r="N10" s="2"/>
      <c r="O10" s="2"/>
    </row>
    <row r="11" spans="1:15" ht="11.25" customHeight="1" x14ac:dyDescent="0.25">
      <c r="A11" s="2"/>
      <c r="C11" s="2"/>
      <c r="E11" s="39" t="s">
        <v>9</v>
      </c>
      <c r="F11" s="39"/>
      <c r="G11" s="2"/>
      <c r="H11" s="39" t="s">
        <v>10</v>
      </c>
      <c r="I11" s="2"/>
      <c r="J11" s="2"/>
      <c r="K11" s="2"/>
      <c r="L11" s="2"/>
      <c r="M11" s="2"/>
      <c r="N11" s="2"/>
      <c r="O11" s="2"/>
    </row>
    <row r="12" spans="1:15" ht="23.25" x14ac:dyDescent="0.35">
      <c r="A12" s="10"/>
      <c r="C12" s="12"/>
      <c r="E12" s="11">
        <v>87.423593573740817</v>
      </c>
      <c r="F12" s="14"/>
      <c r="G12" s="12"/>
      <c r="H12" s="13">
        <v>4.7344827876993179E-2</v>
      </c>
      <c r="I12" s="10"/>
      <c r="J12" s="2"/>
    </row>
    <row r="13" spans="1:15" ht="11.25" customHeight="1" x14ac:dyDescent="0.25">
      <c r="A13" s="2"/>
      <c r="C13" s="16"/>
      <c r="E13" s="15" t="s">
        <v>11</v>
      </c>
      <c r="F13" s="15"/>
      <c r="G13" s="2"/>
      <c r="H13" s="15" t="s">
        <v>12</v>
      </c>
      <c r="I13" s="2"/>
      <c r="J13" s="2"/>
      <c r="K13" s="2"/>
      <c r="L13" s="2"/>
      <c r="M13" s="2"/>
      <c r="N13" s="2"/>
      <c r="O13" s="2"/>
    </row>
    <row r="14" spans="1:15" ht="11.25" customHeight="1" x14ac:dyDescent="0.25">
      <c r="A14" s="2"/>
      <c r="C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1.2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1.2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1.2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1.25" customHeight="1" x14ac:dyDescent="0.25">
      <c r="A18" s="5" t="s">
        <v>13</v>
      </c>
      <c r="B18" s="5"/>
      <c r="C18" s="5"/>
      <c r="D18" s="5"/>
      <c r="E18" s="17" t="s">
        <v>14</v>
      </c>
      <c r="F18" s="5"/>
      <c r="G18" s="5"/>
      <c r="H18" s="17" t="s">
        <v>15</v>
      </c>
      <c r="I18" s="5"/>
      <c r="J18" s="5"/>
      <c r="K18" s="2"/>
      <c r="L18" s="2"/>
      <c r="M18" s="2"/>
      <c r="N18" s="2"/>
      <c r="O18" s="2"/>
    </row>
    <row r="19" spans="1:15" ht="11.25" customHeight="1" x14ac:dyDescent="0.25">
      <c r="A19" s="18"/>
      <c r="B19" s="18"/>
      <c r="C19" s="18"/>
      <c r="D19" s="19" t="s">
        <v>16</v>
      </c>
      <c r="E19" s="19" t="s">
        <v>17</v>
      </c>
      <c r="F19" s="19" t="s">
        <v>18</v>
      </c>
      <c r="G19" s="20" t="s">
        <v>19</v>
      </c>
      <c r="H19" s="19" t="s">
        <v>17</v>
      </c>
      <c r="I19" s="19" t="s">
        <v>18</v>
      </c>
      <c r="J19" s="20" t="s">
        <v>20</v>
      </c>
      <c r="K19" s="2"/>
      <c r="L19" s="2"/>
      <c r="M19" s="2"/>
      <c r="N19" s="2"/>
      <c r="O19" s="2"/>
    </row>
    <row r="20" spans="1:15" ht="11.25" customHeight="1" x14ac:dyDescent="0.25">
      <c r="A20" s="21" t="s">
        <v>21</v>
      </c>
      <c r="B20" s="2"/>
      <c r="C20" s="2"/>
      <c r="D20" s="6"/>
      <c r="E20" s="6"/>
      <c r="F20" s="6"/>
      <c r="G20" s="22"/>
      <c r="H20" s="6"/>
      <c r="I20" s="6"/>
      <c r="J20" s="22"/>
      <c r="K20" s="2"/>
      <c r="L20" s="2"/>
      <c r="M20" s="2"/>
      <c r="N20" s="2"/>
      <c r="O20" s="2"/>
    </row>
    <row r="21" spans="1:15" ht="11.25" customHeight="1" x14ac:dyDescent="0.25">
      <c r="A21" s="2" t="s">
        <v>22</v>
      </c>
      <c r="B21" s="2"/>
      <c r="C21" s="2"/>
      <c r="D21" s="23">
        <v>4440156.68</v>
      </c>
      <c r="E21" s="23">
        <v>3460214.31</v>
      </c>
      <c r="F21" s="24">
        <v>979942.36999999965</v>
      </c>
      <c r="G21" s="25">
        <v>5331669.0005566403</v>
      </c>
      <c r="H21" s="23">
        <v>5931795.96</v>
      </c>
      <c r="I21" s="24">
        <v>-600126.95944335964</v>
      </c>
      <c r="J21" s="25">
        <v>891512.32055664063</v>
      </c>
      <c r="K21" s="2"/>
      <c r="L21" s="2"/>
      <c r="M21" s="2"/>
      <c r="N21" s="2"/>
      <c r="O21" s="2"/>
    </row>
    <row r="22" spans="1:15" ht="11.25" customHeight="1" x14ac:dyDescent="0.25">
      <c r="A22" s="2" t="s">
        <v>23</v>
      </c>
      <c r="B22" s="2"/>
      <c r="C22" s="2"/>
      <c r="D22" s="23">
        <v>584423.77</v>
      </c>
      <c r="E22" s="23">
        <v>3602915.2600000002</v>
      </c>
      <c r="F22" s="24">
        <v>-3018491.49</v>
      </c>
      <c r="G22" s="25">
        <v>6176426.0234179683</v>
      </c>
      <c r="H22" s="23">
        <v>6176426.1600000001</v>
      </c>
      <c r="I22" s="24">
        <v>-0.13658203184604645</v>
      </c>
      <c r="J22" s="25">
        <v>5592002.2534179688</v>
      </c>
      <c r="K22" s="2"/>
      <c r="L22" s="2"/>
      <c r="M22" s="2"/>
      <c r="N22" s="2"/>
      <c r="O22" s="2"/>
    </row>
    <row r="23" spans="1:15" ht="11.25" customHeight="1" x14ac:dyDescent="0.25">
      <c r="A23" s="2" t="s">
        <v>24</v>
      </c>
      <c r="B23" s="2"/>
      <c r="C23" s="2"/>
      <c r="D23" s="23">
        <v>0</v>
      </c>
      <c r="E23" s="23">
        <v>0</v>
      </c>
      <c r="F23" s="24">
        <v>0</v>
      </c>
      <c r="G23" s="25">
        <v>0</v>
      </c>
      <c r="H23" s="23">
        <v>0</v>
      </c>
      <c r="I23" s="24">
        <v>0</v>
      </c>
      <c r="J23" s="25">
        <v>0</v>
      </c>
      <c r="K23" s="2"/>
      <c r="L23" s="2"/>
      <c r="M23" s="2"/>
      <c r="N23" s="2"/>
      <c r="O23" s="2"/>
    </row>
    <row r="24" spans="1:15" ht="11.25" customHeight="1" x14ac:dyDescent="0.25">
      <c r="A24" s="2" t="s">
        <v>25</v>
      </c>
      <c r="B24" s="2"/>
      <c r="C24" s="2"/>
      <c r="D24" s="23">
        <v>0</v>
      </c>
      <c r="E24" s="23">
        <v>0</v>
      </c>
      <c r="F24" s="24">
        <v>0</v>
      </c>
      <c r="G24" s="25">
        <v>0</v>
      </c>
      <c r="H24" s="23">
        <v>0</v>
      </c>
      <c r="I24" s="24">
        <v>0</v>
      </c>
      <c r="J24" s="25">
        <v>0</v>
      </c>
      <c r="K24" s="2"/>
      <c r="L24" s="2"/>
      <c r="M24" s="2"/>
      <c r="N24" s="2"/>
      <c r="O24" s="2"/>
    </row>
    <row r="25" spans="1:15" ht="11.25" customHeight="1" x14ac:dyDescent="0.25">
      <c r="A25" s="26" t="s">
        <v>26</v>
      </c>
      <c r="B25" s="26"/>
      <c r="C25" s="26"/>
      <c r="D25" s="27">
        <v>5024580.4499999993</v>
      </c>
      <c r="E25" s="27">
        <v>7063129.5700000003</v>
      </c>
      <c r="F25" s="28">
        <v>-2038549.120000001</v>
      </c>
      <c r="G25" s="29">
        <v>11508095.023974609</v>
      </c>
      <c r="H25" s="27">
        <v>12108222.120000001</v>
      </c>
      <c r="I25" s="28">
        <v>-600127.09602539241</v>
      </c>
      <c r="J25" s="29">
        <v>6483514.5739746094</v>
      </c>
      <c r="K25" s="2"/>
      <c r="L25" s="2"/>
      <c r="M25" s="2"/>
      <c r="N25" s="2"/>
      <c r="O25" s="2"/>
    </row>
    <row r="26" spans="1:15" ht="11.25" customHeight="1" x14ac:dyDescent="0.25">
      <c r="A26" s="2"/>
      <c r="B26" s="2"/>
      <c r="C26" s="2"/>
      <c r="D26" s="30"/>
      <c r="E26" s="30"/>
      <c r="F26" s="31"/>
      <c r="G26" s="25"/>
      <c r="H26" s="30"/>
      <c r="I26" s="31"/>
      <c r="J26" s="25"/>
      <c r="K26" s="2"/>
      <c r="L26" s="2"/>
      <c r="M26" s="2"/>
      <c r="N26" s="2"/>
      <c r="O26" s="2"/>
    </row>
    <row r="27" spans="1:15" ht="11.25" customHeight="1" x14ac:dyDescent="0.25">
      <c r="A27" s="21" t="s">
        <v>27</v>
      </c>
      <c r="B27" s="2"/>
      <c r="C27" s="2"/>
      <c r="D27" s="2"/>
      <c r="E27" s="2"/>
      <c r="F27" s="7"/>
      <c r="G27" s="32"/>
      <c r="H27" s="2"/>
      <c r="I27" s="7"/>
      <c r="J27" s="32"/>
      <c r="K27" s="2"/>
      <c r="L27" s="2"/>
      <c r="M27" s="2"/>
      <c r="N27" s="2"/>
      <c r="O27" s="2"/>
    </row>
    <row r="28" spans="1:15" ht="11.25" customHeight="1" x14ac:dyDescent="0.25">
      <c r="A28" s="2" t="s">
        <v>28</v>
      </c>
      <c r="B28" s="2"/>
      <c r="C28" s="2"/>
      <c r="D28" s="23">
        <v>2591107.6300000004</v>
      </c>
      <c r="E28" s="23">
        <v>3372288.3600000003</v>
      </c>
      <c r="F28" s="24">
        <v>781180.73</v>
      </c>
      <c r="G28" s="25">
        <v>5010163.9805554198</v>
      </c>
      <c r="H28" s="23">
        <v>5781065.7599999998</v>
      </c>
      <c r="I28" s="24">
        <v>770901.77944457997</v>
      </c>
      <c r="J28" s="25">
        <v>2419056.3505554195</v>
      </c>
      <c r="K28" s="2"/>
      <c r="L28" s="2"/>
      <c r="M28" s="2"/>
      <c r="N28" s="2"/>
      <c r="O28" s="2"/>
    </row>
    <row r="29" spans="1:15" ht="11.25" customHeight="1" x14ac:dyDescent="0.25">
      <c r="A29" s="2" t="s">
        <v>29</v>
      </c>
      <c r="B29" s="2"/>
      <c r="C29" s="2"/>
      <c r="D29" s="23">
        <v>440947.27000000014</v>
      </c>
      <c r="E29" s="23">
        <v>711886.1399999999</v>
      </c>
      <c r="F29" s="24">
        <v>270938.86999999976</v>
      </c>
      <c r="G29" s="25">
        <v>1220376.2073779299</v>
      </c>
      <c r="H29" s="23">
        <v>1220376.2400000002</v>
      </c>
      <c r="I29" s="24">
        <v>3.2622070284560323E-2</v>
      </c>
      <c r="J29" s="25">
        <v>779428.9373779298</v>
      </c>
      <c r="K29" s="2"/>
      <c r="L29" s="2"/>
      <c r="M29" s="2"/>
      <c r="N29" s="2"/>
      <c r="O29" s="2"/>
    </row>
    <row r="30" spans="1:15" ht="11.25" customHeight="1" x14ac:dyDescent="0.25">
      <c r="A30" s="2" t="s">
        <v>30</v>
      </c>
      <c r="B30" s="2"/>
      <c r="C30" s="2"/>
      <c r="D30" s="23">
        <v>169848.27</v>
      </c>
      <c r="E30" s="23">
        <v>379533.90999999992</v>
      </c>
      <c r="F30" s="24">
        <v>209685.63999999993</v>
      </c>
      <c r="G30" s="25">
        <v>650630.09921409609</v>
      </c>
      <c r="H30" s="23">
        <v>650629.56000000006</v>
      </c>
      <c r="I30" s="24">
        <v>-0.53921409603208303</v>
      </c>
      <c r="J30" s="25">
        <v>480781.82921409607</v>
      </c>
      <c r="K30" s="2"/>
      <c r="L30" s="2"/>
      <c r="M30" s="2"/>
      <c r="N30" s="2"/>
      <c r="O30" s="2"/>
    </row>
    <row r="31" spans="1:15" ht="11.25" customHeight="1" x14ac:dyDescent="0.25">
      <c r="A31" s="2" t="s">
        <v>31</v>
      </c>
      <c r="B31" s="2"/>
      <c r="C31" s="2"/>
      <c r="D31" s="23">
        <v>0</v>
      </c>
      <c r="E31" s="23">
        <v>0</v>
      </c>
      <c r="F31" s="24">
        <v>0</v>
      </c>
      <c r="G31" s="25">
        <v>0</v>
      </c>
      <c r="H31" s="23">
        <v>0</v>
      </c>
      <c r="I31" s="24">
        <v>0</v>
      </c>
      <c r="J31" s="25">
        <v>0</v>
      </c>
      <c r="K31" s="2"/>
      <c r="L31" s="2"/>
      <c r="M31" s="2"/>
      <c r="N31" s="2"/>
      <c r="O31" s="2"/>
    </row>
    <row r="32" spans="1:15" ht="11.25" customHeight="1" x14ac:dyDescent="0.25">
      <c r="A32" s="2" t="s">
        <v>32</v>
      </c>
      <c r="B32" s="2"/>
      <c r="C32" s="2"/>
      <c r="D32" s="23">
        <v>315074.43000000005</v>
      </c>
      <c r="E32" s="23">
        <v>460550.72</v>
      </c>
      <c r="F32" s="24">
        <v>145476.28999999992</v>
      </c>
      <c r="G32" s="25">
        <v>789515.19054573053</v>
      </c>
      <c r="H32" s="23">
        <v>789515.52</v>
      </c>
      <c r="I32" s="24">
        <v>0.32945426949299872</v>
      </c>
      <c r="J32" s="25">
        <v>474440.76054573047</v>
      </c>
      <c r="K32" s="2"/>
      <c r="L32" s="2"/>
      <c r="M32" s="2"/>
      <c r="N32" s="2"/>
      <c r="O32" s="2"/>
    </row>
    <row r="33" spans="1:15" ht="11.25" customHeight="1" x14ac:dyDescent="0.25">
      <c r="A33" s="2" t="s">
        <v>33</v>
      </c>
      <c r="B33" s="2"/>
      <c r="C33" s="2"/>
      <c r="D33" s="23">
        <v>1163994.08</v>
      </c>
      <c r="E33" s="23">
        <v>1179964.5200000005</v>
      </c>
      <c r="F33" s="24">
        <v>15970.44000000041</v>
      </c>
      <c r="G33" s="25">
        <v>2022796.7270851897</v>
      </c>
      <c r="H33" s="23">
        <v>2022796.3199999996</v>
      </c>
      <c r="I33" s="24">
        <v>-0.40708519006147981</v>
      </c>
      <c r="J33" s="25">
        <v>858802.64708518959</v>
      </c>
      <c r="K33" s="2"/>
      <c r="L33" s="2"/>
      <c r="M33" s="2"/>
      <c r="N33" s="2"/>
      <c r="O33" s="2"/>
    </row>
    <row r="34" spans="1:15" ht="11.25" customHeight="1" x14ac:dyDescent="0.25">
      <c r="A34" s="2" t="s">
        <v>34</v>
      </c>
      <c r="B34" s="2"/>
      <c r="C34" s="2"/>
      <c r="D34" s="23">
        <v>609691.52</v>
      </c>
      <c r="E34" s="23">
        <v>740694.57000000053</v>
      </c>
      <c r="F34" s="24">
        <v>131003.05000000051</v>
      </c>
      <c r="G34" s="25">
        <v>1269764.0410940843</v>
      </c>
      <c r="H34" s="23">
        <v>1269762.1199999996</v>
      </c>
      <c r="I34" s="24">
        <v>-1.9210940846242011</v>
      </c>
      <c r="J34" s="25">
        <v>660072.52109408425</v>
      </c>
      <c r="K34" s="2"/>
      <c r="L34" s="2"/>
      <c r="M34" s="2"/>
      <c r="N34" s="2"/>
      <c r="O34" s="2"/>
    </row>
    <row r="35" spans="1:15" ht="11.25" customHeight="1" x14ac:dyDescent="0.25">
      <c r="A35" s="2" t="s">
        <v>35</v>
      </c>
      <c r="B35" s="2"/>
      <c r="C35" s="2"/>
      <c r="D35" s="23">
        <v>0</v>
      </c>
      <c r="E35" s="23">
        <v>0</v>
      </c>
      <c r="F35" s="24">
        <v>0</v>
      </c>
      <c r="G35" s="25">
        <v>0</v>
      </c>
      <c r="H35" s="23">
        <v>0</v>
      </c>
      <c r="I35" s="24">
        <v>0</v>
      </c>
      <c r="J35" s="25">
        <v>0</v>
      </c>
      <c r="K35" s="2"/>
      <c r="L35" s="2"/>
      <c r="M35" s="2"/>
      <c r="N35" s="2"/>
      <c r="O35" s="2"/>
    </row>
    <row r="36" spans="1:15" ht="11.25" customHeight="1" x14ac:dyDescent="0.25">
      <c r="A36" s="33" t="s">
        <v>36</v>
      </c>
      <c r="B36" s="33"/>
      <c r="C36" s="33"/>
      <c r="D36" s="34">
        <v>5290663.2000000011</v>
      </c>
      <c r="E36" s="34">
        <v>6844918.2200000007</v>
      </c>
      <c r="F36" s="35">
        <v>1554255.0199999996</v>
      </c>
      <c r="G36" s="36">
        <v>10963246.245872449</v>
      </c>
      <c r="H36" s="34">
        <v>11734145.52</v>
      </c>
      <c r="I36" s="35">
        <v>770899.27412755042</v>
      </c>
      <c r="J36" s="36">
        <v>5672583.0458724499</v>
      </c>
      <c r="K36" s="2"/>
      <c r="L36" s="2"/>
      <c r="M36" s="2"/>
      <c r="N36" s="2"/>
      <c r="O36" s="2"/>
    </row>
    <row r="37" spans="1:15" ht="11.25" customHeight="1" x14ac:dyDescent="0.25">
      <c r="A37" s="2" t="s">
        <v>37</v>
      </c>
      <c r="B37" s="2"/>
      <c r="C37" s="2"/>
      <c r="D37" s="23">
        <v>-266082.75000000186</v>
      </c>
      <c r="E37" s="23">
        <v>218211.34999999963</v>
      </c>
      <c r="F37" s="37">
        <v>-484294.10000000149</v>
      </c>
      <c r="G37" s="25">
        <v>544848.7781021595</v>
      </c>
      <c r="H37" s="23">
        <v>374076.60000000149</v>
      </c>
      <c r="I37" s="37">
        <v>170772.17810215801</v>
      </c>
      <c r="J37" s="25">
        <v>810931.5281021595</v>
      </c>
      <c r="K37" s="2"/>
      <c r="L37" s="2"/>
      <c r="M37" s="2"/>
      <c r="N37" s="2"/>
      <c r="O37" s="2"/>
    </row>
    <row r="38" spans="1:15" ht="11.25" customHeight="1" x14ac:dyDescent="0.25">
      <c r="A38" s="2"/>
      <c r="B38" s="2"/>
      <c r="C38" s="2"/>
      <c r="D38" s="23"/>
      <c r="E38" s="23"/>
      <c r="F38" s="24"/>
      <c r="G38" s="25"/>
      <c r="H38" s="23"/>
      <c r="I38" s="24"/>
      <c r="J38" s="25"/>
      <c r="K38" s="2"/>
      <c r="L38" s="2"/>
      <c r="M38" s="2"/>
      <c r="N38" s="2"/>
      <c r="O38" s="2"/>
    </row>
    <row r="39" spans="1:15" ht="11.2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</sheetData>
  <conditionalFormatting sqref="E12">
    <cfRule type="expression" dxfId="453" priority="10">
      <formula>B$9="Good"</formula>
    </cfRule>
    <cfRule type="expression" dxfId="452" priority="11">
      <formula>B$9="Bad"</formula>
    </cfRule>
  </conditionalFormatting>
  <conditionalFormatting sqref="J12">
    <cfRule type="expression" dxfId="451" priority="8">
      <formula>J$9="Good"</formula>
    </cfRule>
    <cfRule type="expression" dxfId="450" priority="9">
      <formula>J$9="Bad"</formula>
    </cfRule>
  </conditionalFormatting>
  <conditionalFormatting sqref="H12">
    <cfRule type="expression" dxfId="449" priority="6">
      <formula>D$9="Good"</formula>
    </cfRule>
    <cfRule type="expression" dxfId="448" priority="7">
      <formula>D$9="Bad"</formula>
    </cfRule>
  </conditionalFormatting>
  <conditionalFormatting sqref="F12">
    <cfRule type="expression" dxfId="447" priority="4">
      <formula>F$9="Good"</formula>
    </cfRule>
    <cfRule type="expression" dxfId="446" priority="5">
      <formula>F$9="Bad"</formula>
    </cfRule>
  </conditionalFormatting>
  <conditionalFormatting sqref="F19:F38">
    <cfRule type="dataBar" priority="159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{71D07EF0-92AC-4C69-BD5F-A85145412562}</x14:id>
        </ext>
      </extLst>
    </cfRule>
  </conditionalFormatting>
  <conditionalFormatting sqref="I19:I38">
    <cfRule type="dataBar" priority="159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{511EE173-FC36-48B2-B839-B5C3AE21E3B1}</x14:id>
        </ext>
      </extLst>
    </cfRule>
  </conditionalFormatting>
  <pageMargins left="0.7" right="0.7" top="0.75" bottom="0.75" header="0.3" footer="0.3"/>
  <pageSetup fitToHeight="0"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1D07EF0-92AC-4C69-BD5F-A8514541256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F19:F38</xm:sqref>
        </x14:conditionalFormatting>
        <x14:conditionalFormatting xmlns:xm="http://schemas.microsoft.com/office/excel/2006/main">
          <x14:cfRule type="dataBar" id="{511EE173-FC36-48B2-B839-B5C3AE21E3B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I19:I38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A24B3-5947-42B9-A87F-4C1ADDDF5112}">
  <sheetPr>
    <pageSetUpPr fitToPage="1"/>
  </sheetPr>
  <dimension ref="A1:K240"/>
  <sheetViews>
    <sheetView showGridLines="0" topLeftCell="A75" workbookViewId="0">
      <selection activeCell="Q234" sqref="Q234"/>
    </sheetView>
  </sheetViews>
  <sheetFormatPr defaultRowHeight="15" x14ac:dyDescent="0.25"/>
  <cols>
    <col min="1" max="3" width="1.28515625" customWidth="1"/>
    <col min="4" max="4" width="27.42578125" customWidth="1"/>
    <col min="5" max="6" width="9.28515625" customWidth="1"/>
    <col min="7" max="7" width="9.85546875" customWidth="1"/>
    <col min="8" max="8" width="10.140625" customWidth="1"/>
    <col min="9" max="9" width="11.85546875" customWidth="1"/>
    <col min="10" max="10" width="0" hidden="1" customWidth="1"/>
    <col min="11" max="11" width="25.85546875" customWidth="1"/>
  </cols>
  <sheetData>
    <row r="1" spans="1:11" ht="20.25" customHeight="1" x14ac:dyDescent="0.4">
      <c r="A1" s="1" t="s">
        <v>42</v>
      </c>
      <c r="B1" s="40"/>
      <c r="C1" s="40"/>
    </row>
    <row r="2" spans="1:11" ht="15" customHeight="1" x14ac:dyDescent="0.25">
      <c r="A2" s="3" t="s">
        <v>1</v>
      </c>
      <c r="B2" s="41"/>
      <c r="C2" s="41"/>
    </row>
    <row r="3" spans="1:11" ht="15" customHeight="1" x14ac:dyDescent="0.25">
      <c r="A3" s="4" t="s">
        <v>2</v>
      </c>
      <c r="B3" s="42"/>
      <c r="C3" s="42"/>
    </row>
    <row r="4" spans="1:11" ht="12.75" customHeight="1" x14ac:dyDescent="0.25">
      <c r="A4" s="41"/>
      <c r="B4" s="41"/>
      <c r="C4" s="41"/>
    </row>
    <row r="5" spans="1:11" ht="12.75" customHeight="1" x14ac:dyDescent="0.25">
      <c r="A5" s="43"/>
      <c r="B5" s="43"/>
      <c r="C5" s="43"/>
      <c r="D5" s="43"/>
      <c r="E5" s="140" t="s">
        <v>43</v>
      </c>
      <c r="F5" s="140"/>
      <c r="G5" s="141"/>
      <c r="H5" s="45"/>
      <c r="I5" s="44" t="s">
        <v>44</v>
      </c>
      <c r="J5" s="45"/>
      <c r="K5" s="45"/>
    </row>
    <row r="6" spans="1:11" ht="11.25" customHeight="1" x14ac:dyDescent="0.25">
      <c r="A6" s="58" t="s">
        <v>42</v>
      </c>
      <c r="B6" s="46"/>
      <c r="C6" s="46"/>
      <c r="D6" s="46"/>
      <c r="E6" s="47" t="s">
        <v>16</v>
      </c>
      <c r="F6" s="47" t="s">
        <v>17</v>
      </c>
      <c r="G6" s="50" t="s">
        <v>18</v>
      </c>
      <c r="H6" s="47" t="s">
        <v>19</v>
      </c>
      <c r="I6" s="47" t="s">
        <v>17</v>
      </c>
      <c r="J6" s="47" t="s">
        <v>20</v>
      </c>
      <c r="K6" s="48" t="s">
        <v>18</v>
      </c>
    </row>
    <row r="7" spans="1:11" ht="11.25" customHeight="1" x14ac:dyDescent="0.25">
      <c r="A7" s="2" t="s">
        <v>21</v>
      </c>
      <c r="B7" s="2"/>
      <c r="C7" s="2"/>
      <c r="D7" s="2"/>
      <c r="E7" s="52"/>
      <c r="F7" s="52"/>
      <c r="G7" s="54"/>
      <c r="H7" s="52"/>
      <c r="I7" s="52"/>
      <c r="J7" s="52"/>
      <c r="K7" s="53"/>
    </row>
    <row r="8" spans="1:11" ht="11.25" customHeight="1" x14ac:dyDescent="0.25">
      <c r="A8" s="2"/>
      <c r="B8" s="2" t="s">
        <v>22</v>
      </c>
      <c r="C8" s="2"/>
      <c r="D8" s="2"/>
      <c r="E8" s="52"/>
      <c r="F8" s="52"/>
      <c r="G8" s="54"/>
      <c r="H8" s="52"/>
      <c r="I8" s="52"/>
      <c r="J8" s="52"/>
      <c r="K8" s="53"/>
    </row>
    <row r="9" spans="1:11" ht="11.25" customHeight="1" x14ac:dyDescent="0.25">
      <c r="A9" s="2"/>
      <c r="B9" s="2"/>
      <c r="C9" s="2" t="s">
        <v>48</v>
      </c>
      <c r="D9" s="2"/>
      <c r="E9" s="52">
        <v>990325</v>
      </c>
      <c r="F9" s="52">
        <v>740507.81</v>
      </c>
      <c r="G9" s="54">
        <f>E9-F9</f>
        <v>249817.18999999994</v>
      </c>
      <c r="H9" s="52">
        <v>1269441.9921875</v>
      </c>
      <c r="I9" s="52">
        <v>1269441.96</v>
      </c>
      <c r="J9" s="52">
        <v>279116.9921875</v>
      </c>
      <c r="K9" s="53">
        <f>H9-I9</f>
        <v>3.2187500037252903E-2</v>
      </c>
    </row>
    <row r="10" spans="1:11" ht="11.25" customHeight="1" x14ac:dyDescent="0.25">
      <c r="A10" s="2"/>
      <c r="B10" s="2"/>
      <c r="C10" s="2" t="s">
        <v>49</v>
      </c>
      <c r="D10" s="2"/>
      <c r="E10" s="52">
        <v>843262</v>
      </c>
      <c r="F10" s="52">
        <v>720494.25</v>
      </c>
      <c r="G10" s="54">
        <f t="shared" ref="G10:G23" si="0">E10-F10</f>
        <v>122767.75</v>
      </c>
      <c r="H10" s="52">
        <v>1235133.015625</v>
      </c>
      <c r="I10" s="52">
        <v>1235133</v>
      </c>
      <c r="J10" s="52">
        <v>391871.015625</v>
      </c>
      <c r="K10" s="53">
        <f t="shared" ref="K10:K23" si="1">H10-I10</f>
        <v>1.5625E-2</v>
      </c>
    </row>
    <row r="11" spans="1:11" ht="11.25" customHeight="1" x14ac:dyDescent="0.25">
      <c r="A11" s="2"/>
      <c r="B11" s="2"/>
      <c r="C11" s="2" t="s">
        <v>50</v>
      </c>
      <c r="D11" s="2"/>
      <c r="E11" s="52">
        <v>755552</v>
      </c>
      <c r="F11" s="52">
        <v>560384.43999999994</v>
      </c>
      <c r="G11" s="54">
        <f t="shared" si="0"/>
        <v>195167.56000000006</v>
      </c>
      <c r="H11" s="52">
        <v>563393.9921875</v>
      </c>
      <c r="I11" s="52">
        <v>960659.04</v>
      </c>
      <c r="J11" s="52">
        <v>-192158.0078125</v>
      </c>
      <c r="K11" s="53">
        <f t="shared" si="1"/>
        <v>-397265.04781250004</v>
      </c>
    </row>
    <row r="12" spans="1:11" ht="11.25" customHeight="1" x14ac:dyDescent="0.25">
      <c r="A12" s="2"/>
      <c r="B12" s="2"/>
      <c r="C12" s="2" t="s">
        <v>51</v>
      </c>
      <c r="D12" s="2"/>
      <c r="E12" s="52">
        <v>6215.12</v>
      </c>
      <c r="F12" s="52">
        <v>16666.439999999999</v>
      </c>
      <c r="G12" s="54">
        <f t="shared" si="0"/>
        <v>-10451.32</v>
      </c>
      <c r="H12" s="52">
        <v>28571.037968750003</v>
      </c>
      <c r="I12" s="52">
        <v>28571.040000000001</v>
      </c>
      <c r="J12" s="52">
        <v>22355.917968750004</v>
      </c>
      <c r="K12" s="53">
        <f t="shared" si="1"/>
        <v>-2.0312499982537702E-3</v>
      </c>
    </row>
    <row r="13" spans="1:11" ht="11.25" customHeight="1" x14ac:dyDescent="0.25">
      <c r="A13" s="2"/>
      <c r="B13" s="2"/>
      <c r="C13" s="2" t="s">
        <v>52</v>
      </c>
      <c r="D13" s="2"/>
      <c r="E13" s="52">
        <v>1682.5</v>
      </c>
      <c r="F13" s="52">
        <v>15277.5</v>
      </c>
      <c r="G13" s="54">
        <f t="shared" si="0"/>
        <v>-13595</v>
      </c>
      <c r="H13" s="52">
        <v>26190</v>
      </c>
      <c r="I13" s="52">
        <v>26190</v>
      </c>
      <c r="J13" s="52">
        <v>24507.5</v>
      </c>
      <c r="K13" s="53">
        <f t="shared" si="1"/>
        <v>0</v>
      </c>
    </row>
    <row r="14" spans="1:11" ht="11.25" customHeight="1" x14ac:dyDescent="0.25">
      <c r="A14" s="2"/>
      <c r="B14" s="2"/>
      <c r="C14" s="2" t="s">
        <v>53</v>
      </c>
      <c r="D14" s="2"/>
      <c r="E14" s="52">
        <v>6571.06</v>
      </c>
      <c r="F14" s="52">
        <v>14722.19</v>
      </c>
      <c r="G14" s="54">
        <f t="shared" si="0"/>
        <v>-8151.13</v>
      </c>
      <c r="H14" s="52">
        <v>25238.038759765623</v>
      </c>
      <c r="I14" s="52">
        <v>25238.04</v>
      </c>
      <c r="J14" s="52">
        <v>18666.978759765621</v>
      </c>
      <c r="K14" s="53">
        <f t="shared" si="1"/>
        <v>-1.2402343782014214E-3</v>
      </c>
    </row>
    <row r="15" spans="1:11" ht="11.25" customHeight="1" x14ac:dyDescent="0.25">
      <c r="A15" s="2"/>
      <c r="B15" s="2"/>
      <c r="C15" s="2" t="s">
        <v>54</v>
      </c>
      <c r="D15" s="2"/>
      <c r="E15" s="52">
        <v>665588</v>
      </c>
      <c r="F15" s="52">
        <v>470745.31</v>
      </c>
      <c r="G15" s="54">
        <f t="shared" si="0"/>
        <v>194842.69</v>
      </c>
      <c r="H15" s="52">
        <v>806992.00390625</v>
      </c>
      <c r="I15" s="52">
        <v>806991.96</v>
      </c>
      <c r="J15" s="52">
        <v>141404.00390625</v>
      </c>
      <c r="K15" s="53">
        <f t="shared" si="1"/>
        <v>4.3906250037252903E-2</v>
      </c>
    </row>
    <row r="16" spans="1:11" ht="11.25" customHeight="1" x14ac:dyDescent="0.25">
      <c r="A16" s="2"/>
      <c r="B16" s="2"/>
      <c r="C16" s="2" t="s">
        <v>55</v>
      </c>
      <c r="D16" s="2"/>
      <c r="E16" s="52">
        <v>587468</v>
      </c>
      <c r="F16" s="52">
        <v>457052.75</v>
      </c>
      <c r="G16" s="54">
        <f t="shared" si="0"/>
        <v>130415.25</v>
      </c>
      <c r="H16" s="52">
        <v>783518.99609375</v>
      </c>
      <c r="I16" s="52">
        <v>783519</v>
      </c>
      <c r="J16" s="52">
        <v>196050.99609375</v>
      </c>
      <c r="K16" s="53">
        <f t="shared" si="1"/>
        <v>-3.90625E-3</v>
      </c>
    </row>
    <row r="17" spans="1:11" ht="11.25" customHeight="1" x14ac:dyDescent="0.25">
      <c r="A17" s="2"/>
      <c r="B17" s="2"/>
      <c r="C17" s="2" t="s">
        <v>56</v>
      </c>
      <c r="D17" s="2"/>
      <c r="E17" s="52">
        <v>538853</v>
      </c>
      <c r="F17" s="52">
        <v>351669.5</v>
      </c>
      <c r="G17" s="54">
        <f t="shared" si="0"/>
        <v>187183.5</v>
      </c>
      <c r="H17" s="52">
        <v>400000.001953125</v>
      </c>
      <c r="I17" s="52">
        <v>602862</v>
      </c>
      <c r="J17" s="52">
        <v>-138852.998046875</v>
      </c>
      <c r="K17" s="53">
        <f t="shared" si="1"/>
        <v>-202861.998046875</v>
      </c>
    </row>
    <row r="18" spans="1:11" ht="11.25" customHeight="1" x14ac:dyDescent="0.25">
      <c r="A18" s="2"/>
      <c r="B18" s="2"/>
      <c r="C18" s="2" t="s">
        <v>57</v>
      </c>
      <c r="D18" s="2"/>
      <c r="E18" s="52">
        <v>44640</v>
      </c>
      <c r="F18" s="52">
        <v>53433.31</v>
      </c>
      <c r="G18" s="54">
        <f t="shared" si="0"/>
        <v>-8793.3099999999977</v>
      </c>
      <c r="H18" s="52">
        <v>91599.9609375</v>
      </c>
      <c r="I18" s="52">
        <v>91599.96</v>
      </c>
      <c r="J18" s="52">
        <v>46959.9609375</v>
      </c>
      <c r="K18" s="53">
        <f t="shared" si="1"/>
        <v>9.374999935971573E-4</v>
      </c>
    </row>
    <row r="19" spans="1:11" ht="11.25" customHeight="1" x14ac:dyDescent="0.25">
      <c r="A19" s="2"/>
      <c r="B19" s="2"/>
      <c r="C19" s="2" t="s">
        <v>58</v>
      </c>
      <c r="D19" s="2"/>
      <c r="E19" s="52">
        <v>0</v>
      </c>
      <c r="F19" s="52">
        <v>53433.31</v>
      </c>
      <c r="G19" s="54">
        <f t="shared" si="0"/>
        <v>-53433.31</v>
      </c>
      <c r="H19" s="52">
        <v>91599.9609375</v>
      </c>
      <c r="I19" s="52">
        <v>91599.96</v>
      </c>
      <c r="J19" s="52">
        <v>91599.9609375</v>
      </c>
      <c r="K19" s="53">
        <f t="shared" si="1"/>
        <v>9.374999935971573E-4</v>
      </c>
    </row>
    <row r="20" spans="1:11" ht="11.25" customHeight="1" x14ac:dyDescent="0.25">
      <c r="A20" s="2"/>
      <c r="B20" s="2"/>
      <c r="C20" s="2" t="s">
        <v>59</v>
      </c>
      <c r="D20" s="2"/>
      <c r="E20" s="52">
        <v>0</v>
      </c>
      <c r="F20" s="52">
        <v>1942.5</v>
      </c>
      <c r="G20" s="54">
        <f t="shared" si="0"/>
        <v>-1942.5</v>
      </c>
      <c r="H20" s="52">
        <v>3330</v>
      </c>
      <c r="I20" s="52">
        <v>3330</v>
      </c>
      <c r="J20" s="52">
        <v>3330</v>
      </c>
      <c r="K20" s="53">
        <f t="shared" si="1"/>
        <v>0</v>
      </c>
    </row>
    <row r="21" spans="1:11" ht="11.25" customHeight="1" x14ac:dyDescent="0.25">
      <c r="A21" s="2"/>
      <c r="B21" s="2"/>
      <c r="C21" s="2" t="s">
        <v>60</v>
      </c>
      <c r="D21" s="2"/>
      <c r="E21" s="52">
        <v>0</v>
      </c>
      <c r="F21" s="52">
        <v>1942.5</v>
      </c>
      <c r="G21" s="54">
        <f t="shared" si="0"/>
        <v>-1942.5</v>
      </c>
      <c r="H21" s="52">
        <v>3330</v>
      </c>
      <c r="I21" s="52">
        <v>3330</v>
      </c>
      <c r="J21" s="52">
        <v>3330</v>
      </c>
      <c r="K21" s="53">
        <f t="shared" si="1"/>
        <v>0</v>
      </c>
    </row>
    <row r="22" spans="1:11" ht="11.25" customHeight="1" x14ac:dyDescent="0.25">
      <c r="A22" s="2"/>
      <c r="B22" s="2"/>
      <c r="C22" s="2" t="s">
        <v>61</v>
      </c>
      <c r="D22" s="2"/>
      <c r="E22" s="135">
        <v>0</v>
      </c>
      <c r="F22" s="135">
        <v>1942.5</v>
      </c>
      <c r="G22" s="136">
        <f t="shared" si="0"/>
        <v>-1942.5</v>
      </c>
      <c r="H22" s="137">
        <v>3330</v>
      </c>
      <c r="I22" s="135">
        <v>3330</v>
      </c>
      <c r="J22" s="135">
        <v>3330</v>
      </c>
      <c r="K22" s="138">
        <f t="shared" si="1"/>
        <v>0</v>
      </c>
    </row>
    <row r="23" spans="1:11" ht="11.25" customHeight="1" x14ac:dyDescent="0.25">
      <c r="A23" s="2"/>
      <c r="B23" s="2"/>
      <c r="C23" s="38" t="s">
        <v>62</v>
      </c>
      <c r="D23" s="38"/>
      <c r="E23" s="52">
        <f>SUM(E8:E22)</f>
        <v>4440156.68</v>
      </c>
      <c r="F23" s="52">
        <f>SUM(F8:F22)</f>
        <v>3460214.31</v>
      </c>
      <c r="G23" s="54">
        <f t="shared" si="0"/>
        <v>979942.36999999965</v>
      </c>
      <c r="H23" s="52">
        <f>SUM(H8:H22)</f>
        <v>5331669.0005566403</v>
      </c>
      <c r="I23" s="52">
        <f>SUM(I8:I22)</f>
        <v>5931795.96</v>
      </c>
      <c r="J23" s="52">
        <v>891512.32055664063</v>
      </c>
      <c r="K23" s="53">
        <f t="shared" si="1"/>
        <v>-600126.95944335964</v>
      </c>
    </row>
    <row r="24" spans="1:11" ht="11.25" customHeight="1" x14ac:dyDescent="0.25">
      <c r="A24" s="2"/>
      <c r="B24" s="2" t="s">
        <v>23</v>
      </c>
      <c r="C24" s="2"/>
      <c r="D24" s="2"/>
      <c r="E24" s="52"/>
      <c r="F24" s="52"/>
      <c r="G24" s="54"/>
      <c r="H24" s="52"/>
      <c r="I24" s="52"/>
      <c r="J24" s="52"/>
      <c r="K24" s="53"/>
    </row>
    <row r="25" spans="1:11" ht="11.25" customHeight="1" x14ac:dyDescent="0.25">
      <c r="A25" s="2"/>
      <c r="B25" s="2"/>
      <c r="C25" s="2" t="s">
        <v>63</v>
      </c>
      <c r="D25" s="2"/>
      <c r="E25" s="52">
        <v>29651.99</v>
      </c>
      <c r="F25" s="52">
        <v>24937.5</v>
      </c>
      <c r="G25" s="54">
        <f>E25-F25</f>
        <v>4714.4900000000016</v>
      </c>
      <c r="H25" s="52">
        <v>42750.000253906248</v>
      </c>
      <c r="I25" s="52">
        <v>42750</v>
      </c>
      <c r="J25" s="52">
        <v>13098.010253906246</v>
      </c>
      <c r="K25" s="53">
        <f>H25-I25</f>
        <v>2.5390624796273187E-4</v>
      </c>
    </row>
    <row r="26" spans="1:11" ht="11.25" customHeight="1" x14ac:dyDescent="0.25">
      <c r="A26" s="2"/>
      <c r="B26" s="2"/>
      <c r="C26" s="2" t="s">
        <v>64</v>
      </c>
      <c r="D26" s="2"/>
      <c r="E26" s="52">
        <v>90351.13</v>
      </c>
      <c r="F26" s="52">
        <v>89219.69</v>
      </c>
      <c r="G26" s="54">
        <f t="shared" ref="G26:G46" si="2">E26-F26</f>
        <v>1131.4400000000023</v>
      </c>
      <c r="H26" s="52">
        <v>152947.995234375</v>
      </c>
      <c r="I26" s="52">
        <v>152948.04</v>
      </c>
      <c r="J26" s="52">
        <v>62596.865234375</v>
      </c>
      <c r="K26" s="53">
        <f t="shared" ref="K26:K45" si="3">H26-I26</f>
        <v>-4.476562500349246E-2</v>
      </c>
    </row>
    <row r="27" spans="1:11" ht="11.25" customHeight="1" x14ac:dyDescent="0.25">
      <c r="A27" s="2"/>
      <c r="B27" s="2"/>
      <c r="C27" s="2" t="s">
        <v>65</v>
      </c>
      <c r="D27" s="2"/>
      <c r="E27" s="52">
        <v>75734.740000000005</v>
      </c>
      <c r="F27" s="52">
        <v>90003.06</v>
      </c>
      <c r="G27" s="54">
        <f t="shared" si="2"/>
        <v>-14268.319999999992</v>
      </c>
      <c r="H27" s="52">
        <v>154290.99976562499</v>
      </c>
      <c r="I27" s="52">
        <v>154290.96</v>
      </c>
      <c r="J27" s="52">
        <v>78556.259765624985</v>
      </c>
      <c r="K27" s="53">
        <f t="shared" si="3"/>
        <v>3.9765624998835847E-2</v>
      </c>
    </row>
    <row r="28" spans="1:11" ht="11.25" customHeight="1" x14ac:dyDescent="0.25">
      <c r="A28" s="2"/>
      <c r="B28" s="2"/>
      <c r="C28" s="2" t="s">
        <v>66</v>
      </c>
      <c r="D28" s="2"/>
      <c r="E28" s="52">
        <v>31473.91</v>
      </c>
      <c r="F28" s="52">
        <v>70002.31</v>
      </c>
      <c r="G28" s="54">
        <f t="shared" si="2"/>
        <v>-38528.399999999994</v>
      </c>
      <c r="H28" s="52">
        <v>120004.00765625</v>
      </c>
      <c r="I28" s="52">
        <v>120003.96</v>
      </c>
      <c r="J28" s="52">
        <v>88530.09765625</v>
      </c>
      <c r="K28" s="53">
        <f t="shared" si="3"/>
        <v>4.7656249997089617E-2</v>
      </c>
    </row>
    <row r="29" spans="1:11" ht="11.25" customHeight="1" x14ac:dyDescent="0.25">
      <c r="A29" s="2"/>
      <c r="B29" s="2"/>
      <c r="C29" s="2" t="s">
        <v>67</v>
      </c>
      <c r="D29" s="2"/>
      <c r="E29" s="52">
        <v>0</v>
      </c>
      <c r="F29" s="52">
        <v>33476.379999999997</v>
      </c>
      <c r="G29" s="54">
        <f t="shared" si="2"/>
        <v>-33476.379999999997</v>
      </c>
      <c r="H29" s="52">
        <v>57387.998046875</v>
      </c>
      <c r="I29" s="52">
        <v>57388.08</v>
      </c>
      <c r="J29" s="52">
        <v>57387.998046875</v>
      </c>
      <c r="K29" s="53">
        <f t="shared" si="3"/>
        <v>-8.195312500174623E-2</v>
      </c>
    </row>
    <row r="30" spans="1:11" ht="11.25" customHeight="1" x14ac:dyDescent="0.25">
      <c r="A30" s="2"/>
      <c r="B30" s="2"/>
      <c r="C30" s="2" t="s">
        <v>68</v>
      </c>
      <c r="D30" s="2"/>
      <c r="E30" s="52">
        <v>0</v>
      </c>
      <c r="F30" s="52">
        <v>42896</v>
      </c>
      <c r="G30" s="54">
        <f t="shared" si="2"/>
        <v>-42896</v>
      </c>
      <c r="H30" s="52">
        <v>73536.0009765625</v>
      </c>
      <c r="I30" s="52">
        <v>73536</v>
      </c>
      <c r="J30" s="52">
        <v>73536.0009765625</v>
      </c>
      <c r="K30" s="53">
        <f t="shared" si="3"/>
        <v>9.765625E-4</v>
      </c>
    </row>
    <row r="31" spans="1:11" ht="11.25" customHeight="1" x14ac:dyDescent="0.25">
      <c r="A31" s="2"/>
      <c r="B31" s="2"/>
      <c r="C31" s="2" t="s">
        <v>69</v>
      </c>
      <c r="D31" s="2"/>
      <c r="E31" s="52">
        <v>0</v>
      </c>
      <c r="F31" s="52">
        <v>32775.19</v>
      </c>
      <c r="G31" s="54">
        <f t="shared" si="2"/>
        <v>-32775.19</v>
      </c>
      <c r="H31" s="52">
        <v>56186.0009765625</v>
      </c>
      <c r="I31" s="52">
        <v>56186.04</v>
      </c>
      <c r="J31" s="52">
        <v>56186.0009765625</v>
      </c>
      <c r="K31" s="53">
        <f t="shared" si="3"/>
        <v>-3.9023437500873115E-2</v>
      </c>
    </row>
    <row r="32" spans="1:11" ht="11.25" customHeight="1" x14ac:dyDescent="0.25">
      <c r="A32" s="2"/>
      <c r="B32" s="2"/>
      <c r="C32" s="2" t="s">
        <v>70</v>
      </c>
      <c r="D32" s="2"/>
      <c r="E32" s="52">
        <v>0</v>
      </c>
      <c r="F32" s="52">
        <v>9848.44</v>
      </c>
      <c r="G32" s="54">
        <f t="shared" si="2"/>
        <v>-9848.44</v>
      </c>
      <c r="H32" s="52">
        <v>16883.03955078125</v>
      </c>
      <c r="I32" s="52">
        <v>16883.04</v>
      </c>
      <c r="J32" s="52">
        <v>16883.03955078125</v>
      </c>
      <c r="K32" s="53">
        <f t="shared" si="3"/>
        <v>-4.4921875087311491E-4</v>
      </c>
    </row>
    <row r="33" spans="1:11" ht="11.25" customHeight="1" x14ac:dyDescent="0.25">
      <c r="A33" s="2"/>
      <c r="B33" s="2"/>
      <c r="C33" s="2" t="s">
        <v>71</v>
      </c>
      <c r="D33" s="2"/>
      <c r="E33" s="52">
        <v>0</v>
      </c>
      <c r="F33" s="52">
        <v>11988.06</v>
      </c>
      <c r="G33" s="54">
        <f t="shared" si="2"/>
        <v>-11988.06</v>
      </c>
      <c r="H33" s="52">
        <v>20550.9619140625</v>
      </c>
      <c r="I33" s="52">
        <v>20550.96</v>
      </c>
      <c r="J33" s="52">
        <v>20550.9619140625</v>
      </c>
      <c r="K33" s="53">
        <f t="shared" si="3"/>
        <v>1.9140625008731149E-3</v>
      </c>
    </row>
    <row r="34" spans="1:11" ht="11.25" customHeight="1" x14ac:dyDescent="0.25">
      <c r="A34" s="2"/>
      <c r="B34" s="2"/>
      <c r="C34" s="2" t="s">
        <v>72</v>
      </c>
      <c r="D34" s="2"/>
      <c r="E34" s="52">
        <v>0</v>
      </c>
      <c r="F34" s="52">
        <v>9812.81</v>
      </c>
      <c r="G34" s="54">
        <f t="shared" si="2"/>
        <v>-9812.81</v>
      </c>
      <c r="H34" s="52">
        <v>16821.96044921875</v>
      </c>
      <c r="I34" s="52">
        <v>16821.96</v>
      </c>
      <c r="J34" s="52">
        <v>16821.96044921875</v>
      </c>
      <c r="K34" s="53">
        <f t="shared" si="3"/>
        <v>4.4921875087311491E-4</v>
      </c>
    </row>
    <row r="35" spans="1:11" ht="11.25" customHeight="1" x14ac:dyDescent="0.25">
      <c r="A35" s="2"/>
      <c r="B35" s="2"/>
      <c r="C35" s="2" t="s">
        <v>73</v>
      </c>
      <c r="D35" s="2"/>
      <c r="E35" s="52">
        <v>0</v>
      </c>
      <c r="F35" s="52">
        <v>309761.13</v>
      </c>
      <c r="G35" s="54">
        <f t="shared" si="2"/>
        <v>-309761.13</v>
      </c>
      <c r="H35" s="52">
        <v>531018.984375</v>
      </c>
      <c r="I35" s="52">
        <v>531019.07999999996</v>
      </c>
      <c r="J35" s="52">
        <v>531018.984375</v>
      </c>
      <c r="K35" s="53">
        <f t="shared" si="3"/>
        <v>-9.5624999958090484E-2</v>
      </c>
    </row>
    <row r="36" spans="1:11" ht="11.25" customHeight="1" x14ac:dyDescent="0.25">
      <c r="A36" s="2"/>
      <c r="B36" s="2"/>
      <c r="C36" s="2" t="s">
        <v>74</v>
      </c>
      <c r="D36" s="2"/>
      <c r="E36" s="52">
        <v>0</v>
      </c>
      <c r="F36" s="52">
        <v>295493.94</v>
      </c>
      <c r="G36" s="54">
        <f t="shared" si="2"/>
        <v>-295493.94</v>
      </c>
      <c r="H36" s="52">
        <v>506561.015625</v>
      </c>
      <c r="I36" s="52">
        <v>506561.04</v>
      </c>
      <c r="J36" s="52">
        <v>506561.015625</v>
      </c>
      <c r="K36" s="53">
        <f t="shared" si="3"/>
        <v>-2.4374999979045242E-2</v>
      </c>
    </row>
    <row r="37" spans="1:11" ht="11.25" customHeight="1" x14ac:dyDescent="0.25">
      <c r="A37" s="2"/>
      <c r="B37" s="2"/>
      <c r="C37" s="2" t="s">
        <v>75</v>
      </c>
      <c r="D37" s="2"/>
      <c r="E37" s="52">
        <v>89608</v>
      </c>
      <c r="F37" s="52">
        <v>315717.5</v>
      </c>
      <c r="G37" s="54">
        <f t="shared" si="2"/>
        <v>-226109.5</v>
      </c>
      <c r="H37" s="52">
        <v>541229.9921875</v>
      </c>
      <c r="I37" s="52">
        <v>541230</v>
      </c>
      <c r="J37" s="52">
        <v>451621.9921875</v>
      </c>
      <c r="K37" s="53">
        <f t="shared" si="3"/>
        <v>-7.8125E-3</v>
      </c>
    </row>
    <row r="38" spans="1:11" ht="11.25" customHeight="1" x14ac:dyDescent="0.25">
      <c r="A38" s="2"/>
      <c r="B38" s="2"/>
      <c r="C38" s="2" t="s">
        <v>76</v>
      </c>
      <c r="D38" s="2"/>
      <c r="E38" s="52">
        <v>8150</v>
      </c>
      <c r="F38" s="52">
        <v>18038.439999999999</v>
      </c>
      <c r="G38" s="54">
        <f t="shared" si="2"/>
        <v>-9888.4399999999987</v>
      </c>
      <c r="H38" s="52">
        <v>30923.00048828125</v>
      </c>
      <c r="I38" s="52">
        <v>30923.040000000001</v>
      </c>
      <c r="J38" s="52">
        <v>22773.00048828125</v>
      </c>
      <c r="K38" s="53">
        <f t="shared" si="3"/>
        <v>-3.9511718750873115E-2</v>
      </c>
    </row>
    <row r="39" spans="1:11" ht="11.25" customHeight="1" x14ac:dyDescent="0.25">
      <c r="A39" s="2"/>
      <c r="B39" s="2"/>
      <c r="C39" s="2" t="s">
        <v>77</v>
      </c>
      <c r="D39" s="2"/>
      <c r="E39" s="52">
        <v>0</v>
      </c>
      <c r="F39" s="52">
        <v>17530.310000000001</v>
      </c>
      <c r="G39" s="54">
        <f t="shared" si="2"/>
        <v>-17530.310000000001</v>
      </c>
      <c r="H39" s="52">
        <v>30051.99951171875</v>
      </c>
      <c r="I39" s="52">
        <v>30051.96</v>
      </c>
      <c r="J39" s="52">
        <v>30051.99951171875</v>
      </c>
      <c r="K39" s="53">
        <f t="shared" si="3"/>
        <v>3.9511718750873115E-2</v>
      </c>
    </row>
    <row r="40" spans="1:11" ht="11.25" customHeight="1" x14ac:dyDescent="0.25">
      <c r="A40" s="2"/>
      <c r="B40" s="2"/>
      <c r="C40" s="2" t="s">
        <v>78</v>
      </c>
      <c r="D40" s="2"/>
      <c r="E40" s="52">
        <v>8145</v>
      </c>
      <c r="F40" s="52">
        <v>18065.88</v>
      </c>
      <c r="G40" s="54">
        <f t="shared" si="2"/>
        <v>-9920.880000000001</v>
      </c>
      <c r="H40" s="52">
        <v>30970</v>
      </c>
      <c r="I40" s="52">
        <v>30970.080000000002</v>
      </c>
      <c r="J40" s="52">
        <v>22825</v>
      </c>
      <c r="K40" s="53">
        <f t="shared" si="3"/>
        <v>-8.000000000174623E-2</v>
      </c>
    </row>
    <row r="41" spans="1:11" ht="11.25" customHeight="1" x14ac:dyDescent="0.25">
      <c r="A41" s="2"/>
      <c r="B41" s="2"/>
      <c r="C41" s="2" t="s">
        <v>79</v>
      </c>
      <c r="D41" s="2"/>
      <c r="E41" s="52">
        <v>27613</v>
      </c>
      <c r="F41" s="52">
        <v>504583.31</v>
      </c>
      <c r="G41" s="54">
        <f t="shared" si="2"/>
        <v>-476970.31</v>
      </c>
      <c r="H41" s="52">
        <v>865000.03125</v>
      </c>
      <c r="I41" s="52">
        <v>864999.96</v>
      </c>
      <c r="J41" s="52">
        <v>837387.03125</v>
      </c>
      <c r="K41" s="53">
        <f t="shared" si="3"/>
        <v>7.1250000037252903E-2</v>
      </c>
    </row>
    <row r="42" spans="1:11" ht="11.25" customHeight="1" x14ac:dyDescent="0.25">
      <c r="A42" s="2"/>
      <c r="B42" s="2"/>
      <c r="C42" s="2" t="s">
        <v>80</v>
      </c>
      <c r="D42" s="2"/>
      <c r="E42" s="52">
        <v>25905</v>
      </c>
      <c r="F42" s="52">
        <v>700000</v>
      </c>
      <c r="G42" s="54">
        <f t="shared" si="2"/>
        <v>-674095</v>
      </c>
      <c r="H42" s="52">
        <v>1200000</v>
      </c>
      <c r="I42" s="52">
        <v>1200000</v>
      </c>
      <c r="J42" s="52">
        <v>1174095</v>
      </c>
      <c r="K42" s="53">
        <f t="shared" si="3"/>
        <v>0</v>
      </c>
    </row>
    <row r="43" spans="1:11" ht="11.25" customHeight="1" x14ac:dyDescent="0.25">
      <c r="A43" s="2"/>
      <c r="B43" s="2"/>
      <c r="C43" s="2" t="s">
        <v>81</v>
      </c>
      <c r="D43" s="2"/>
      <c r="E43" s="52">
        <v>197791</v>
      </c>
      <c r="F43" s="52">
        <v>549300.43000000005</v>
      </c>
      <c r="G43" s="54">
        <f t="shared" si="2"/>
        <v>-351509.43000000005</v>
      </c>
      <c r="H43" s="52">
        <v>941658.03125</v>
      </c>
      <c r="I43" s="52">
        <v>941657.88</v>
      </c>
      <c r="J43" s="52">
        <v>743867.03125</v>
      </c>
      <c r="K43" s="53">
        <f t="shared" si="3"/>
        <v>0.15124999999534339</v>
      </c>
    </row>
    <row r="44" spans="1:11" ht="11.25" customHeight="1" x14ac:dyDescent="0.25">
      <c r="A44" s="2"/>
      <c r="B44" s="2"/>
      <c r="C44" s="2" t="s">
        <v>82</v>
      </c>
      <c r="D44" s="2"/>
      <c r="E44" s="52">
        <v>0</v>
      </c>
      <c r="F44" s="52">
        <v>278838</v>
      </c>
      <c r="G44" s="54">
        <f t="shared" si="2"/>
        <v>-278838</v>
      </c>
      <c r="H44" s="52">
        <v>478008.0078125</v>
      </c>
      <c r="I44" s="52">
        <v>478008</v>
      </c>
      <c r="J44" s="52">
        <v>478008.0078125</v>
      </c>
      <c r="K44" s="53">
        <f t="shared" si="3"/>
        <v>7.8125E-3</v>
      </c>
    </row>
    <row r="45" spans="1:11" ht="11.25" customHeight="1" x14ac:dyDescent="0.25">
      <c r="A45" s="2"/>
      <c r="B45" s="2"/>
      <c r="C45" s="2" t="s">
        <v>83</v>
      </c>
      <c r="D45" s="2"/>
      <c r="E45" s="135">
        <v>0</v>
      </c>
      <c r="F45" s="135">
        <v>180626.88</v>
      </c>
      <c r="G45" s="136">
        <f t="shared" si="2"/>
        <v>-180626.88</v>
      </c>
      <c r="H45" s="137">
        <v>309645.99609375</v>
      </c>
      <c r="I45" s="135">
        <v>309646.08000000002</v>
      </c>
      <c r="J45" s="52">
        <v>309645.99609375</v>
      </c>
      <c r="K45" s="53">
        <f t="shared" si="3"/>
        <v>-8.3906250016298145E-2</v>
      </c>
    </row>
    <row r="46" spans="1:11" ht="11.25" customHeight="1" x14ac:dyDescent="0.25">
      <c r="A46" s="2"/>
      <c r="B46" s="2"/>
      <c r="C46" s="38" t="s">
        <v>84</v>
      </c>
      <c r="D46" s="38"/>
      <c r="E46" s="52">
        <f>SUM(E25:E45)</f>
        <v>584423.77</v>
      </c>
      <c r="F46" s="52">
        <f>SUM(F25:F45)</f>
        <v>3602915.2600000002</v>
      </c>
      <c r="G46" s="54">
        <f t="shared" si="2"/>
        <v>-3018491.49</v>
      </c>
      <c r="H46" s="52">
        <f>SUM(H25:H45)</f>
        <v>6176426.0234179683</v>
      </c>
      <c r="I46" s="52">
        <f>SUM(I25:I45)</f>
        <v>6176426.1600000001</v>
      </c>
      <c r="J46" s="55">
        <v>5592002.2534179688</v>
      </c>
      <c r="K46" s="56">
        <v>-0.13658203184604645</v>
      </c>
    </row>
    <row r="47" spans="1:11" ht="11.25" customHeight="1" x14ac:dyDescent="0.25">
      <c r="A47" s="2"/>
      <c r="B47" s="38" t="s">
        <v>26</v>
      </c>
      <c r="C47" s="38"/>
      <c r="D47" s="38"/>
      <c r="E47" s="55">
        <f>E23+E46</f>
        <v>5024580.4499999993</v>
      </c>
      <c r="F47" s="55">
        <f>F23+F46</f>
        <v>7063129.5700000003</v>
      </c>
      <c r="G47" s="57">
        <f>E47-F47</f>
        <v>-2038549.120000001</v>
      </c>
      <c r="H47" s="55">
        <f>H23+H46</f>
        <v>11508095.023974609</v>
      </c>
      <c r="I47" s="55">
        <f>I23+I46</f>
        <v>12108222.120000001</v>
      </c>
      <c r="J47" s="55">
        <v>6483514.5739746094</v>
      </c>
      <c r="K47" s="56">
        <f>H47-I47</f>
        <v>-600127.09602539241</v>
      </c>
    </row>
    <row r="48" spans="1:11" ht="11.25" customHeight="1" x14ac:dyDescent="0.25">
      <c r="A48" s="2" t="s">
        <v>27</v>
      </c>
      <c r="B48" s="2"/>
      <c r="C48" s="2"/>
      <c r="D48" s="2"/>
      <c r="E48" s="52"/>
      <c r="F48" s="52"/>
      <c r="G48" s="54"/>
      <c r="H48" s="52"/>
      <c r="I48" s="52"/>
      <c r="J48" s="52"/>
      <c r="K48" s="53"/>
    </row>
    <row r="49" spans="1:11" ht="11.25" customHeight="1" x14ac:dyDescent="0.25">
      <c r="A49" s="2"/>
      <c r="B49" s="2" t="s">
        <v>28</v>
      </c>
      <c r="C49" s="2"/>
      <c r="D49" s="2"/>
      <c r="E49" s="52"/>
      <c r="F49" s="52"/>
      <c r="G49" s="54"/>
      <c r="H49" s="52"/>
      <c r="I49" s="52"/>
      <c r="J49" s="52"/>
      <c r="K49" s="53"/>
    </row>
    <row r="50" spans="1:11" ht="11.25" customHeight="1" x14ac:dyDescent="0.25">
      <c r="A50" s="2"/>
      <c r="B50" s="2"/>
      <c r="C50" s="2" t="s">
        <v>85</v>
      </c>
      <c r="D50" s="2"/>
      <c r="E50" s="52">
        <v>0</v>
      </c>
      <c r="F50" s="52">
        <v>0</v>
      </c>
      <c r="G50" s="54">
        <f>E50-F50</f>
        <v>0</v>
      </c>
      <c r="H50" s="52">
        <v>0</v>
      </c>
      <c r="I50" s="52">
        <v>0</v>
      </c>
      <c r="J50" s="52">
        <v>0</v>
      </c>
      <c r="K50" s="53">
        <f>H50-I50</f>
        <v>0</v>
      </c>
    </row>
    <row r="51" spans="1:11" ht="11.25" customHeight="1" x14ac:dyDescent="0.25">
      <c r="A51" s="2"/>
      <c r="B51" s="2"/>
      <c r="C51" s="2" t="s">
        <v>86</v>
      </c>
      <c r="D51" s="2"/>
      <c r="E51" s="52">
        <v>119197.12</v>
      </c>
      <c r="F51" s="52">
        <v>241309.81</v>
      </c>
      <c r="G51" s="54">
        <f t="shared" ref="G51:G86" si="4">E51-F51</f>
        <v>-122112.69</v>
      </c>
      <c r="H51" s="52">
        <v>238394.004765625</v>
      </c>
      <c r="I51" s="52">
        <v>413673.96</v>
      </c>
      <c r="J51" s="52">
        <v>119196.884765625</v>
      </c>
      <c r="K51" s="53">
        <f t="shared" ref="K51:K86" si="5">H51-I51</f>
        <v>-175279.95523437503</v>
      </c>
    </row>
    <row r="52" spans="1:11" ht="11.25" customHeight="1" x14ac:dyDescent="0.25">
      <c r="A52" s="2"/>
      <c r="B52" s="2"/>
      <c r="C52" s="2" t="s">
        <v>87</v>
      </c>
      <c r="D52" s="2"/>
      <c r="E52" s="52">
        <v>128301.64</v>
      </c>
      <c r="F52" s="52">
        <v>314790</v>
      </c>
      <c r="G52" s="54">
        <f t="shared" si="4"/>
        <v>-186488.36</v>
      </c>
      <c r="H52" s="52">
        <v>256604.00328125001</v>
      </c>
      <c r="I52" s="52">
        <v>539640</v>
      </c>
      <c r="J52" s="52">
        <v>128302.36328125001</v>
      </c>
      <c r="K52" s="53">
        <f t="shared" si="5"/>
        <v>-283035.99671874999</v>
      </c>
    </row>
    <row r="53" spans="1:11" ht="11.25" customHeight="1" x14ac:dyDescent="0.25">
      <c r="A53" s="2"/>
      <c r="B53" s="2"/>
      <c r="C53" s="2" t="s">
        <v>88</v>
      </c>
      <c r="D53" s="2"/>
      <c r="E53" s="52">
        <v>171096.51</v>
      </c>
      <c r="F53" s="52">
        <v>200668.86</v>
      </c>
      <c r="G53" s="54">
        <f t="shared" si="4"/>
        <v>-29572.349999999977</v>
      </c>
      <c r="H53" s="52">
        <v>344003.99046875001</v>
      </c>
      <c r="I53" s="52">
        <v>344003.76</v>
      </c>
      <c r="J53" s="52">
        <v>172907.48046875</v>
      </c>
      <c r="K53" s="53">
        <f t="shared" si="5"/>
        <v>0.23046875</v>
      </c>
    </row>
    <row r="54" spans="1:11" ht="11.25" customHeight="1" x14ac:dyDescent="0.25">
      <c r="A54" s="2"/>
      <c r="B54" s="2"/>
      <c r="C54" s="2" t="s">
        <v>89</v>
      </c>
      <c r="D54" s="2"/>
      <c r="E54" s="52">
        <v>41800</v>
      </c>
      <c r="F54" s="52">
        <v>53200</v>
      </c>
      <c r="G54" s="54">
        <f t="shared" si="4"/>
        <v>-11400</v>
      </c>
      <c r="H54" s="52">
        <v>91200</v>
      </c>
      <c r="I54" s="52">
        <v>91200</v>
      </c>
      <c r="J54" s="52">
        <v>49400</v>
      </c>
      <c r="K54" s="53">
        <f t="shared" si="5"/>
        <v>0</v>
      </c>
    </row>
    <row r="55" spans="1:11" ht="11.25" customHeight="1" x14ac:dyDescent="0.25">
      <c r="A55" s="2"/>
      <c r="B55" s="2"/>
      <c r="C55" s="2" t="s">
        <v>90</v>
      </c>
      <c r="D55" s="2"/>
      <c r="E55" s="52">
        <v>52500.05</v>
      </c>
      <c r="F55" s="52">
        <v>53200</v>
      </c>
      <c r="G55" s="54">
        <f t="shared" si="4"/>
        <v>-699.94999999999709</v>
      </c>
      <c r="H55" s="52">
        <v>91199.998730468753</v>
      </c>
      <c r="I55" s="52">
        <v>91200</v>
      </c>
      <c r="J55" s="52">
        <v>38699.94873046875</v>
      </c>
      <c r="K55" s="53">
        <f t="shared" si="5"/>
        <v>-1.269531247089617E-3</v>
      </c>
    </row>
    <row r="56" spans="1:11" ht="11.25" customHeight="1" x14ac:dyDescent="0.25">
      <c r="A56" s="2"/>
      <c r="B56" s="2"/>
      <c r="C56" s="2" t="s">
        <v>91</v>
      </c>
      <c r="D56" s="2"/>
      <c r="E56" s="52">
        <v>51810.62</v>
      </c>
      <c r="F56" s="52">
        <v>52500</v>
      </c>
      <c r="G56" s="54">
        <f t="shared" si="4"/>
        <v>-689.37999999999738</v>
      </c>
      <c r="H56" s="52">
        <v>89999.999882812495</v>
      </c>
      <c r="I56" s="52">
        <v>90000</v>
      </c>
      <c r="J56" s="52">
        <v>38189.379882812493</v>
      </c>
      <c r="K56" s="53">
        <f t="shared" si="5"/>
        <v>-1.1718750465661287E-4</v>
      </c>
    </row>
    <row r="57" spans="1:11" ht="11.25" customHeight="1" x14ac:dyDescent="0.25">
      <c r="A57" s="2"/>
      <c r="B57" s="2"/>
      <c r="C57" s="2" t="s">
        <v>92</v>
      </c>
      <c r="D57" s="2"/>
      <c r="E57" s="52">
        <v>35194.339999999997</v>
      </c>
      <c r="F57" s="52">
        <v>37396.94</v>
      </c>
      <c r="G57" s="54">
        <f t="shared" si="4"/>
        <v>-2202.6000000000058</v>
      </c>
      <c r="H57" s="52">
        <v>64109.039707031254</v>
      </c>
      <c r="I57" s="52">
        <v>64109.04</v>
      </c>
      <c r="J57" s="52">
        <v>28914.699707031257</v>
      </c>
      <c r="K57" s="53">
        <f t="shared" si="5"/>
        <v>-2.9296874708961695E-4</v>
      </c>
    </row>
    <row r="58" spans="1:11" ht="11.25" customHeight="1" x14ac:dyDescent="0.25">
      <c r="A58" s="2"/>
      <c r="B58" s="2"/>
      <c r="C58" s="2" t="s">
        <v>93</v>
      </c>
      <c r="D58" s="2"/>
      <c r="E58" s="52">
        <v>35194.339999999997</v>
      </c>
      <c r="F58" s="52">
        <v>36386</v>
      </c>
      <c r="G58" s="54">
        <f t="shared" si="4"/>
        <v>-1191.6600000000035</v>
      </c>
      <c r="H58" s="52">
        <v>62376.000156249997</v>
      </c>
      <c r="I58" s="52">
        <v>62376</v>
      </c>
      <c r="J58" s="52">
        <v>27181.66015625</v>
      </c>
      <c r="K58" s="53">
        <f t="shared" si="5"/>
        <v>1.5624999650754035E-4</v>
      </c>
    </row>
    <row r="59" spans="1:11" ht="11.25" customHeight="1" x14ac:dyDescent="0.25">
      <c r="A59" s="2"/>
      <c r="B59" s="2"/>
      <c r="C59" s="2" t="s">
        <v>94</v>
      </c>
      <c r="D59" s="2"/>
      <c r="E59" s="52">
        <v>35194.339999999997</v>
      </c>
      <c r="F59" s="52">
        <v>28300.44</v>
      </c>
      <c r="G59" s="54">
        <f t="shared" si="4"/>
        <v>6893.8999999999978</v>
      </c>
      <c r="H59" s="52">
        <v>48515.039462890629</v>
      </c>
      <c r="I59" s="52">
        <v>48515.040000000001</v>
      </c>
      <c r="J59" s="52">
        <v>13320.699462890632</v>
      </c>
      <c r="K59" s="53">
        <f t="shared" si="5"/>
        <v>-5.3710937208961695E-4</v>
      </c>
    </row>
    <row r="60" spans="1:11" ht="11.25" customHeight="1" x14ac:dyDescent="0.25">
      <c r="A60" s="2"/>
      <c r="B60" s="2"/>
      <c r="C60" s="2" t="s">
        <v>95</v>
      </c>
      <c r="D60" s="2"/>
      <c r="E60" s="52">
        <v>0</v>
      </c>
      <c r="F60" s="52">
        <v>0</v>
      </c>
      <c r="G60" s="54">
        <f t="shared" si="4"/>
        <v>0</v>
      </c>
      <c r="H60" s="52">
        <v>0</v>
      </c>
      <c r="I60" s="52">
        <v>0</v>
      </c>
      <c r="J60" s="52">
        <v>0</v>
      </c>
      <c r="K60" s="53">
        <f t="shared" si="5"/>
        <v>0</v>
      </c>
    </row>
    <row r="61" spans="1:11" ht="11.25" customHeight="1" x14ac:dyDescent="0.25">
      <c r="A61" s="2"/>
      <c r="B61" s="2"/>
      <c r="C61" s="2" t="s">
        <v>96</v>
      </c>
      <c r="D61" s="2"/>
      <c r="E61" s="52">
        <v>0</v>
      </c>
      <c r="F61" s="52">
        <v>0</v>
      </c>
      <c r="G61" s="54">
        <f t="shared" si="4"/>
        <v>0</v>
      </c>
      <c r="H61" s="52">
        <v>3.637978807091713E-12</v>
      </c>
      <c r="I61" s="52">
        <v>0</v>
      </c>
      <c r="J61" s="52">
        <v>3.637978807091713E-12</v>
      </c>
      <c r="K61" s="53">
        <f t="shared" si="5"/>
        <v>3.637978807091713E-12</v>
      </c>
    </row>
    <row r="62" spans="1:11" ht="11.25" customHeight="1" x14ac:dyDescent="0.25">
      <c r="A62" s="2"/>
      <c r="B62" s="2"/>
      <c r="C62" s="2" t="s">
        <v>97</v>
      </c>
      <c r="D62" s="2"/>
      <c r="E62" s="52">
        <v>0</v>
      </c>
      <c r="F62" s="52">
        <v>0</v>
      </c>
      <c r="G62" s="54">
        <f t="shared" si="4"/>
        <v>0</v>
      </c>
      <c r="H62" s="52">
        <v>3.637978807091713E-12</v>
      </c>
      <c r="I62" s="52">
        <v>0</v>
      </c>
      <c r="J62" s="52">
        <v>3.637978807091713E-12</v>
      </c>
      <c r="K62" s="53">
        <f t="shared" si="5"/>
        <v>3.637978807091713E-12</v>
      </c>
    </row>
    <row r="63" spans="1:11" ht="11.25" customHeight="1" x14ac:dyDescent="0.25">
      <c r="A63" s="2"/>
      <c r="B63" s="2"/>
      <c r="C63" s="2" t="s">
        <v>98</v>
      </c>
      <c r="D63" s="2"/>
      <c r="E63" s="52">
        <v>0</v>
      </c>
      <c r="F63" s="52">
        <v>0</v>
      </c>
      <c r="G63" s="54">
        <f t="shared" si="4"/>
        <v>0</v>
      </c>
      <c r="H63" s="52">
        <v>0</v>
      </c>
      <c r="I63" s="52">
        <v>0</v>
      </c>
      <c r="J63" s="52">
        <v>0</v>
      </c>
      <c r="K63" s="53">
        <f t="shared" si="5"/>
        <v>0</v>
      </c>
    </row>
    <row r="64" spans="1:11" ht="11.25" customHeight="1" x14ac:dyDescent="0.25">
      <c r="A64" s="2"/>
      <c r="B64" s="2"/>
      <c r="C64" s="2" t="s">
        <v>99</v>
      </c>
      <c r="D64" s="2"/>
      <c r="E64" s="52">
        <v>546719.81999999995</v>
      </c>
      <c r="F64" s="52">
        <v>656152.56000000006</v>
      </c>
      <c r="G64" s="54">
        <f t="shared" si="4"/>
        <v>-109432.74000000011</v>
      </c>
      <c r="H64" s="52">
        <v>1093440.0153124998</v>
      </c>
      <c r="I64" s="52">
        <v>1124832.96</v>
      </c>
      <c r="J64" s="52">
        <v>546720.19531249988</v>
      </c>
      <c r="K64" s="53">
        <f t="shared" si="5"/>
        <v>-31392.94468750013</v>
      </c>
    </row>
    <row r="65" spans="1:11" ht="11.25" customHeight="1" x14ac:dyDescent="0.25">
      <c r="A65" s="2"/>
      <c r="B65" s="2"/>
      <c r="C65" s="2" t="s">
        <v>100</v>
      </c>
      <c r="D65" s="2"/>
      <c r="E65" s="52">
        <v>454728.11</v>
      </c>
      <c r="F65" s="52">
        <v>579995.5</v>
      </c>
      <c r="G65" s="54">
        <f t="shared" si="4"/>
        <v>-125267.39000000001</v>
      </c>
      <c r="H65" s="52">
        <v>909456.0006250001</v>
      </c>
      <c r="I65" s="52">
        <v>994278</v>
      </c>
      <c r="J65" s="52">
        <v>454727.89062500012</v>
      </c>
      <c r="K65" s="53">
        <f t="shared" si="5"/>
        <v>-84821.999374999898</v>
      </c>
    </row>
    <row r="66" spans="1:11" ht="11.25" customHeight="1" x14ac:dyDescent="0.25">
      <c r="A66" s="2"/>
      <c r="B66" s="2"/>
      <c r="C66" s="2" t="s">
        <v>101</v>
      </c>
      <c r="D66" s="2"/>
      <c r="E66" s="52">
        <v>266689.13</v>
      </c>
      <c r="F66" s="52">
        <v>337889.93</v>
      </c>
      <c r="G66" s="54">
        <f t="shared" si="4"/>
        <v>-71200.799999999988</v>
      </c>
      <c r="H66" s="52">
        <v>533377.9971875</v>
      </c>
      <c r="I66" s="52">
        <v>579239.88</v>
      </c>
      <c r="J66" s="52">
        <v>266688.8671875</v>
      </c>
      <c r="K66" s="53">
        <f t="shared" si="5"/>
        <v>-45861.8828125</v>
      </c>
    </row>
    <row r="67" spans="1:11" ht="11.25" customHeight="1" x14ac:dyDescent="0.25">
      <c r="A67" s="2"/>
      <c r="B67" s="2"/>
      <c r="C67" s="2" t="s">
        <v>102</v>
      </c>
      <c r="D67" s="2"/>
      <c r="E67" s="52">
        <v>26755.599999999999</v>
      </c>
      <c r="F67" s="52">
        <v>61408.69</v>
      </c>
      <c r="G67" s="54">
        <f t="shared" si="4"/>
        <v>-34653.090000000004</v>
      </c>
      <c r="H67" s="52">
        <v>53512.001367187499</v>
      </c>
      <c r="I67" s="52">
        <v>105272.04</v>
      </c>
      <c r="J67" s="52">
        <v>26756.4013671875</v>
      </c>
      <c r="K67" s="53">
        <f t="shared" si="5"/>
        <v>-51760.038632812495</v>
      </c>
    </row>
    <row r="68" spans="1:11" ht="11.25" customHeight="1" x14ac:dyDescent="0.25">
      <c r="A68" s="2"/>
      <c r="B68" s="2"/>
      <c r="C68" s="2" t="s">
        <v>103</v>
      </c>
      <c r="D68" s="2"/>
      <c r="E68" s="52">
        <v>27305.34</v>
      </c>
      <c r="F68" s="52">
        <v>59892</v>
      </c>
      <c r="G68" s="54">
        <f t="shared" si="4"/>
        <v>-32586.66</v>
      </c>
      <c r="H68" s="52">
        <v>54610.000644531254</v>
      </c>
      <c r="I68" s="52">
        <v>102672</v>
      </c>
      <c r="J68" s="52">
        <v>27304.660644531254</v>
      </c>
      <c r="K68" s="53">
        <f t="shared" si="5"/>
        <v>-48061.999355468746</v>
      </c>
    </row>
    <row r="69" spans="1:11" ht="11.25" customHeight="1" x14ac:dyDescent="0.25">
      <c r="A69" s="2"/>
      <c r="B69" s="2"/>
      <c r="C69" s="2" t="s">
        <v>104</v>
      </c>
      <c r="D69" s="2"/>
      <c r="E69" s="52">
        <v>7906.52</v>
      </c>
      <c r="F69" s="52">
        <v>59892</v>
      </c>
      <c r="G69" s="54">
        <f t="shared" si="4"/>
        <v>-51985.479999999996</v>
      </c>
      <c r="H69" s="52">
        <v>51985.001445312504</v>
      </c>
      <c r="I69" s="52">
        <v>102672</v>
      </c>
      <c r="J69" s="52">
        <v>44078.4814453125</v>
      </c>
      <c r="K69" s="53">
        <f t="shared" si="5"/>
        <v>-50686.998554687496</v>
      </c>
    </row>
    <row r="70" spans="1:11" ht="11.25" customHeight="1" x14ac:dyDescent="0.25">
      <c r="A70" s="2"/>
      <c r="B70" s="2"/>
      <c r="C70" s="2" t="s">
        <v>105</v>
      </c>
      <c r="D70" s="2"/>
      <c r="E70" s="52">
        <v>38269.660000000003</v>
      </c>
      <c r="F70" s="52">
        <v>31645.81</v>
      </c>
      <c r="G70" s="54">
        <f t="shared" si="4"/>
        <v>6623.8500000000022</v>
      </c>
      <c r="H70" s="52">
        <v>54249.960292968753</v>
      </c>
      <c r="I70" s="52">
        <v>54249.96</v>
      </c>
      <c r="J70" s="52">
        <v>15980.30029296875</v>
      </c>
      <c r="K70" s="53">
        <f t="shared" si="5"/>
        <v>2.9296875436557457E-4</v>
      </c>
    </row>
    <row r="71" spans="1:11" ht="11.25" customHeight="1" x14ac:dyDescent="0.25">
      <c r="A71" s="2"/>
      <c r="B71" s="2"/>
      <c r="C71" s="2" t="s">
        <v>106</v>
      </c>
      <c r="D71" s="2"/>
      <c r="E71" s="52">
        <v>0</v>
      </c>
      <c r="F71" s="52">
        <v>30762.69</v>
      </c>
      <c r="G71" s="54">
        <f t="shared" si="4"/>
        <v>-30762.69</v>
      </c>
      <c r="H71" s="52">
        <v>52736.0400390625</v>
      </c>
      <c r="I71" s="52">
        <v>52736.04</v>
      </c>
      <c r="J71" s="52">
        <v>52736.0400390625</v>
      </c>
      <c r="K71" s="53">
        <f t="shared" si="5"/>
        <v>3.9062499126885086E-5</v>
      </c>
    </row>
    <row r="72" spans="1:11" ht="11.25" customHeight="1" x14ac:dyDescent="0.25">
      <c r="A72" s="2"/>
      <c r="B72" s="2"/>
      <c r="C72" s="2" t="s">
        <v>107</v>
      </c>
      <c r="D72" s="2"/>
      <c r="E72" s="52">
        <v>28521.79</v>
      </c>
      <c r="F72" s="52">
        <v>30432.5</v>
      </c>
      <c r="G72" s="54">
        <f t="shared" si="4"/>
        <v>-1910.7099999999991</v>
      </c>
      <c r="H72" s="52">
        <v>52170.000449218751</v>
      </c>
      <c r="I72" s="52">
        <v>52170</v>
      </c>
      <c r="J72" s="52">
        <v>23648.21044921875</v>
      </c>
      <c r="K72" s="53">
        <f t="shared" si="5"/>
        <v>4.4921875087311491E-4</v>
      </c>
    </row>
    <row r="73" spans="1:11" ht="11.25" customHeight="1" x14ac:dyDescent="0.25">
      <c r="A73" s="2"/>
      <c r="B73" s="2"/>
      <c r="C73" s="2" t="s">
        <v>108</v>
      </c>
      <c r="D73" s="2"/>
      <c r="E73" s="52">
        <v>56006.87</v>
      </c>
      <c r="F73" s="52">
        <v>63782.25</v>
      </c>
      <c r="G73" s="54">
        <f t="shared" si="4"/>
        <v>-7775.3799999999974</v>
      </c>
      <c r="H73" s="52">
        <v>109341.000859375</v>
      </c>
      <c r="I73" s="52">
        <v>109341</v>
      </c>
      <c r="J73" s="52">
        <v>53334.130859374993</v>
      </c>
      <c r="K73" s="53">
        <f t="shared" si="5"/>
        <v>8.5937499534338713E-4</v>
      </c>
    </row>
    <row r="74" spans="1:11" ht="11.25" customHeight="1" x14ac:dyDescent="0.25">
      <c r="A74" s="2"/>
      <c r="B74" s="2"/>
      <c r="C74" s="2" t="s">
        <v>109</v>
      </c>
      <c r="D74" s="2"/>
      <c r="E74" s="52">
        <v>29811.11</v>
      </c>
      <c r="F74" s="52">
        <v>30432.5</v>
      </c>
      <c r="G74" s="54">
        <f t="shared" si="4"/>
        <v>-621.38999999999942</v>
      </c>
      <c r="H74" s="52">
        <v>52170.001601562501</v>
      </c>
      <c r="I74" s="52">
        <v>52170</v>
      </c>
      <c r="J74" s="52">
        <v>22358.8916015625</v>
      </c>
      <c r="K74" s="53">
        <f t="shared" si="5"/>
        <v>1.6015625005820766E-3</v>
      </c>
    </row>
    <row r="75" spans="1:11" ht="11.25" customHeight="1" x14ac:dyDescent="0.25">
      <c r="A75" s="2"/>
      <c r="B75" s="2"/>
      <c r="C75" s="2" t="s">
        <v>110</v>
      </c>
      <c r="D75" s="2"/>
      <c r="E75" s="52">
        <v>42495.05</v>
      </c>
      <c r="F75" s="52">
        <v>46118.38</v>
      </c>
      <c r="G75" s="54">
        <f t="shared" si="4"/>
        <v>-3623.3299999999945</v>
      </c>
      <c r="H75" s="52">
        <v>79059.998730468738</v>
      </c>
      <c r="I75" s="52">
        <v>79060.08</v>
      </c>
      <c r="J75" s="52">
        <v>36564.948730468735</v>
      </c>
      <c r="K75" s="53">
        <f t="shared" si="5"/>
        <v>-8.1269531263387762E-2</v>
      </c>
    </row>
    <row r="76" spans="1:11" ht="11.25" customHeight="1" x14ac:dyDescent="0.25">
      <c r="A76" s="2"/>
      <c r="B76" s="2"/>
      <c r="C76" s="2" t="s">
        <v>111</v>
      </c>
      <c r="D76" s="2"/>
      <c r="E76" s="52">
        <v>49811.54</v>
      </c>
      <c r="F76" s="52">
        <v>46993.31</v>
      </c>
      <c r="G76" s="54">
        <f t="shared" si="4"/>
        <v>2818.2300000000032</v>
      </c>
      <c r="H76" s="52">
        <v>80560.001914062494</v>
      </c>
      <c r="I76" s="52">
        <v>80559.960000000006</v>
      </c>
      <c r="J76" s="52">
        <v>30748.461914062493</v>
      </c>
      <c r="K76" s="53">
        <f t="shared" si="5"/>
        <v>4.1914062487194315E-2</v>
      </c>
    </row>
    <row r="77" spans="1:11" ht="11.25" customHeight="1" x14ac:dyDescent="0.25">
      <c r="A77" s="2"/>
      <c r="B77" s="2"/>
      <c r="C77" s="2" t="s">
        <v>112</v>
      </c>
      <c r="D77" s="2"/>
      <c r="E77" s="52">
        <v>37718.449999999997</v>
      </c>
      <c r="F77" s="52">
        <v>44951.69</v>
      </c>
      <c r="G77" s="54">
        <f t="shared" si="4"/>
        <v>-7233.2400000000052</v>
      </c>
      <c r="H77" s="52">
        <v>77060.000292968747</v>
      </c>
      <c r="I77" s="52">
        <v>77060.039999999994</v>
      </c>
      <c r="J77" s="52">
        <v>39341.55029296875</v>
      </c>
      <c r="K77" s="53">
        <f t="shared" si="5"/>
        <v>-3.970703124650754E-2</v>
      </c>
    </row>
    <row r="78" spans="1:11" ht="11.25" customHeight="1" x14ac:dyDescent="0.25">
      <c r="A78" s="2"/>
      <c r="B78" s="2"/>
      <c r="C78" s="2" t="s">
        <v>113</v>
      </c>
      <c r="D78" s="2"/>
      <c r="E78" s="52">
        <v>28018.84</v>
      </c>
      <c r="F78" s="52">
        <v>14880.81</v>
      </c>
      <c r="G78" s="54">
        <f t="shared" si="4"/>
        <v>13138.03</v>
      </c>
      <c r="H78" s="52">
        <v>25509.961063232418</v>
      </c>
      <c r="I78" s="52">
        <v>25509.96</v>
      </c>
      <c r="J78" s="52">
        <v>-2508.8789367675818</v>
      </c>
      <c r="K78" s="53">
        <f t="shared" si="5"/>
        <v>1.0632324192556553E-3</v>
      </c>
    </row>
    <row r="79" spans="1:11" ht="11.25" customHeight="1" x14ac:dyDescent="0.25">
      <c r="A79" s="2"/>
      <c r="B79" s="2"/>
      <c r="C79" s="2" t="s">
        <v>114</v>
      </c>
      <c r="D79" s="2"/>
      <c r="E79" s="52">
        <v>43926.21</v>
      </c>
      <c r="F79" s="52">
        <v>13578.81</v>
      </c>
      <c r="G79" s="54">
        <f t="shared" si="4"/>
        <v>30347.4</v>
      </c>
      <c r="H79" s="52">
        <v>23277.960488281249</v>
      </c>
      <c r="I79" s="52">
        <v>23277.96</v>
      </c>
      <c r="J79" s="52">
        <v>-20648.24951171875</v>
      </c>
      <c r="K79" s="53">
        <f t="shared" si="5"/>
        <v>4.8828125E-4</v>
      </c>
    </row>
    <row r="80" spans="1:11" ht="11.25" customHeight="1" x14ac:dyDescent="0.25">
      <c r="A80" s="2"/>
      <c r="B80" s="2"/>
      <c r="C80" s="2" t="s">
        <v>115</v>
      </c>
      <c r="D80" s="2"/>
      <c r="E80" s="52">
        <v>40735.18</v>
      </c>
      <c r="F80" s="52">
        <v>30196.25</v>
      </c>
      <c r="G80" s="54">
        <f t="shared" si="4"/>
        <v>10538.93</v>
      </c>
      <c r="H80" s="52">
        <v>51765.000556640625</v>
      </c>
      <c r="I80" s="52">
        <v>51765</v>
      </c>
      <c r="J80" s="52">
        <v>11029.820556640625</v>
      </c>
      <c r="K80" s="53">
        <f t="shared" si="5"/>
        <v>5.566406252910383E-4</v>
      </c>
    </row>
    <row r="81" spans="1:11" ht="11.25" customHeight="1" x14ac:dyDescent="0.25">
      <c r="A81" s="2"/>
      <c r="B81" s="2"/>
      <c r="C81" s="2" t="s">
        <v>116</v>
      </c>
      <c r="D81" s="2"/>
      <c r="E81" s="52">
        <v>45279.07</v>
      </c>
      <c r="F81" s="52">
        <v>45511.06</v>
      </c>
      <c r="G81" s="54">
        <f t="shared" si="4"/>
        <v>-231.98999999999796</v>
      </c>
      <c r="H81" s="52">
        <v>78018.960136718757</v>
      </c>
      <c r="I81" s="52">
        <v>78018.960000000006</v>
      </c>
      <c r="J81" s="52">
        <v>32739.890136718757</v>
      </c>
      <c r="K81" s="53">
        <f t="shared" si="5"/>
        <v>1.3671875058207661E-4</v>
      </c>
    </row>
    <row r="82" spans="1:11" ht="11.25" customHeight="1" x14ac:dyDescent="0.25">
      <c r="A82" s="2"/>
      <c r="B82" s="2"/>
      <c r="C82" s="2" t="s">
        <v>117</v>
      </c>
      <c r="D82" s="2"/>
      <c r="E82" s="52">
        <v>18801.86</v>
      </c>
      <c r="F82" s="52">
        <v>28894.25</v>
      </c>
      <c r="G82" s="54">
        <f t="shared" si="4"/>
        <v>-10092.39</v>
      </c>
      <c r="H82" s="52">
        <v>49533.000136718751</v>
      </c>
      <c r="I82" s="52">
        <v>49533</v>
      </c>
      <c r="J82" s="52">
        <v>30731.14013671875</v>
      </c>
      <c r="K82" s="53">
        <f t="shared" si="5"/>
        <v>1.3671875058207661E-4</v>
      </c>
    </row>
    <row r="83" spans="1:11" ht="11.25" customHeight="1" x14ac:dyDescent="0.25">
      <c r="A83" s="2"/>
      <c r="B83" s="2"/>
      <c r="C83" s="2" t="s">
        <v>118</v>
      </c>
      <c r="D83" s="2"/>
      <c r="E83" s="52">
        <v>52125.599999999999</v>
      </c>
      <c r="F83" s="52">
        <v>58409.19</v>
      </c>
      <c r="G83" s="54">
        <f t="shared" si="4"/>
        <v>-6283.5900000000038</v>
      </c>
      <c r="H83" s="52">
        <v>100129.99941406251</v>
      </c>
      <c r="I83" s="52">
        <v>100130.04</v>
      </c>
      <c r="J83" s="52">
        <v>48004.399414062507</v>
      </c>
      <c r="K83" s="53">
        <f t="shared" si="5"/>
        <v>-4.0585937487776391E-2</v>
      </c>
    </row>
    <row r="84" spans="1:11" ht="11.25" customHeight="1" x14ac:dyDescent="0.25">
      <c r="A84" s="2"/>
      <c r="B84" s="2"/>
      <c r="C84" s="2" t="s">
        <v>119</v>
      </c>
      <c r="D84" s="2"/>
      <c r="E84" s="52">
        <v>42054.45</v>
      </c>
      <c r="F84" s="52">
        <v>42705.25</v>
      </c>
      <c r="G84" s="54">
        <f t="shared" si="4"/>
        <v>-650.80000000000291</v>
      </c>
      <c r="H84" s="52">
        <v>73209.000781249997</v>
      </c>
      <c r="I84" s="52">
        <v>73209</v>
      </c>
      <c r="J84" s="52">
        <v>31154.55078125</v>
      </c>
      <c r="K84" s="53">
        <f t="shared" si="5"/>
        <v>7.8124999708961695E-4</v>
      </c>
    </row>
    <row r="85" spans="1:11" ht="11.25" customHeight="1" x14ac:dyDescent="0.25">
      <c r="A85" s="2"/>
      <c r="B85" s="2"/>
      <c r="C85" s="2" t="s">
        <v>120</v>
      </c>
      <c r="D85" s="2"/>
      <c r="E85" s="135">
        <v>37138.47</v>
      </c>
      <c r="F85" s="135">
        <v>40010.879999999997</v>
      </c>
      <c r="G85" s="136">
        <f t="shared" si="4"/>
        <v>-2872.4099999999962</v>
      </c>
      <c r="H85" s="135">
        <v>68590.000761718751</v>
      </c>
      <c r="I85" s="135">
        <v>68590.080000000002</v>
      </c>
      <c r="J85" s="135">
        <v>31451.53076171875</v>
      </c>
      <c r="K85" s="139">
        <f t="shared" si="5"/>
        <v>-7.9238281250582077E-2</v>
      </c>
    </row>
    <row r="86" spans="1:11" ht="11.25" customHeight="1" x14ac:dyDescent="0.25">
      <c r="A86" s="2"/>
      <c r="B86" s="2"/>
      <c r="C86" s="38" t="s">
        <v>121</v>
      </c>
      <c r="D86" s="38"/>
      <c r="E86" s="52">
        <f>SUM(E50:E85)</f>
        <v>2591107.63</v>
      </c>
      <c r="F86" s="52">
        <f>SUM(F50:F85)</f>
        <v>3372288.3600000003</v>
      </c>
      <c r="G86" s="54">
        <f t="shared" si="4"/>
        <v>-781180.73000000045</v>
      </c>
      <c r="H86" s="52">
        <f>SUM(H50:H85)</f>
        <v>5010163.9805554207</v>
      </c>
      <c r="I86" s="52">
        <f>SUM(I50:I85)</f>
        <v>5781065.7599999998</v>
      </c>
      <c r="J86" s="52">
        <v>2419056.3505554209</v>
      </c>
      <c r="K86" s="53">
        <f t="shared" si="5"/>
        <v>-770901.77944457904</v>
      </c>
    </row>
    <row r="87" spans="1:11" ht="11.25" customHeight="1" x14ac:dyDescent="0.25">
      <c r="A87" s="2"/>
      <c r="B87" s="2" t="s">
        <v>29</v>
      </c>
      <c r="C87" s="2"/>
      <c r="D87" s="2"/>
      <c r="F87" s="52"/>
      <c r="G87" s="54"/>
      <c r="H87" s="52"/>
      <c r="I87" s="52"/>
      <c r="J87" s="52"/>
      <c r="K87" s="53"/>
    </row>
    <row r="88" spans="1:11" ht="11.25" customHeight="1" x14ac:dyDescent="0.25">
      <c r="A88" s="2"/>
      <c r="B88" s="2"/>
      <c r="C88" s="2" t="s">
        <v>122</v>
      </c>
      <c r="D88" s="2"/>
      <c r="E88" s="52">
        <v>0</v>
      </c>
      <c r="F88" s="52">
        <v>0</v>
      </c>
      <c r="G88" s="54">
        <f>E88-F88</f>
        <v>0</v>
      </c>
      <c r="H88" s="52">
        <v>0</v>
      </c>
      <c r="I88" s="52">
        <v>0</v>
      </c>
      <c r="J88" s="52">
        <v>0</v>
      </c>
      <c r="K88" s="53">
        <f>H88-I88</f>
        <v>0</v>
      </c>
    </row>
    <row r="89" spans="1:11" ht="11.25" customHeight="1" x14ac:dyDescent="0.25">
      <c r="A89" s="2"/>
      <c r="B89" s="2"/>
      <c r="C89" s="2" t="s">
        <v>123</v>
      </c>
      <c r="D89" s="2"/>
      <c r="E89" s="52">
        <v>76166</v>
      </c>
      <c r="F89" s="52">
        <v>90400.94</v>
      </c>
      <c r="G89" s="54">
        <f t="shared" ref="G89:G110" si="6">E89-F89</f>
        <v>-14234.940000000002</v>
      </c>
      <c r="H89" s="52">
        <v>154973.0458984375</v>
      </c>
      <c r="I89" s="52">
        <v>154973.04</v>
      </c>
      <c r="J89" s="52">
        <v>78807.0458984375</v>
      </c>
      <c r="K89" s="53">
        <f t="shared" ref="K89:K110" si="7">H89-I89</f>
        <v>5.8984374918509275E-3</v>
      </c>
    </row>
    <row r="90" spans="1:11" ht="11.25" customHeight="1" x14ac:dyDescent="0.25">
      <c r="A90" s="2"/>
      <c r="B90" s="2"/>
      <c r="C90" s="2" t="s">
        <v>124</v>
      </c>
      <c r="D90" s="2"/>
      <c r="E90" s="52">
        <v>61051.88</v>
      </c>
      <c r="F90" s="52">
        <v>110552.19</v>
      </c>
      <c r="G90" s="54">
        <f t="shared" si="6"/>
        <v>-49500.310000000005</v>
      </c>
      <c r="H90" s="52">
        <v>189518.051875</v>
      </c>
      <c r="I90" s="52">
        <v>189518.04</v>
      </c>
      <c r="J90" s="52">
        <v>128466.171875</v>
      </c>
      <c r="K90" s="53">
        <f t="shared" si="7"/>
        <v>1.187499999650754E-2</v>
      </c>
    </row>
    <row r="91" spans="1:11" ht="11.25" customHeight="1" x14ac:dyDescent="0.25">
      <c r="A91" s="2"/>
      <c r="B91" s="2"/>
      <c r="C91" s="2" t="s">
        <v>125</v>
      </c>
      <c r="D91" s="2"/>
      <c r="E91" s="52">
        <v>39357</v>
      </c>
      <c r="F91" s="52">
        <v>69262.69</v>
      </c>
      <c r="G91" s="54">
        <f t="shared" si="6"/>
        <v>-29905.690000000002</v>
      </c>
      <c r="H91" s="52">
        <v>118736.0380859375</v>
      </c>
      <c r="I91" s="52">
        <v>118736.04</v>
      </c>
      <c r="J91" s="52">
        <v>79379.0380859375</v>
      </c>
      <c r="K91" s="53">
        <f t="shared" si="7"/>
        <v>-1.9140624935971573E-3</v>
      </c>
    </row>
    <row r="92" spans="1:11" ht="11.25" customHeight="1" x14ac:dyDescent="0.25">
      <c r="A92" s="2"/>
      <c r="B92" s="2"/>
      <c r="C92" s="2" t="s">
        <v>126</v>
      </c>
      <c r="D92" s="2"/>
      <c r="E92" s="52">
        <v>73469.460000000006</v>
      </c>
      <c r="F92" s="52">
        <v>79138.5</v>
      </c>
      <c r="G92" s="54">
        <f t="shared" si="6"/>
        <v>-5669.0399999999936</v>
      </c>
      <c r="H92" s="52">
        <v>135665.99808593752</v>
      </c>
      <c r="I92" s="52">
        <v>135666</v>
      </c>
      <c r="J92" s="52">
        <v>62196.538085937515</v>
      </c>
      <c r="K92" s="53">
        <f t="shared" si="7"/>
        <v>-1.9140624790452421E-3</v>
      </c>
    </row>
    <row r="93" spans="1:11" ht="11.25" customHeight="1" x14ac:dyDescent="0.25">
      <c r="A93" s="2"/>
      <c r="B93" s="2"/>
      <c r="C93" s="2" t="s">
        <v>127</v>
      </c>
      <c r="D93" s="2"/>
      <c r="E93" s="52">
        <v>48427.87</v>
      </c>
      <c r="F93" s="52">
        <v>80776.5</v>
      </c>
      <c r="G93" s="54">
        <f t="shared" si="6"/>
        <v>-32348.629999999997</v>
      </c>
      <c r="H93" s="52">
        <v>138473.993046875</v>
      </c>
      <c r="I93" s="52">
        <v>138474</v>
      </c>
      <c r="J93" s="52">
        <v>90046.123046875</v>
      </c>
      <c r="K93" s="53">
        <f t="shared" si="7"/>
        <v>-6.9531250046566129E-3</v>
      </c>
    </row>
    <row r="94" spans="1:11" ht="11.25" customHeight="1" x14ac:dyDescent="0.25">
      <c r="A94" s="2"/>
      <c r="B94" s="2"/>
      <c r="C94" s="2" t="s">
        <v>128</v>
      </c>
      <c r="D94" s="2"/>
      <c r="E94" s="52">
        <v>29818.47</v>
      </c>
      <c r="F94" s="52">
        <v>51987.81</v>
      </c>
      <c r="G94" s="54">
        <f t="shared" si="6"/>
        <v>-22169.339999999997</v>
      </c>
      <c r="H94" s="52">
        <v>89121.961210937501</v>
      </c>
      <c r="I94" s="52">
        <v>89121.96</v>
      </c>
      <c r="J94" s="52">
        <v>59303.4912109375</v>
      </c>
      <c r="K94" s="53">
        <f t="shared" si="7"/>
        <v>1.2109374947613105E-3</v>
      </c>
    </row>
    <row r="95" spans="1:11" ht="11.25" customHeight="1" x14ac:dyDescent="0.25">
      <c r="A95" s="2"/>
      <c r="B95" s="2"/>
      <c r="C95" s="2" t="s">
        <v>129</v>
      </c>
      <c r="D95" s="2"/>
      <c r="E95" s="52">
        <v>17385.46</v>
      </c>
      <c r="F95" s="52">
        <v>17316.25</v>
      </c>
      <c r="G95" s="54">
        <f t="shared" si="6"/>
        <v>69.209999999999127</v>
      </c>
      <c r="H95" s="52">
        <v>29684.998574218749</v>
      </c>
      <c r="I95" s="52">
        <v>29685</v>
      </c>
      <c r="J95" s="52">
        <v>12299.53857421875</v>
      </c>
      <c r="K95" s="53">
        <f t="shared" si="7"/>
        <v>-1.4257812508731149E-3</v>
      </c>
    </row>
    <row r="96" spans="1:11" ht="11.25" customHeight="1" x14ac:dyDescent="0.25">
      <c r="A96" s="2"/>
      <c r="B96" s="2"/>
      <c r="C96" s="2" t="s">
        <v>130</v>
      </c>
      <c r="D96" s="2"/>
      <c r="E96" s="52">
        <v>11326.78</v>
      </c>
      <c r="F96" s="52">
        <v>17714.060000000001</v>
      </c>
      <c r="G96" s="54">
        <f t="shared" si="6"/>
        <v>-6387.2800000000007</v>
      </c>
      <c r="H96" s="52">
        <v>30366.959443359374</v>
      </c>
      <c r="I96" s="52">
        <v>30366.959999999999</v>
      </c>
      <c r="J96" s="52">
        <v>19040.179443359375</v>
      </c>
      <c r="K96" s="53">
        <f t="shared" si="7"/>
        <v>-5.566406252910383E-4</v>
      </c>
    </row>
    <row r="97" spans="1:11" ht="11.25" customHeight="1" x14ac:dyDescent="0.25">
      <c r="A97" s="2"/>
      <c r="B97" s="2"/>
      <c r="C97" s="2" t="s">
        <v>131</v>
      </c>
      <c r="D97" s="2"/>
      <c r="E97" s="52">
        <v>6974.09</v>
      </c>
      <c r="F97" s="52">
        <v>11270</v>
      </c>
      <c r="G97" s="54">
        <f t="shared" si="6"/>
        <v>-4295.91</v>
      </c>
      <c r="H97" s="52">
        <v>19320.00064453125</v>
      </c>
      <c r="I97" s="52">
        <v>19320</v>
      </c>
      <c r="J97" s="52">
        <v>12345.91064453125</v>
      </c>
      <c r="K97" s="53">
        <f t="shared" si="7"/>
        <v>6.4453125014551915E-4</v>
      </c>
    </row>
    <row r="98" spans="1:11" ht="11.25" customHeight="1" x14ac:dyDescent="0.25">
      <c r="A98" s="2"/>
      <c r="B98" s="2"/>
      <c r="C98" s="2" t="s">
        <v>132</v>
      </c>
      <c r="D98" s="2"/>
      <c r="E98" s="52">
        <v>6388</v>
      </c>
      <c r="F98" s="52">
        <v>37565.5</v>
      </c>
      <c r="G98" s="54">
        <f t="shared" si="6"/>
        <v>-31177.5</v>
      </c>
      <c r="H98" s="52">
        <v>64398</v>
      </c>
      <c r="I98" s="52">
        <v>64398</v>
      </c>
      <c r="J98" s="52">
        <v>58010</v>
      </c>
      <c r="K98" s="53">
        <f t="shared" si="7"/>
        <v>0</v>
      </c>
    </row>
    <row r="99" spans="1:11" ht="11.25" customHeight="1" x14ac:dyDescent="0.25">
      <c r="A99" s="2"/>
      <c r="B99" s="2"/>
      <c r="C99" s="2" t="s">
        <v>133</v>
      </c>
      <c r="D99" s="2"/>
      <c r="E99" s="52">
        <v>11068</v>
      </c>
      <c r="F99" s="52">
        <v>36656.69</v>
      </c>
      <c r="G99" s="54">
        <f t="shared" si="6"/>
        <v>-25588.690000000002</v>
      </c>
      <c r="H99" s="52">
        <v>62840.001953125</v>
      </c>
      <c r="I99" s="52">
        <v>62840.04</v>
      </c>
      <c r="J99" s="52">
        <v>51772.001953125</v>
      </c>
      <c r="K99" s="53">
        <f t="shared" si="7"/>
        <v>-3.8046875000873115E-2</v>
      </c>
    </row>
    <row r="100" spans="1:11" ht="11.25" customHeight="1" x14ac:dyDescent="0.25">
      <c r="A100" s="2"/>
      <c r="B100" s="2"/>
      <c r="C100" s="2" t="s">
        <v>134</v>
      </c>
      <c r="D100" s="2"/>
      <c r="E100" s="52">
        <v>4252.12</v>
      </c>
      <c r="F100" s="52">
        <v>28323.75</v>
      </c>
      <c r="G100" s="54">
        <f t="shared" si="6"/>
        <v>-24071.63</v>
      </c>
      <c r="H100" s="52">
        <v>48555.000859375003</v>
      </c>
      <c r="I100" s="52">
        <v>48555</v>
      </c>
      <c r="J100" s="52">
        <v>44302.880859375</v>
      </c>
      <c r="K100" s="53">
        <f t="shared" si="7"/>
        <v>8.5937500261934474E-4</v>
      </c>
    </row>
    <row r="101" spans="1:11" ht="11.25" customHeight="1" x14ac:dyDescent="0.25">
      <c r="A101" s="2"/>
      <c r="B101" s="2"/>
      <c r="C101" s="2" t="s">
        <v>135</v>
      </c>
      <c r="D101" s="2"/>
      <c r="E101" s="52">
        <v>7185.54</v>
      </c>
      <c r="F101" s="52">
        <v>6483.19</v>
      </c>
      <c r="G101" s="54">
        <f t="shared" si="6"/>
        <v>702.35000000000036</v>
      </c>
      <c r="H101" s="52">
        <v>11114.040061035157</v>
      </c>
      <c r="I101" s="52">
        <v>11114.04</v>
      </c>
      <c r="J101" s="52">
        <v>3928.5000610351572</v>
      </c>
      <c r="K101" s="53">
        <f t="shared" si="7"/>
        <v>6.103515625E-5</v>
      </c>
    </row>
    <row r="102" spans="1:11" ht="11.25" customHeight="1" x14ac:dyDescent="0.25">
      <c r="A102" s="2"/>
      <c r="B102" s="2"/>
      <c r="C102" s="2" t="s">
        <v>136</v>
      </c>
      <c r="D102" s="2"/>
      <c r="E102" s="52">
        <v>5777.56</v>
      </c>
      <c r="F102" s="52">
        <v>6483.19</v>
      </c>
      <c r="G102" s="54">
        <f t="shared" si="6"/>
        <v>-705.6299999999992</v>
      </c>
      <c r="H102" s="52">
        <v>11114.040102539062</v>
      </c>
      <c r="I102" s="52">
        <v>11114.04</v>
      </c>
      <c r="J102" s="52">
        <v>5336.4801025390616</v>
      </c>
      <c r="K102" s="53">
        <f t="shared" si="7"/>
        <v>1.0253906111756805E-4</v>
      </c>
    </row>
    <row r="103" spans="1:11" ht="11.25" customHeight="1" x14ac:dyDescent="0.25">
      <c r="A103" s="2"/>
      <c r="B103" s="2"/>
      <c r="C103" s="2" t="s">
        <v>137</v>
      </c>
      <c r="D103" s="2"/>
      <c r="E103" s="52">
        <v>3524.54</v>
      </c>
      <c r="F103" s="52">
        <v>6483.19</v>
      </c>
      <c r="G103" s="54">
        <f t="shared" si="6"/>
        <v>-2958.6499999999996</v>
      </c>
      <c r="H103" s="52">
        <v>11114.040122070313</v>
      </c>
      <c r="I103" s="52">
        <v>11114.04</v>
      </c>
      <c r="J103" s="52">
        <v>7589.5001220703134</v>
      </c>
      <c r="K103" s="53">
        <f t="shared" si="7"/>
        <v>1.220703125E-4</v>
      </c>
    </row>
    <row r="104" spans="1:11" ht="11.25" customHeight="1" x14ac:dyDescent="0.25">
      <c r="A104" s="2"/>
      <c r="B104" s="2"/>
      <c r="C104" s="2" t="s">
        <v>138</v>
      </c>
      <c r="D104" s="2"/>
      <c r="E104" s="52">
        <v>7294</v>
      </c>
      <c r="F104" s="52">
        <v>5916.75</v>
      </c>
      <c r="G104" s="54">
        <f t="shared" si="6"/>
        <v>1377.25</v>
      </c>
      <c r="H104" s="52">
        <v>10142.999938964844</v>
      </c>
      <c r="I104" s="52">
        <v>10143</v>
      </c>
      <c r="J104" s="52">
        <v>2848.9999389648438</v>
      </c>
      <c r="K104" s="53">
        <f t="shared" si="7"/>
        <v>-6.103515625E-5</v>
      </c>
    </row>
    <row r="105" spans="1:11" ht="11.25" customHeight="1" x14ac:dyDescent="0.25">
      <c r="A105" s="2"/>
      <c r="B105" s="2"/>
      <c r="C105" s="2" t="s">
        <v>139</v>
      </c>
      <c r="D105" s="2"/>
      <c r="E105" s="52">
        <v>6405</v>
      </c>
      <c r="F105" s="52">
        <v>5943</v>
      </c>
      <c r="G105" s="54">
        <f t="shared" si="6"/>
        <v>462</v>
      </c>
      <c r="H105" s="52">
        <v>10187.999877929688</v>
      </c>
      <c r="I105" s="52">
        <v>10188</v>
      </c>
      <c r="J105" s="52">
        <v>3782.9998779296875</v>
      </c>
      <c r="K105" s="53">
        <f t="shared" si="7"/>
        <v>-1.220703125E-4</v>
      </c>
    </row>
    <row r="106" spans="1:11" ht="11.25" customHeight="1" x14ac:dyDescent="0.25">
      <c r="A106" s="2"/>
      <c r="B106" s="2"/>
      <c r="C106" s="2" t="s">
        <v>140</v>
      </c>
      <c r="D106" s="2"/>
      <c r="E106" s="52">
        <v>13400.5</v>
      </c>
      <c r="F106" s="52">
        <v>4111.9399999999996</v>
      </c>
      <c r="G106" s="54">
        <f t="shared" si="6"/>
        <v>9288.5600000000013</v>
      </c>
      <c r="H106" s="52">
        <v>7049.0400390624964</v>
      </c>
      <c r="I106" s="52">
        <v>7049.04</v>
      </c>
      <c r="J106" s="52">
        <v>-6351.4599609375036</v>
      </c>
      <c r="K106" s="53">
        <f t="shared" si="7"/>
        <v>3.9062496398400981E-5</v>
      </c>
    </row>
    <row r="107" spans="1:11" ht="11.25" customHeight="1" x14ac:dyDescent="0.25">
      <c r="A107" s="2"/>
      <c r="B107" s="2"/>
      <c r="C107" s="2" t="s">
        <v>141</v>
      </c>
      <c r="D107" s="2"/>
      <c r="E107" s="52">
        <v>8893.92</v>
      </c>
      <c r="F107" s="52">
        <v>15282.19</v>
      </c>
      <c r="G107" s="54">
        <f t="shared" si="6"/>
        <v>-6388.27</v>
      </c>
      <c r="H107" s="52">
        <v>26198.038652343748</v>
      </c>
      <c r="I107" s="52">
        <v>26198.04</v>
      </c>
      <c r="J107" s="52">
        <v>17304.11865234375</v>
      </c>
      <c r="K107" s="53">
        <f t="shared" si="7"/>
        <v>-1.3476562526193447E-3</v>
      </c>
    </row>
    <row r="108" spans="1:11" ht="11.25" customHeight="1" x14ac:dyDescent="0.25">
      <c r="A108" s="2"/>
      <c r="B108" s="2"/>
      <c r="C108" s="2" t="s">
        <v>142</v>
      </c>
      <c r="D108" s="2"/>
      <c r="E108" s="52">
        <v>2185.84</v>
      </c>
      <c r="F108" s="52">
        <v>15247.75</v>
      </c>
      <c r="G108" s="54">
        <f t="shared" si="6"/>
        <v>-13061.91</v>
      </c>
      <c r="H108" s="52">
        <v>26138.9991796875</v>
      </c>
      <c r="I108" s="52">
        <v>26139</v>
      </c>
      <c r="J108" s="52">
        <v>23953.1591796875</v>
      </c>
      <c r="K108" s="53">
        <f t="shared" si="7"/>
        <v>-8.2031249985448085E-4</v>
      </c>
    </row>
    <row r="109" spans="1:11" ht="11.25" customHeight="1" x14ac:dyDescent="0.25">
      <c r="A109" s="2"/>
      <c r="B109" s="2"/>
      <c r="C109" s="2" t="s">
        <v>143</v>
      </c>
      <c r="D109" s="2"/>
      <c r="E109" s="135">
        <v>595.24</v>
      </c>
      <c r="F109" s="135">
        <v>14970.06</v>
      </c>
      <c r="G109" s="136">
        <f t="shared" si="6"/>
        <v>-14374.82</v>
      </c>
      <c r="H109" s="135">
        <v>25662.959726562498</v>
      </c>
      <c r="I109" s="135">
        <v>25662.959999999999</v>
      </c>
      <c r="J109" s="135">
        <v>25067.719726562496</v>
      </c>
      <c r="K109" s="139">
        <f t="shared" si="7"/>
        <v>-2.7343750116415322E-4</v>
      </c>
    </row>
    <row r="110" spans="1:11" ht="11.25" customHeight="1" x14ac:dyDescent="0.25">
      <c r="A110" s="2"/>
      <c r="B110" s="2"/>
      <c r="C110" s="38" t="s">
        <v>144</v>
      </c>
      <c r="D110" s="38"/>
      <c r="E110" s="52">
        <f>SUM(E88:E109)</f>
        <v>440947.27000000008</v>
      </c>
      <c r="F110" s="52">
        <f>SUM(F88:F109)</f>
        <v>711886.13999999966</v>
      </c>
      <c r="G110" s="54">
        <f t="shared" si="6"/>
        <v>-270938.86999999959</v>
      </c>
      <c r="H110" s="52">
        <f>SUM(H88:H109)</f>
        <v>1220376.2073779299</v>
      </c>
      <c r="I110" s="52">
        <f>SUM(I88:I109)</f>
        <v>1220376.2400000002</v>
      </c>
      <c r="J110" s="52">
        <v>779428.93737792992</v>
      </c>
      <c r="K110" s="53">
        <f t="shared" si="7"/>
        <v>-3.2622070284560323E-2</v>
      </c>
    </row>
    <row r="111" spans="1:11" ht="11.25" customHeight="1" x14ac:dyDescent="0.25">
      <c r="A111" s="2"/>
      <c r="B111" s="2" t="s">
        <v>30</v>
      </c>
      <c r="C111" s="2"/>
      <c r="D111" s="2"/>
      <c r="E111" s="52"/>
      <c r="F111" s="52"/>
      <c r="G111" s="54"/>
      <c r="H111" s="52"/>
      <c r="I111" s="52"/>
      <c r="J111" s="52"/>
      <c r="K111" s="53"/>
    </row>
    <row r="112" spans="1:11" ht="11.25" customHeight="1" x14ac:dyDescent="0.25">
      <c r="A112" s="2"/>
      <c r="B112" s="2"/>
      <c r="C112" s="2" t="s">
        <v>145</v>
      </c>
      <c r="D112" s="2"/>
      <c r="E112" s="52">
        <v>59030.73</v>
      </c>
      <c r="F112" s="52">
        <v>86770.32</v>
      </c>
      <c r="G112" s="54">
        <f>E112-F112</f>
        <v>-27739.590000000004</v>
      </c>
      <c r="H112" s="52">
        <v>148748.99171874998</v>
      </c>
      <c r="I112" s="52">
        <v>148749.12</v>
      </c>
      <c r="J112" s="52">
        <v>89718.261718749971</v>
      </c>
      <c r="K112" s="53">
        <f>H112-I112</f>
        <v>-0.12828125001396984</v>
      </c>
    </row>
    <row r="113" spans="1:11" ht="11.25" customHeight="1" x14ac:dyDescent="0.25">
      <c r="A113" s="2"/>
      <c r="B113" s="2"/>
      <c r="C113" s="2" t="s">
        <v>146</v>
      </c>
      <c r="D113" s="2"/>
      <c r="E113" s="52">
        <v>57435.31</v>
      </c>
      <c r="F113" s="52">
        <v>99678.67</v>
      </c>
      <c r="G113" s="54">
        <f t="shared" ref="G113:G122" si="8">E113-F113</f>
        <v>-42243.360000000001</v>
      </c>
      <c r="H113" s="52">
        <v>170877.995546875</v>
      </c>
      <c r="I113" s="52">
        <v>170877.72</v>
      </c>
      <c r="J113" s="52">
        <v>113442.685546875</v>
      </c>
      <c r="K113" s="53">
        <f t="shared" ref="K113:K122" si="9">H113-I113</f>
        <v>0.27554687499650754</v>
      </c>
    </row>
    <row r="114" spans="1:11" ht="11.25" customHeight="1" x14ac:dyDescent="0.25">
      <c r="A114" s="2"/>
      <c r="B114" s="2"/>
      <c r="C114" s="2" t="s">
        <v>147</v>
      </c>
      <c r="D114" s="2"/>
      <c r="E114" s="52">
        <v>43076.480000000003</v>
      </c>
      <c r="F114" s="52">
        <v>70077.350000000006</v>
      </c>
      <c r="G114" s="54">
        <f t="shared" si="8"/>
        <v>-27000.870000000003</v>
      </c>
      <c r="H114" s="52">
        <v>120132.993671875</v>
      </c>
      <c r="I114" s="52">
        <v>120132.6</v>
      </c>
      <c r="J114" s="52">
        <v>77056.513671875</v>
      </c>
      <c r="K114" s="53">
        <f t="shared" si="9"/>
        <v>0.3936718749901047</v>
      </c>
    </row>
    <row r="115" spans="1:11" ht="11.25" customHeight="1" x14ac:dyDescent="0.25">
      <c r="A115" s="2"/>
      <c r="B115" s="2"/>
      <c r="C115" s="2" t="s">
        <v>148</v>
      </c>
      <c r="D115" s="2"/>
      <c r="E115" s="52">
        <v>0</v>
      </c>
      <c r="F115" s="52">
        <v>37946.089999999997</v>
      </c>
      <c r="G115" s="54">
        <f t="shared" si="8"/>
        <v>-37946.089999999997</v>
      </c>
      <c r="H115" s="52">
        <v>65050.439453125</v>
      </c>
      <c r="I115" s="52">
        <v>65050.44</v>
      </c>
      <c r="J115" s="52">
        <v>65050.439453125</v>
      </c>
      <c r="K115" s="53">
        <f t="shared" si="9"/>
        <v>-5.4687500232830644E-4</v>
      </c>
    </row>
    <row r="116" spans="1:11" ht="11.25" customHeight="1" x14ac:dyDescent="0.25">
      <c r="A116" s="2"/>
      <c r="B116" s="2"/>
      <c r="C116" s="2" t="s">
        <v>149</v>
      </c>
      <c r="D116" s="2"/>
      <c r="E116" s="52">
        <v>0</v>
      </c>
      <c r="F116" s="52">
        <v>36920.519999999997</v>
      </c>
      <c r="G116" s="54">
        <f t="shared" si="8"/>
        <v>-36920.519999999997</v>
      </c>
      <c r="H116" s="52">
        <v>63292.3193359375</v>
      </c>
      <c r="I116" s="52">
        <v>63292.32</v>
      </c>
      <c r="J116" s="52">
        <v>63292.3193359375</v>
      </c>
      <c r="K116" s="53">
        <f t="shared" si="9"/>
        <v>-6.640624997089617E-4</v>
      </c>
    </row>
    <row r="117" spans="1:11" ht="11.25" customHeight="1" x14ac:dyDescent="0.25">
      <c r="A117" s="2"/>
      <c r="B117" s="2"/>
      <c r="C117" s="2" t="s">
        <v>150</v>
      </c>
      <c r="D117" s="2"/>
      <c r="E117" s="52">
        <v>0</v>
      </c>
      <c r="F117" s="52">
        <v>28715.96</v>
      </c>
      <c r="G117" s="54">
        <f t="shared" si="8"/>
        <v>-28715.96</v>
      </c>
      <c r="H117" s="52">
        <v>49227.3583984375</v>
      </c>
      <c r="I117" s="52">
        <v>49227.360000000001</v>
      </c>
      <c r="J117" s="52">
        <v>49227.3583984375</v>
      </c>
      <c r="K117" s="53">
        <f t="shared" si="9"/>
        <v>-1.6015625005820766E-3</v>
      </c>
    </row>
    <row r="118" spans="1:11" ht="11.25" customHeight="1" x14ac:dyDescent="0.25">
      <c r="A118" s="2"/>
      <c r="B118" s="2"/>
      <c r="C118" s="2" t="s">
        <v>151</v>
      </c>
      <c r="D118" s="2"/>
      <c r="E118" s="52">
        <v>3813.64</v>
      </c>
      <c r="F118" s="52">
        <v>6475</v>
      </c>
      <c r="G118" s="54">
        <f t="shared" si="8"/>
        <v>-2661.36</v>
      </c>
      <c r="H118" s="52">
        <v>11100.000473632812</v>
      </c>
      <c r="I118" s="52">
        <v>11100</v>
      </c>
      <c r="J118" s="52">
        <v>7286.3604736328125</v>
      </c>
      <c r="K118" s="53">
        <f t="shared" si="9"/>
        <v>4.7363281191792339E-4</v>
      </c>
    </row>
    <row r="119" spans="1:11" ht="11.25" customHeight="1" x14ac:dyDescent="0.25">
      <c r="A119" s="2"/>
      <c r="B119" s="2"/>
      <c r="C119" s="2" t="s">
        <v>152</v>
      </c>
      <c r="D119" s="2"/>
      <c r="E119" s="52">
        <v>3618.68</v>
      </c>
      <c r="F119" s="52">
        <v>6475</v>
      </c>
      <c r="G119" s="54">
        <f t="shared" si="8"/>
        <v>-2856.32</v>
      </c>
      <c r="H119" s="52">
        <v>11100.000190429688</v>
      </c>
      <c r="I119" s="52">
        <v>11100</v>
      </c>
      <c r="J119" s="52">
        <v>7481.3201904296875</v>
      </c>
      <c r="K119" s="53">
        <f t="shared" si="9"/>
        <v>1.904296877910383E-4</v>
      </c>
    </row>
    <row r="120" spans="1:11" ht="11.25" customHeight="1" x14ac:dyDescent="0.25">
      <c r="A120" s="2"/>
      <c r="B120" s="2"/>
      <c r="C120" s="2" t="s">
        <v>153</v>
      </c>
      <c r="D120" s="2"/>
      <c r="E120" s="52">
        <v>2821.19</v>
      </c>
      <c r="F120" s="52">
        <v>6475</v>
      </c>
      <c r="G120" s="54">
        <f t="shared" si="8"/>
        <v>-3653.81</v>
      </c>
      <c r="H120" s="52">
        <v>11100.000424804686</v>
      </c>
      <c r="I120" s="52">
        <v>11100</v>
      </c>
      <c r="J120" s="52">
        <v>8278.8104248046857</v>
      </c>
      <c r="K120" s="53">
        <f t="shared" si="9"/>
        <v>4.2480468619032763E-4</v>
      </c>
    </row>
    <row r="121" spans="1:11" ht="11.25" customHeight="1" x14ac:dyDescent="0.25">
      <c r="A121" s="2"/>
      <c r="B121" s="2"/>
      <c r="C121" s="2" t="s">
        <v>154</v>
      </c>
      <c r="D121" s="2"/>
      <c r="E121" s="135">
        <v>52.24</v>
      </c>
      <c r="F121" s="135">
        <v>0</v>
      </c>
      <c r="G121" s="136">
        <f t="shared" si="8"/>
        <v>52.24</v>
      </c>
      <c r="H121" s="135">
        <v>2.2888183792701966E-7</v>
      </c>
      <c r="I121" s="135">
        <v>0</v>
      </c>
      <c r="J121" s="135">
        <v>-52.239999771118164</v>
      </c>
      <c r="K121" s="139">
        <f t="shared" si="9"/>
        <v>2.2888183792701966E-7</v>
      </c>
    </row>
    <row r="122" spans="1:11" ht="11.25" customHeight="1" x14ac:dyDescent="0.25">
      <c r="A122" s="2"/>
      <c r="B122" s="2"/>
      <c r="C122" s="38" t="s">
        <v>155</v>
      </c>
      <c r="D122" s="38"/>
      <c r="E122" s="52">
        <f>SUM(E112:E121)</f>
        <v>169848.27000000002</v>
      </c>
      <c r="F122" s="52">
        <f>SUM(F112:F121)</f>
        <v>379533.91000000003</v>
      </c>
      <c r="G122" s="54">
        <f t="shared" si="8"/>
        <v>-209685.64</v>
      </c>
      <c r="H122" s="52">
        <f>SUM(H112:H121)</f>
        <v>650630.09921409609</v>
      </c>
      <c r="I122" s="52">
        <f>SUM(I112:I121)</f>
        <v>650629.55999999994</v>
      </c>
      <c r="J122" s="52">
        <v>480781.82921409607</v>
      </c>
      <c r="K122" s="53">
        <f t="shared" si="9"/>
        <v>0.53921409614849836</v>
      </c>
    </row>
    <row r="123" spans="1:11" ht="11.25" customHeight="1" x14ac:dyDescent="0.25">
      <c r="A123" s="2"/>
      <c r="B123" s="2" t="s">
        <v>32</v>
      </c>
      <c r="C123" s="2"/>
      <c r="D123" s="2"/>
      <c r="E123" s="52"/>
      <c r="F123" s="52"/>
      <c r="G123" s="54"/>
      <c r="H123" s="52"/>
      <c r="I123" s="52"/>
      <c r="J123" s="52"/>
      <c r="K123" s="53"/>
    </row>
    <row r="124" spans="1:11" ht="11.25" customHeight="1" x14ac:dyDescent="0.25">
      <c r="A124" s="2"/>
      <c r="B124" s="2"/>
      <c r="C124" s="2" t="s">
        <v>156</v>
      </c>
      <c r="D124" s="2"/>
      <c r="E124" s="52">
        <v>3757.23</v>
      </c>
      <c r="F124" s="52">
        <v>5128.6899999999996</v>
      </c>
      <c r="G124" s="54">
        <f>E124-F124</f>
        <v>-1371.4599999999996</v>
      </c>
      <c r="H124" s="52">
        <v>8792.0401806640621</v>
      </c>
      <c r="I124" s="52">
        <v>8792.0400000000009</v>
      </c>
      <c r="J124" s="52">
        <v>5034.8101806640625</v>
      </c>
      <c r="K124" s="53">
        <f>H124-I124</f>
        <v>1.8066406119032763E-4</v>
      </c>
    </row>
    <row r="125" spans="1:11" ht="11.25" customHeight="1" x14ac:dyDescent="0.25">
      <c r="A125" s="2"/>
      <c r="B125" s="2"/>
      <c r="C125" s="2" t="s">
        <v>157</v>
      </c>
      <c r="D125" s="2"/>
      <c r="E125" s="52">
        <v>1061.04</v>
      </c>
      <c r="F125" s="52">
        <v>4990.09</v>
      </c>
      <c r="G125" s="54">
        <f t="shared" ref="G125:G156" si="10">E125-F125</f>
        <v>-3929.05</v>
      </c>
      <c r="H125" s="52">
        <v>8554.4402685546884</v>
      </c>
      <c r="I125" s="52">
        <v>8554.44</v>
      </c>
      <c r="J125" s="52">
        <v>7493.4002685546884</v>
      </c>
      <c r="K125" s="53">
        <f t="shared" ref="K125:K156" si="11">H125-I125</f>
        <v>2.6855468786379788E-4</v>
      </c>
    </row>
    <row r="126" spans="1:11" ht="11.25" customHeight="1" x14ac:dyDescent="0.25">
      <c r="A126" s="2"/>
      <c r="B126" s="2"/>
      <c r="C126" s="2" t="s">
        <v>158</v>
      </c>
      <c r="D126" s="2"/>
      <c r="E126" s="52">
        <v>24200.15</v>
      </c>
      <c r="F126" s="52">
        <v>4851.49</v>
      </c>
      <c r="G126" s="54">
        <f t="shared" si="10"/>
        <v>19348.660000000003</v>
      </c>
      <c r="H126" s="52">
        <v>8316.8394531250015</v>
      </c>
      <c r="I126" s="52">
        <v>8316.84</v>
      </c>
      <c r="J126" s="52">
        <v>-15883.310546875</v>
      </c>
      <c r="K126" s="53">
        <f t="shared" si="11"/>
        <v>-5.4687499869032763E-4</v>
      </c>
    </row>
    <row r="127" spans="1:11" ht="11.25" customHeight="1" x14ac:dyDescent="0.25">
      <c r="A127" s="2"/>
      <c r="B127" s="2"/>
      <c r="C127" s="2" t="s">
        <v>159</v>
      </c>
      <c r="D127" s="2"/>
      <c r="E127" s="52">
        <v>8323.59</v>
      </c>
      <c r="F127" s="52">
        <v>0</v>
      </c>
      <c r="G127" s="54">
        <f t="shared" si="10"/>
        <v>8323.59</v>
      </c>
      <c r="H127" s="52">
        <v>-8.7890624854480848E-5</v>
      </c>
      <c r="I127" s="52">
        <v>0</v>
      </c>
      <c r="J127" s="52">
        <v>-8323.590087890625</v>
      </c>
      <c r="K127" s="53">
        <f t="shared" si="11"/>
        <v>-8.7890624854480848E-5</v>
      </c>
    </row>
    <row r="128" spans="1:11" ht="11.25" customHeight="1" x14ac:dyDescent="0.25">
      <c r="A128" s="2"/>
      <c r="B128" s="2"/>
      <c r="C128" s="2" t="s">
        <v>160</v>
      </c>
      <c r="D128" s="2"/>
      <c r="E128" s="52">
        <v>4223.88</v>
      </c>
      <c r="F128" s="52">
        <v>0</v>
      </c>
      <c r="G128" s="54">
        <f t="shared" si="10"/>
        <v>4223.88</v>
      </c>
      <c r="H128" s="52">
        <v>-4.8828123908606358E-6</v>
      </c>
      <c r="I128" s="52">
        <v>0</v>
      </c>
      <c r="J128" s="52">
        <v>-4223.8800048828125</v>
      </c>
      <c r="K128" s="53">
        <f t="shared" si="11"/>
        <v>-4.8828123908606358E-6</v>
      </c>
    </row>
    <row r="129" spans="1:11" ht="11.25" customHeight="1" x14ac:dyDescent="0.25">
      <c r="A129" s="2"/>
      <c r="B129" s="2"/>
      <c r="C129" s="2" t="s">
        <v>161</v>
      </c>
      <c r="D129" s="2"/>
      <c r="E129" s="52">
        <v>3567.62</v>
      </c>
      <c r="F129" s="52">
        <v>0</v>
      </c>
      <c r="G129" s="54">
        <f t="shared" si="10"/>
        <v>3567.62</v>
      </c>
      <c r="H129" s="52">
        <v>-2.3925781260913936E-4</v>
      </c>
      <c r="I129" s="52">
        <v>0</v>
      </c>
      <c r="J129" s="52">
        <v>-3567.6202392578125</v>
      </c>
      <c r="K129" s="53">
        <f t="shared" si="11"/>
        <v>-2.3925781260913936E-4</v>
      </c>
    </row>
    <row r="130" spans="1:11" ht="11.25" customHeight="1" x14ac:dyDescent="0.25">
      <c r="A130" s="2"/>
      <c r="B130" s="2"/>
      <c r="C130" s="2" t="s">
        <v>162</v>
      </c>
      <c r="D130" s="2"/>
      <c r="E130" s="52">
        <v>12898.59</v>
      </c>
      <c r="F130" s="52">
        <v>8872.5</v>
      </c>
      <c r="G130" s="54">
        <f t="shared" si="10"/>
        <v>4026.09</v>
      </c>
      <c r="H130" s="52">
        <v>15210.000217285156</v>
      </c>
      <c r="I130" s="52">
        <v>15210</v>
      </c>
      <c r="J130" s="52">
        <v>2311.4102172851563</v>
      </c>
      <c r="K130" s="53">
        <f t="shared" si="11"/>
        <v>2.1728515639551915E-4</v>
      </c>
    </row>
    <row r="131" spans="1:11" ht="11.25" customHeight="1" x14ac:dyDescent="0.25">
      <c r="A131" s="2"/>
      <c r="B131" s="2"/>
      <c r="C131" s="2" t="s">
        <v>163</v>
      </c>
      <c r="D131" s="2"/>
      <c r="E131" s="52">
        <v>2352.34</v>
      </c>
      <c r="F131" s="52">
        <v>8872.5</v>
      </c>
      <c r="G131" s="54">
        <f t="shared" si="10"/>
        <v>-6520.16</v>
      </c>
      <c r="H131" s="52">
        <v>15209.999912109375</v>
      </c>
      <c r="I131" s="52">
        <v>15210</v>
      </c>
      <c r="J131" s="52">
        <v>12857.659912109375</v>
      </c>
      <c r="K131" s="53">
        <f t="shared" si="11"/>
        <v>-8.7890624854480848E-5</v>
      </c>
    </row>
    <row r="132" spans="1:11" ht="11.25" customHeight="1" x14ac:dyDescent="0.25">
      <c r="A132" s="2"/>
      <c r="B132" s="2"/>
      <c r="C132" s="2" t="s">
        <v>164</v>
      </c>
      <c r="D132" s="2"/>
      <c r="E132" s="52">
        <v>517.66</v>
      </c>
      <c r="F132" s="52">
        <v>10622.5</v>
      </c>
      <c r="G132" s="54">
        <f t="shared" si="10"/>
        <v>-10104.84</v>
      </c>
      <c r="H132" s="52">
        <v>18210.000087890625</v>
      </c>
      <c r="I132" s="52">
        <v>18210</v>
      </c>
      <c r="J132" s="52">
        <v>17692.340087890625</v>
      </c>
      <c r="K132" s="53">
        <f t="shared" si="11"/>
        <v>8.7890624854480848E-5</v>
      </c>
    </row>
    <row r="133" spans="1:11" ht="11.25" customHeight="1" x14ac:dyDescent="0.25">
      <c r="A133" s="2"/>
      <c r="B133" s="2"/>
      <c r="C133" s="2" t="s">
        <v>165</v>
      </c>
      <c r="D133" s="2"/>
      <c r="E133" s="52">
        <v>3854.24</v>
      </c>
      <c r="F133" s="52">
        <v>14000</v>
      </c>
      <c r="G133" s="54">
        <f t="shared" si="10"/>
        <v>-10145.76</v>
      </c>
      <c r="H133" s="52">
        <v>23999.999277343748</v>
      </c>
      <c r="I133" s="52">
        <v>24000</v>
      </c>
      <c r="J133" s="52">
        <v>20145.75927734375</v>
      </c>
      <c r="K133" s="53">
        <f t="shared" si="11"/>
        <v>-7.2265625203726813E-4</v>
      </c>
    </row>
    <row r="134" spans="1:11" ht="11.25" customHeight="1" x14ac:dyDescent="0.25">
      <c r="A134" s="2"/>
      <c r="B134" s="2"/>
      <c r="C134" s="2" t="s">
        <v>166</v>
      </c>
      <c r="D134" s="2"/>
      <c r="E134" s="52">
        <v>31.73</v>
      </c>
      <c r="F134" s="52">
        <v>14000</v>
      </c>
      <c r="G134" s="54">
        <f t="shared" si="10"/>
        <v>-13968.27</v>
      </c>
      <c r="H134" s="52">
        <v>23999.99904296875</v>
      </c>
      <c r="I134" s="52">
        <v>24000</v>
      </c>
      <c r="J134" s="52">
        <v>23968.26904296875</v>
      </c>
      <c r="K134" s="53">
        <f t="shared" si="11"/>
        <v>-9.5703125043655746E-4</v>
      </c>
    </row>
    <row r="135" spans="1:11" ht="11.25" customHeight="1" x14ac:dyDescent="0.25">
      <c r="A135" s="2"/>
      <c r="B135" s="2"/>
      <c r="C135" s="2" t="s">
        <v>167</v>
      </c>
      <c r="D135" s="2"/>
      <c r="E135" s="52">
        <v>4283.43</v>
      </c>
      <c r="F135" s="52">
        <v>14000</v>
      </c>
      <c r="G135" s="54">
        <f t="shared" si="10"/>
        <v>-9716.57</v>
      </c>
      <c r="H135" s="52">
        <v>23999.99982421875</v>
      </c>
      <c r="I135" s="52">
        <v>24000</v>
      </c>
      <c r="J135" s="52">
        <v>19716.56982421875</v>
      </c>
      <c r="K135" s="53">
        <f t="shared" si="11"/>
        <v>-1.757812497089617E-4</v>
      </c>
    </row>
    <row r="136" spans="1:11" ht="11.25" customHeight="1" x14ac:dyDescent="0.25">
      <c r="A136" s="2"/>
      <c r="B136" s="2"/>
      <c r="C136" s="2" t="s">
        <v>168</v>
      </c>
      <c r="D136" s="2"/>
      <c r="E136" s="52">
        <v>7064.06</v>
      </c>
      <c r="F136" s="52">
        <v>5308.31</v>
      </c>
      <c r="G136" s="54">
        <f t="shared" si="10"/>
        <v>1755.75</v>
      </c>
      <c r="H136" s="52">
        <v>9099.9599633789057</v>
      </c>
      <c r="I136" s="52">
        <v>9099.9599999999991</v>
      </c>
      <c r="J136" s="52">
        <v>2035.8999633789053</v>
      </c>
      <c r="K136" s="53">
        <f t="shared" si="11"/>
        <v>-3.6621093386202119E-5</v>
      </c>
    </row>
    <row r="137" spans="1:11" ht="11.25" customHeight="1" x14ac:dyDescent="0.25">
      <c r="A137" s="2"/>
      <c r="B137" s="2"/>
      <c r="C137" s="2" t="s">
        <v>169</v>
      </c>
      <c r="D137" s="2"/>
      <c r="E137" s="52">
        <v>4708.08</v>
      </c>
      <c r="F137" s="52">
        <v>5308.31</v>
      </c>
      <c r="G137" s="54">
        <f t="shared" si="10"/>
        <v>-600.23000000000047</v>
      </c>
      <c r="H137" s="52">
        <v>9099.9598828124999</v>
      </c>
      <c r="I137" s="52">
        <v>9099.9599999999991</v>
      </c>
      <c r="J137" s="52">
        <v>4391.8798828125</v>
      </c>
      <c r="K137" s="53">
        <f t="shared" si="11"/>
        <v>-1.1718749919964466E-4</v>
      </c>
    </row>
    <row r="138" spans="1:11" ht="11.25" customHeight="1" x14ac:dyDescent="0.25">
      <c r="A138" s="2"/>
      <c r="B138" s="2"/>
      <c r="C138" s="2" t="s">
        <v>170</v>
      </c>
      <c r="D138" s="2"/>
      <c r="E138" s="52">
        <v>3607.85</v>
      </c>
      <c r="F138" s="52">
        <v>5308.31</v>
      </c>
      <c r="G138" s="54">
        <f t="shared" si="10"/>
        <v>-1700.4600000000005</v>
      </c>
      <c r="H138" s="52">
        <v>9099.9599853515629</v>
      </c>
      <c r="I138" s="52">
        <v>9099.9599999999991</v>
      </c>
      <c r="J138" s="52">
        <v>5492.1099853515625</v>
      </c>
      <c r="K138" s="53">
        <f t="shared" si="11"/>
        <v>-1.4648436263087206E-5</v>
      </c>
    </row>
    <row r="139" spans="1:11" ht="11.25" customHeight="1" x14ac:dyDescent="0.25">
      <c r="A139" s="2"/>
      <c r="B139" s="2"/>
      <c r="C139" s="2" t="s">
        <v>171</v>
      </c>
      <c r="D139" s="2"/>
      <c r="E139" s="52">
        <v>412.88</v>
      </c>
      <c r="F139" s="52">
        <v>0</v>
      </c>
      <c r="G139" s="54">
        <f t="shared" si="10"/>
        <v>412.88</v>
      </c>
      <c r="H139" s="52">
        <v>-2.0141601567047474E-5</v>
      </c>
      <c r="I139" s="52">
        <v>0</v>
      </c>
      <c r="J139" s="52">
        <v>-412.88002014160156</v>
      </c>
      <c r="K139" s="53">
        <f t="shared" si="11"/>
        <v>-2.0141601567047474E-5</v>
      </c>
    </row>
    <row r="140" spans="1:11" ht="11.25" customHeight="1" x14ac:dyDescent="0.25">
      <c r="A140" s="2"/>
      <c r="B140" s="2"/>
      <c r="C140" s="2" t="s">
        <v>172</v>
      </c>
      <c r="D140" s="2"/>
      <c r="E140" s="52">
        <v>284.27</v>
      </c>
      <c r="F140" s="52">
        <v>0</v>
      </c>
      <c r="G140" s="54">
        <f t="shared" si="10"/>
        <v>284.27</v>
      </c>
      <c r="H140" s="52">
        <v>1.8615722638060106E-5</v>
      </c>
      <c r="I140" s="52">
        <v>0</v>
      </c>
      <c r="J140" s="52">
        <v>-284.26998138427734</v>
      </c>
      <c r="K140" s="53">
        <f t="shared" si="11"/>
        <v>1.8615722638060106E-5</v>
      </c>
    </row>
    <row r="141" spans="1:11" ht="11.25" customHeight="1" x14ac:dyDescent="0.25">
      <c r="A141" s="2"/>
      <c r="B141" s="2"/>
      <c r="C141" s="2" t="s">
        <v>173</v>
      </c>
      <c r="D141" s="2"/>
      <c r="E141" s="52">
        <v>28653.360000000001</v>
      </c>
      <c r="F141" s="52">
        <v>39585.839999999997</v>
      </c>
      <c r="G141" s="54">
        <f t="shared" si="10"/>
        <v>-10932.479999999996</v>
      </c>
      <c r="H141" s="52">
        <v>67861.001601562501</v>
      </c>
      <c r="I141" s="52">
        <v>67861.440000000002</v>
      </c>
      <c r="J141" s="52">
        <v>39207.6416015625</v>
      </c>
      <c r="K141" s="53">
        <f t="shared" si="11"/>
        <v>-0.43839843750174623</v>
      </c>
    </row>
    <row r="142" spans="1:11" ht="11.25" customHeight="1" x14ac:dyDescent="0.25">
      <c r="A142" s="2"/>
      <c r="B142" s="2"/>
      <c r="C142" s="2" t="s">
        <v>174</v>
      </c>
      <c r="D142" s="2"/>
      <c r="E142" s="52">
        <v>31959.31</v>
      </c>
      <c r="F142" s="52">
        <v>44908.01</v>
      </c>
      <c r="G142" s="54">
        <f t="shared" si="10"/>
        <v>-12948.7</v>
      </c>
      <c r="H142" s="52">
        <v>76984.998476562498</v>
      </c>
      <c r="I142" s="52">
        <v>76985.16</v>
      </c>
      <c r="J142" s="52">
        <v>45025.6884765625</v>
      </c>
      <c r="K142" s="53">
        <f t="shared" si="11"/>
        <v>-0.16152343750582077</v>
      </c>
    </row>
    <row r="143" spans="1:11" ht="11.25" customHeight="1" x14ac:dyDescent="0.25">
      <c r="A143" s="2"/>
      <c r="B143" s="2"/>
      <c r="C143" s="2" t="s">
        <v>175</v>
      </c>
      <c r="D143" s="2"/>
      <c r="E143" s="52">
        <v>20650.240000000002</v>
      </c>
      <c r="F143" s="52">
        <v>36129.17</v>
      </c>
      <c r="G143" s="54">
        <f t="shared" si="10"/>
        <v>-15478.929999999997</v>
      </c>
      <c r="H143" s="52">
        <v>61935.996835937498</v>
      </c>
      <c r="I143" s="52">
        <v>61935.72</v>
      </c>
      <c r="J143" s="52">
        <v>41285.7568359375</v>
      </c>
      <c r="K143" s="53">
        <f t="shared" si="11"/>
        <v>0.27683593749679858</v>
      </c>
    </row>
    <row r="144" spans="1:11" ht="11.25" customHeight="1" x14ac:dyDescent="0.25">
      <c r="A144" s="2"/>
      <c r="B144" s="2"/>
      <c r="C144" s="2" t="s">
        <v>176</v>
      </c>
      <c r="D144" s="2"/>
      <c r="E144" s="52">
        <v>7486.53</v>
      </c>
      <c r="F144" s="52">
        <v>10500</v>
      </c>
      <c r="G144" s="54">
        <f t="shared" si="10"/>
        <v>-3013.4700000000003</v>
      </c>
      <c r="H144" s="52">
        <v>18000.000458984374</v>
      </c>
      <c r="I144" s="52">
        <v>18000</v>
      </c>
      <c r="J144" s="52">
        <v>10513.470458984375</v>
      </c>
      <c r="K144" s="53">
        <f t="shared" si="11"/>
        <v>4.5898437383584678E-4</v>
      </c>
    </row>
    <row r="145" spans="1:11" ht="11.25" customHeight="1" x14ac:dyDescent="0.25">
      <c r="A145" s="2"/>
      <c r="B145" s="2"/>
      <c r="C145" s="2" t="s">
        <v>177</v>
      </c>
      <c r="D145" s="2"/>
      <c r="E145" s="52">
        <v>2930.6</v>
      </c>
      <c r="F145" s="52">
        <v>10500</v>
      </c>
      <c r="G145" s="54">
        <f t="shared" si="10"/>
        <v>-7569.4</v>
      </c>
      <c r="H145" s="52">
        <v>18000.000634765624</v>
      </c>
      <c r="I145" s="52">
        <v>18000</v>
      </c>
      <c r="J145" s="52">
        <v>15069.400634765623</v>
      </c>
      <c r="K145" s="53">
        <f t="shared" si="11"/>
        <v>6.3476562354480848E-4</v>
      </c>
    </row>
    <row r="146" spans="1:11" ht="11.25" customHeight="1" x14ac:dyDescent="0.25">
      <c r="A146" s="2"/>
      <c r="B146" s="2"/>
      <c r="C146" s="2" t="s">
        <v>178</v>
      </c>
      <c r="D146" s="2"/>
      <c r="E146" s="52">
        <v>8574.94</v>
      </c>
      <c r="F146" s="52">
        <v>10500</v>
      </c>
      <c r="G146" s="54">
        <f t="shared" si="10"/>
        <v>-1925.0599999999995</v>
      </c>
      <c r="H146" s="52">
        <v>17999.999814453127</v>
      </c>
      <c r="I146" s="52">
        <v>18000</v>
      </c>
      <c r="J146" s="52">
        <v>9425.0598144531268</v>
      </c>
      <c r="K146" s="53">
        <f t="shared" si="11"/>
        <v>-1.8554687267169356E-4</v>
      </c>
    </row>
    <row r="147" spans="1:11" ht="11.25" customHeight="1" x14ac:dyDescent="0.25">
      <c r="A147" s="2"/>
      <c r="B147" s="2"/>
      <c r="C147" s="2" t="s">
        <v>179</v>
      </c>
      <c r="D147" s="2"/>
      <c r="E147" s="52">
        <v>200</v>
      </c>
      <c r="F147" s="52">
        <v>0</v>
      </c>
      <c r="G147" s="54">
        <f t="shared" si="10"/>
        <v>200</v>
      </c>
      <c r="H147" s="52">
        <v>0</v>
      </c>
      <c r="I147" s="52">
        <v>0</v>
      </c>
      <c r="J147" s="52">
        <v>-200</v>
      </c>
      <c r="K147" s="53">
        <f t="shared" si="11"/>
        <v>0</v>
      </c>
    </row>
    <row r="148" spans="1:11" ht="11.25" customHeight="1" x14ac:dyDescent="0.25">
      <c r="A148" s="2"/>
      <c r="B148" s="2"/>
      <c r="C148" s="2" t="s">
        <v>180</v>
      </c>
      <c r="D148" s="2"/>
      <c r="E148" s="52">
        <v>425</v>
      </c>
      <c r="F148" s="52">
        <v>0</v>
      </c>
      <c r="G148" s="54">
        <f t="shared" si="10"/>
        <v>425</v>
      </c>
      <c r="H148" s="52">
        <v>0</v>
      </c>
      <c r="I148" s="52">
        <v>0</v>
      </c>
      <c r="J148" s="52">
        <v>-425</v>
      </c>
      <c r="K148" s="53">
        <f t="shared" si="11"/>
        <v>0</v>
      </c>
    </row>
    <row r="149" spans="1:11" ht="11.25" customHeight="1" x14ac:dyDescent="0.25">
      <c r="A149" s="2"/>
      <c r="B149" s="2"/>
      <c r="C149" s="2" t="s">
        <v>181</v>
      </c>
      <c r="D149" s="2"/>
      <c r="E149" s="52">
        <v>67.900000000000006</v>
      </c>
      <c r="F149" s="52">
        <v>0</v>
      </c>
      <c r="G149" s="54">
        <f t="shared" si="10"/>
        <v>67.900000000000006</v>
      </c>
      <c r="H149" s="52">
        <v>3.8146973224684189E-7</v>
      </c>
      <c r="I149" s="52">
        <v>0</v>
      </c>
      <c r="J149" s="52">
        <v>-67.899999618530273</v>
      </c>
      <c r="K149" s="53">
        <f t="shared" si="11"/>
        <v>3.8146973224684189E-7</v>
      </c>
    </row>
    <row r="150" spans="1:11" ht="11.25" customHeight="1" x14ac:dyDescent="0.25">
      <c r="A150" s="2"/>
      <c r="B150" s="2"/>
      <c r="C150" s="2" t="s">
        <v>182</v>
      </c>
      <c r="D150" s="2"/>
      <c r="E150" s="52">
        <v>4906.68</v>
      </c>
      <c r="F150" s="52">
        <v>10500</v>
      </c>
      <c r="G150" s="54">
        <f t="shared" si="10"/>
        <v>-5593.32</v>
      </c>
      <c r="H150" s="52">
        <v>18000.0003125</v>
      </c>
      <c r="I150" s="52">
        <v>18000</v>
      </c>
      <c r="J150" s="52">
        <v>13093.3203125</v>
      </c>
      <c r="K150" s="53">
        <f t="shared" si="11"/>
        <v>3.125000002910383E-4</v>
      </c>
    </row>
    <row r="151" spans="1:11" ht="11.25" customHeight="1" x14ac:dyDescent="0.25">
      <c r="A151" s="2"/>
      <c r="B151" s="2"/>
      <c r="C151" s="2" t="s">
        <v>183</v>
      </c>
      <c r="D151" s="2"/>
      <c r="E151" s="52">
        <v>3427.81</v>
      </c>
      <c r="F151" s="52">
        <v>10500</v>
      </c>
      <c r="G151" s="54">
        <f t="shared" si="10"/>
        <v>-7072.1900000000005</v>
      </c>
      <c r="H151" s="52">
        <v>17999.999941406248</v>
      </c>
      <c r="I151" s="52">
        <v>18000</v>
      </c>
      <c r="J151" s="52">
        <v>14572.189941406248</v>
      </c>
      <c r="K151" s="53">
        <f t="shared" si="11"/>
        <v>-5.8593752328306437E-5</v>
      </c>
    </row>
    <row r="152" spans="1:11" ht="11.25" customHeight="1" x14ac:dyDescent="0.25">
      <c r="A152" s="2"/>
      <c r="B152" s="2"/>
      <c r="C152" s="2" t="s">
        <v>184</v>
      </c>
      <c r="D152" s="2"/>
      <c r="E152" s="52">
        <v>1536.75</v>
      </c>
      <c r="F152" s="52">
        <v>10500</v>
      </c>
      <c r="G152" s="54">
        <f t="shared" si="10"/>
        <v>-8963.25</v>
      </c>
      <c r="H152" s="52">
        <v>17999.99951171875</v>
      </c>
      <c r="I152" s="52">
        <v>18000</v>
      </c>
      <c r="J152" s="52">
        <v>16463.24951171875</v>
      </c>
      <c r="K152" s="53">
        <f t="shared" si="11"/>
        <v>-4.8828125E-4</v>
      </c>
    </row>
    <row r="153" spans="1:11" ht="11.25" customHeight="1" x14ac:dyDescent="0.25">
      <c r="A153" s="2"/>
      <c r="B153" s="2"/>
      <c r="C153" s="2" t="s">
        <v>185</v>
      </c>
      <c r="D153" s="2"/>
      <c r="E153" s="52">
        <v>47555.199999999997</v>
      </c>
      <c r="F153" s="52">
        <v>52675</v>
      </c>
      <c r="G153" s="54">
        <f t="shared" si="10"/>
        <v>-5119.8000000000029</v>
      </c>
      <c r="H153" s="52">
        <v>90299.999804687512</v>
      </c>
      <c r="I153" s="52">
        <v>90300</v>
      </c>
      <c r="J153" s="52">
        <v>42744.799804687515</v>
      </c>
      <c r="K153" s="53">
        <f t="shared" si="11"/>
        <v>-1.9531248835846782E-4</v>
      </c>
    </row>
    <row r="154" spans="1:11" ht="11.25" customHeight="1" x14ac:dyDescent="0.25">
      <c r="A154" s="2"/>
      <c r="B154" s="2"/>
      <c r="C154" s="2" t="s">
        <v>186</v>
      </c>
      <c r="D154" s="2"/>
      <c r="E154" s="52">
        <v>38624.379999999997</v>
      </c>
      <c r="F154" s="52">
        <v>58677.5</v>
      </c>
      <c r="G154" s="54">
        <f t="shared" si="10"/>
        <v>-20053.120000000003</v>
      </c>
      <c r="H154" s="52">
        <v>100590.0001171875</v>
      </c>
      <c r="I154" s="52">
        <v>100590</v>
      </c>
      <c r="J154" s="52">
        <v>61965.620117187507</v>
      </c>
      <c r="K154" s="53">
        <f t="shared" si="11"/>
        <v>1.1718750465661287E-4</v>
      </c>
    </row>
    <row r="155" spans="1:11" ht="11.25" customHeight="1" x14ac:dyDescent="0.25">
      <c r="A155" s="2"/>
      <c r="B155" s="2"/>
      <c r="C155" s="2" t="s">
        <v>187</v>
      </c>
      <c r="D155" s="2"/>
      <c r="E155" s="135">
        <v>32927.089999999997</v>
      </c>
      <c r="F155" s="135">
        <v>64312.5</v>
      </c>
      <c r="G155" s="136">
        <f t="shared" si="10"/>
        <v>-31385.410000000003</v>
      </c>
      <c r="H155" s="135">
        <v>110249.9952734375</v>
      </c>
      <c r="I155" s="135">
        <v>110250</v>
      </c>
      <c r="J155" s="135">
        <v>77322.9052734375</v>
      </c>
      <c r="K155" s="139">
        <f t="shared" si="11"/>
        <v>-4.7265625034924597E-3</v>
      </c>
    </row>
    <row r="156" spans="1:11" ht="11.25" customHeight="1" x14ac:dyDescent="0.25">
      <c r="A156" s="2"/>
      <c r="B156" s="2"/>
      <c r="C156" s="38" t="s">
        <v>188</v>
      </c>
      <c r="D156" s="38"/>
      <c r="E156" s="52">
        <f>SUM(E124:E155)</f>
        <v>315074.43000000005</v>
      </c>
      <c r="F156" s="52">
        <f>SUM(F124:F155)</f>
        <v>460550.72</v>
      </c>
      <c r="G156" s="54">
        <f t="shared" si="10"/>
        <v>-145476.28999999992</v>
      </c>
      <c r="H156" s="52">
        <f>SUM(H124:H155)</f>
        <v>789515.19054573053</v>
      </c>
      <c r="I156" s="52">
        <f>SUM(I124:I155)</f>
        <v>789515.52</v>
      </c>
      <c r="J156" s="52">
        <v>474440.76054573047</v>
      </c>
      <c r="K156" s="53">
        <f t="shared" si="11"/>
        <v>-0.32945426949299872</v>
      </c>
    </row>
    <row r="157" spans="1:11" ht="11.25" customHeight="1" x14ac:dyDescent="0.25">
      <c r="A157" s="2"/>
      <c r="B157" s="2" t="s">
        <v>33</v>
      </c>
      <c r="C157" s="2"/>
      <c r="D157" s="2"/>
      <c r="E157" s="52"/>
      <c r="F157" s="52"/>
      <c r="G157" s="54"/>
      <c r="H157" s="52"/>
      <c r="I157" s="52"/>
      <c r="J157" s="52"/>
      <c r="K157" s="53"/>
    </row>
    <row r="158" spans="1:11" ht="11.25" customHeight="1" x14ac:dyDescent="0.25">
      <c r="A158" s="2"/>
      <c r="B158" s="2"/>
      <c r="C158" s="2" t="s">
        <v>189</v>
      </c>
      <c r="D158" s="2"/>
      <c r="E158" s="52">
        <v>84722.8</v>
      </c>
      <c r="F158" s="52">
        <v>320.52999999999997</v>
      </c>
      <c r="G158" s="54">
        <f>E158-F158</f>
        <v>84402.27</v>
      </c>
      <c r="H158" s="52">
        <v>549.47968750000291</v>
      </c>
      <c r="I158" s="52">
        <v>549.48</v>
      </c>
      <c r="J158" s="52">
        <v>-84173.3203125</v>
      </c>
      <c r="K158" s="53">
        <f>H158-I158</f>
        <v>-3.1249999710780685E-4</v>
      </c>
    </row>
    <row r="159" spans="1:11" ht="11.25" customHeight="1" x14ac:dyDescent="0.25">
      <c r="A159" s="2"/>
      <c r="B159" s="2"/>
      <c r="C159" s="2" t="s">
        <v>190</v>
      </c>
      <c r="D159" s="2"/>
      <c r="E159" s="52">
        <v>79017.02</v>
      </c>
      <c r="F159" s="52">
        <v>311.85000000000002</v>
      </c>
      <c r="G159" s="54">
        <f t="shared" ref="G159:G193" si="12">E159-F159</f>
        <v>78705.17</v>
      </c>
      <c r="H159" s="52">
        <v>534.59812500000407</v>
      </c>
      <c r="I159" s="52">
        <v>534.6</v>
      </c>
      <c r="J159" s="52">
        <v>-78482.421875</v>
      </c>
      <c r="K159" s="53">
        <f t="shared" ref="K159:K193" si="13">H159-I159</f>
        <v>-1.8749999959482011E-3</v>
      </c>
    </row>
    <row r="160" spans="1:11" ht="11.25" customHeight="1" x14ac:dyDescent="0.25">
      <c r="A160" s="2"/>
      <c r="B160" s="2"/>
      <c r="C160" s="2" t="s">
        <v>191</v>
      </c>
      <c r="D160" s="2"/>
      <c r="E160" s="52">
        <v>66419.22</v>
      </c>
      <c r="F160" s="52">
        <v>242.55</v>
      </c>
      <c r="G160" s="54">
        <f t="shared" si="12"/>
        <v>66176.67</v>
      </c>
      <c r="H160" s="52">
        <v>415.79714843750116</v>
      </c>
      <c r="I160" s="52">
        <v>415.8</v>
      </c>
      <c r="J160" s="52">
        <v>-66003.4228515625</v>
      </c>
      <c r="K160" s="53">
        <f t="shared" si="13"/>
        <v>-2.8515624988472155E-3</v>
      </c>
    </row>
    <row r="161" spans="1:11" ht="11.25" customHeight="1" x14ac:dyDescent="0.25">
      <c r="A161" s="2"/>
      <c r="B161" s="2"/>
      <c r="C161" s="2" t="s">
        <v>192</v>
      </c>
      <c r="D161" s="2"/>
      <c r="E161" s="52">
        <v>7097.43</v>
      </c>
      <c r="F161" s="52">
        <v>4725</v>
      </c>
      <c r="G161" s="54">
        <f t="shared" si="12"/>
        <v>2372.4300000000003</v>
      </c>
      <c r="H161" s="52">
        <v>8099.9998089599612</v>
      </c>
      <c r="I161" s="52">
        <v>8100</v>
      </c>
      <c r="J161" s="52">
        <v>1002.5698089599609</v>
      </c>
      <c r="K161" s="53">
        <f t="shared" si="13"/>
        <v>-1.910400387714617E-4</v>
      </c>
    </row>
    <row r="162" spans="1:11" ht="11.25" customHeight="1" x14ac:dyDescent="0.25">
      <c r="A162" s="2"/>
      <c r="B162" s="2"/>
      <c r="C162" s="2" t="s">
        <v>193</v>
      </c>
      <c r="D162" s="2"/>
      <c r="E162" s="52">
        <v>10787.69</v>
      </c>
      <c r="F162" s="52">
        <v>22253</v>
      </c>
      <c r="G162" s="54">
        <f t="shared" si="12"/>
        <v>-11465.31</v>
      </c>
      <c r="H162" s="52">
        <v>38147.997617187502</v>
      </c>
      <c r="I162" s="52">
        <v>38148</v>
      </c>
      <c r="J162" s="52">
        <v>27360.3076171875</v>
      </c>
      <c r="K162" s="53">
        <f t="shared" si="13"/>
        <v>-2.3828124976716936E-3</v>
      </c>
    </row>
    <row r="163" spans="1:11" ht="11.25" customHeight="1" x14ac:dyDescent="0.25">
      <c r="A163" s="2"/>
      <c r="B163" s="2"/>
      <c r="C163" s="2" t="s">
        <v>194</v>
      </c>
      <c r="D163" s="2"/>
      <c r="E163" s="52">
        <v>4039.88</v>
      </c>
      <c r="F163" s="52">
        <v>2205</v>
      </c>
      <c r="G163" s="54">
        <f t="shared" si="12"/>
        <v>1834.88</v>
      </c>
      <c r="H163" s="52">
        <v>3780.0001248168946</v>
      </c>
      <c r="I163" s="52">
        <v>3780</v>
      </c>
      <c r="J163" s="52">
        <v>-259.87987518310547</v>
      </c>
      <c r="K163" s="53">
        <f t="shared" si="13"/>
        <v>1.2481689464038936E-4</v>
      </c>
    </row>
    <row r="164" spans="1:11" ht="11.25" customHeight="1" x14ac:dyDescent="0.25">
      <c r="A164" s="2"/>
      <c r="B164" s="2"/>
      <c r="C164" s="2" t="s">
        <v>195</v>
      </c>
      <c r="D164" s="2"/>
      <c r="E164" s="52">
        <v>0</v>
      </c>
      <c r="F164" s="52">
        <v>6244.84</v>
      </c>
      <c r="G164" s="54">
        <f t="shared" si="12"/>
        <v>-6244.84</v>
      </c>
      <c r="H164" s="52">
        <v>10705</v>
      </c>
      <c r="I164" s="52">
        <v>10705.44</v>
      </c>
      <c r="J164" s="52">
        <v>10705</v>
      </c>
      <c r="K164" s="53">
        <f t="shared" si="13"/>
        <v>-0.44000000000050932</v>
      </c>
    </row>
    <row r="165" spans="1:11" ht="11.25" customHeight="1" x14ac:dyDescent="0.25">
      <c r="A165" s="2"/>
      <c r="B165" s="2"/>
      <c r="C165" s="2" t="s">
        <v>196</v>
      </c>
      <c r="D165" s="2"/>
      <c r="E165" s="52">
        <v>0</v>
      </c>
      <c r="F165" s="52">
        <v>6194.3</v>
      </c>
      <c r="G165" s="54">
        <f t="shared" si="12"/>
        <v>-6194.3</v>
      </c>
      <c r="H165" s="52">
        <v>10619.000244140625</v>
      </c>
      <c r="I165" s="52">
        <v>10618.8</v>
      </c>
      <c r="J165" s="52">
        <v>10619.000244140625</v>
      </c>
      <c r="K165" s="53">
        <f t="shared" si="13"/>
        <v>0.2002441406257276</v>
      </c>
    </row>
    <row r="166" spans="1:11" ht="11.25" customHeight="1" x14ac:dyDescent="0.25">
      <c r="A166" s="2"/>
      <c r="B166" s="2"/>
      <c r="C166" s="2" t="s">
        <v>197</v>
      </c>
      <c r="D166" s="2"/>
      <c r="E166" s="52">
        <v>26150</v>
      </c>
      <c r="F166" s="52">
        <v>5790.05</v>
      </c>
      <c r="G166" s="54">
        <f t="shared" si="12"/>
        <v>20359.95</v>
      </c>
      <c r="H166" s="52">
        <v>9925.999755859375</v>
      </c>
      <c r="I166" s="52">
        <v>9925.7999999999993</v>
      </c>
      <c r="J166" s="52">
        <v>-16224.000244140625</v>
      </c>
      <c r="K166" s="53">
        <f t="shared" si="13"/>
        <v>0.1997558593757276</v>
      </c>
    </row>
    <row r="167" spans="1:11" ht="11.25" customHeight="1" x14ac:dyDescent="0.25">
      <c r="A167" s="2"/>
      <c r="B167" s="2"/>
      <c r="C167" s="2" t="s">
        <v>198</v>
      </c>
      <c r="D167" s="2"/>
      <c r="E167" s="52">
        <v>25935.5</v>
      </c>
      <c r="F167" s="52">
        <v>43400</v>
      </c>
      <c r="G167" s="54">
        <f t="shared" si="12"/>
        <v>-17464.5</v>
      </c>
      <c r="H167" s="52">
        <v>74400.001953125</v>
      </c>
      <c r="I167" s="52">
        <v>74400</v>
      </c>
      <c r="J167" s="52">
        <v>48464.501953125</v>
      </c>
      <c r="K167" s="53">
        <f t="shared" si="13"/>
        <v>1.953125E-3</v>
      </c>
    </row>
    <row r="168" spans="1:11" ht="11.25" customHeight="1" x14ac:dyDescent="0.25">
      <c r="A168" s="2"/>
      <c r="B168" s="2"/>
      <c r="C168" s="2" t="s">
        <v>199</v>
      </c>
      <c r="D168" s="2"/>
      <c r="E168" s="52">
        <v>5102.5</v>
      </c>
      <c r="F168" s="52">
        <v>12600</v>
      </c>
      <c r="G168" s="54">
        <f t="shared" si="12"/>
        <v>-7497.5</v>
      </c>
      <c r="H168" s="52">
        <v>21600</v>
      </c>
      <c r="I168" s="52">
        <v>21600</v>
      </c>
      <c r="J168" s="52">
        <v>16497.5</v>
      </c>
      <c r="K168" s="53">
        <f t="shared" si="13"/>
        <v>0</v>
      </c>
    </row>
    <row r="169" spans="1:11" ht="11.25" customHeight="1" x14ac:dyDescent="0.25">
      <c r="A169" s="2"/>
      <c r="B169" s="2"/>
      <c r="C169" s="2" t="s">
        <v>200</v>
      </c>
      <c r="D169" s="2"/>
      <c r="E169" s="52">
        <v>8260</v>
      </c>
      <c r="F169" s="52">
        <v>3570</v>
      </c>
      <c r="G169" s="54">
        <f t="shared" si="12"/>
        <v>4690</v>
      </c>
      <c r="H169" s="52">
        <v>6120</v>
      </c>
      <c r="I169" s="52">
        <v>6120</v>
      </c>
      <c r="J169" s="52">
        <v>-2140</v>
      </c>
      <c r="K169" s="53">
        <f t="shared" si="13"/>
        <v>0</v>
      </c>
    </row>
    <row r="170" spans="1:11" ht="11.25" customHeight="1" x14ac:dyDescent="0.25">
      <c r="A170" s="2"/>
      <c r="B170" s="2"/>
      <c r="C170" s="2" t="s">
        <v>201</v>
      </c>
      <c r="D170" s="2"/>
      <c r="E170" s="52">
        <v>17965</v>
      </c>
      <c r="F170" s="52">
        <v>10710</v>
      </c>
      <c r="G170" s="54">
        <f t="shared" si="12"/>
        <v>7255</v>
      </c>
      <c r="H170" s="52">
        <v>18360</v>
      </c>
      <c r="I170" s="52">
        <v>18360</v>
      </c>
      <c r="J170" s="52">
        <v>395</v>
      </c>
      <c r="K170" s="53">
        <f t="shared" si="13"/>
        <v>0</v>
      </c>
    </row>
    <row r="171" spans="1:11" ht="11.25" customHeight="1" x14ac:dyDescent="0.25">
      <c r="A171" s="2"/>
      <c r="B171" s="2"/>
      <c r="C171" s="2" t="s">
        <v>202</v>
      </c>
      <c r="D171" s="2"/>
      <c r="E171" s="52">
        <v>5865</v>
      </c>
      <c r="F171" s="52">
        <v>3748.5</v>
      </c>
      <c r="G171" s="54">
        <f t="shared" si="12"/>
        <v>2116.5</v>
      </c>
      <c r="H171" s="52">
        <v>6425.9999847412109</v>
      </c>
      <c r="I171" s="52">
        <v>6426</v>
      </c>
      <c r="J171" s="52">
        <v>560.99998474121094</v>
      </c>
      <c r="K171" s="53">
        <f t="shared" si="13"/>
        <v>-1.52587890625E-5</v>
      </c>
    </row>
    <row r="172" spans="1:11" ht="11.25" customHeight="1" x14ac:dyDescent="0.25">
      <c r="A172" s="2"/>
      <c r="B172" s="2"/>
      <c r="C172" s="2" t="s">
        <v>203</v>
      </c>
      <c r="D172" s="2"/>
      <c r="E172" s="52">
        <v>217808.64000000001</v>
      </c>
      <c r="F172" s="52">
        <v>164430.42000000001</v>
      </c>
      <c r="G172" s="54">
        <f t="shared" si="12"/>
        <v>53378.22</v>
      </c>
      <c r="H172" s="52">
        <v>281880.99839843751</v>
      </c>
      <c r="I172" s="52">
        <v>281880.71999999997</v>
      </c>
      <c r="J172" s="52">
        <v>64072.3583984375</v>
      </c>
      <c r="K172" s="53">
        <f t="shared" si="13"/>
        <v>0.27839843754190952</v>
      </c>
    </row>
    <row r="173" spans="1:11" ht="11.25" customHeight="1" x14ac:dyDescent="0.25">
      <c r="A173" s="2"/>
      <c r="B173" s="2"/>
      <c r="C173" s="2" t="s">
        <v>204</v>
      </c>
      <c r="D173" s="2"/>
      <c r="E173" s="52">
        <v>141169.19</v>
      </c>
      <c r="F173" s="52">
        <v>177015.86</v>
      </c>
      <c r="G173" s="54">
        <f t="shared" si="12"/>
        <v>-35846.669999999984</v>
      </c>
      <c r="H173" s="52">
        <v>303456.00640625</v>
      </c>
      <c r="I173" s="52">
        <v>303455.76</v>
      </c>
      <c r="J173" s="52">
        <v>162286.81640625</v>
      </c>
      <c r="K173" s="53">
        <f t="shared" si="13"/>
        <v>0.24640624999301508</v>
      </c>
    </row>
    <row r="174" spans="1:11" ht="11.25" customHeight="1" x14ac:dyDescent="0.25">
      <c r="A174" s="2"/>
      <c r="B174" s="2"/>
      <c r="C174" s="2" t="s">
        <v>205</v>
      </c>
      <c r="D174" s="2"/>
      <c r="E174" s="52">
        <v>113661.21</v>
      </c>
      <c r="F174" s="52">
        <v>163282.70000000001</v>
      </c>
      <c r="G174" s="54">
        <f t="shared" si="12"/>
        <v>-49621.490000000005</v>
      </c>
      <c r="H174" s="52">
        <v>279912.98734375002</v>
      </c>
      <c r="I174" s="52">
        <v>279913.2</v>
      </c>
      <c r="J174" s="52">
        <v>166251.77734375</v>
      </c>
      <c r="K174" s="53">
        <f t="shared" si="13"/>
        <v>-0.21265624999068677</v>
      </c>
    </row>
    <row r="175" spans="1:11" ht="11.25" customHeight="1" x14ac:dyDescent="0.25">
      <c r="A175" s="2"/>
      <c r="B175" s="2"/>
      <c r="C175" s="2" t="s">
        <v>206</v>
      </c>
      <c r="D175" s="2"/>
      <c r="E175" s="52">
        <v>91062.78</v>
      </c>
      <c r="F175" s="52">
        <v>117182.03</v>
      </c>
      <c r="G175" s="54">
        <f t="shared" si="12"/>
        <v>-26119.25</v>
      </c>
      <c r="H175" s="52">
        <v>200882.99484375</v>
      </c>
      <c r="I175" s="52">
        <v>200883.48</v>
      </c>
      <c r="J175" s="52">
        <v>109820.21484375</v>
      </c>
      <c r="K175" s="53">
        <f t="shared" si="13"/>
        <v>-0.48515625001164153</v>
      </c>
    </row>
    <row r="176" spans="1:11" ht="11.25" customHeight="1" x14ac:dyDescent="0.25">
      <c r="A176" s="2"/>
      <c r="B176" s="2"/>
      <c r="C176" s="2" t="s">
        <v>207</v>
      </c>
      <c r="D176" s="2"/>
      <c r="E176" s="52">
        <v>54310.9</v>
      </c>
      <c r="F176" s="52">
        <v>111781.25</v>
      </c>
      <c r="G176" s="54">
        <f t="shared" si="12"/>
        <v>-57470.35</v>
      </c>
      <c r="H176" s="52">
        <v>191624.99179687499</v>
      </c>
      <c r="I176" s="52">
        <v>191625</v>
      </c>
      <c r="J176" s="52">
        <v>137314.091796875</v>
      </c>
      <c r="K176" s="53">
        <f t="shared" si="13"/>
        <v>-8.2031250058207661E-3</v>
      </c>
    </row>
    <row r="177" spans="1:11" ht="11.25" customHeight="1" x14ac:dyDescent="0.25">
      <c r="A177" s="2"/>
      <c r="B177" s="2"/>
      <c r="C177" s="2" t="s">
        <v>208</v>
      </c>
      <c r="D177" s="2"/>
      <c r="E177" s="52">
        <v>75282.990000000005</v>
      </c>
      <c r="F177" s="52">
        <v>107819.67</v>
      </c>
      <c r="G177" s="54">
        <f t="shared" si="12"/>
        <v>-32536.679999999993</v>
      </c>
      <c r="H177" s="52">
        <v>184833.99585937499</v>
      </c>
      <c r="I177" s="52">
        <v>184833.72</v>
      </c>
      <c r="J177" s="52">
        <v>109551.00585937499</v>
      </c>
      <c r="K177" s="53">
        <f t="shared" si="13"/>
        <v>0.27585937498952262</v>
      </c>
    </row>
    <row r="178" spans="1:11" ht="11.25" customHeight="1" x14ac:dyDescent="0.25">
      <c r="A178" s="2"/>
      <c r="B178" s="2"/>
      <c r="C178" s="2" t="s">
        <v>209</v>
      </c>
      <c r="D178" s="2"/>
      <c r="E178" s="52">
        <v>15028.17</v>
      </c>
      <c r="F178" s="52">
        <v>35992.04</v>
      </c>
      <c r="G178" s="54">
        <f t="shared" si="12"/>
        <v>-20963.870000000003</v>
      </c>
      <c r="H178" s="52">
        <v>61700.997148437498</v>
      </c>
      <c r="I178" s="52">
        <v>61700.639999999999</v>
      </c>
      <c r="J178" s="52">
        <v>46672.8271484375</v>
      </c>
      <c r="K178" s="53">
        <f t="shared" si="13"/>
        <v>0.35714843749883585</v>
      </c>
    </row>
    <row r="179" spans="1:11" ht="11.25" customHeight="1" x14ac:dyDescent="0.25">
      <c r="A179" s="2"/>
      <c r="B179" s="2"/>
      <c r="C179" s="2" t="s">
        <v>210</v>
      </c>
      <c r="D179" s="2"/>
      <c r="E179" s="52">
        <v>25532.959999999999</v>
      </c>
      <c r="F179" s="52">
        <v>33339.67</v>
      </c>
      <c r="G179" s="54">
        <f t="shared" si="12"/>
        <v>-7806.7099999999991</v>
      </c>
      <c r="H179" s="52">
        <v>57154.000039062506</v>
      </c>
      <c r="I179" s="52">
        <v>57153.72</v>
      </c>
      <c r="J179" s="52">
        <v>31621.040039062507</v>
      </c>
      <c r="K179" s="53">
        <f t="shared" si="13"/>
        <v>0.28003906250523869</v>
      </c>
    </row>
    <row r="180" spans="1:11" ht="11.25" customHeight="1" x14ac:dyDescent="0.25">
      <c r="A180" s="2"/>
      <c r="B180" s="2"/>
      <c r="C180" s="2" t="s">
        <v>211</v>
      </c>
      <c r="D180" s="2"/>
      <c r="E180" s="52">
        <v>29882.62</v>
      </c>
      <c r="F180" s="52">
        <v>27192.9</v>
      </c>
      <c r="G180" s="54">
        <f t="shared" si="12"/>
        <v>2689.7199999999975</v>
      </c>
      <c r="H180" s="52">
        <v>46616.001347656253</v>
      </c>
      <c r="I180" s="52">
        <v>46616.4</v>
      </c>
      <c r="J180" s="52">
        <v>16733.381347656254</v>
      </c>
      <c r="K180" s="53">
        <f t="shared" si="13"/>
        <v>-0.39865234374883585</v>
      </c>
    </row>
    <row r="181" spans="1:11" ht="11.25" customHeight="1" x14ac:dyDescent="0.25">
      <c r="A181" s="2"/>
      <c r="B181" s="2"/>
      <c r="C181" s="2" t="s">
        <v>212</v>
      </c>
      <c r="D181" s="2"/>
      <c r="E181" s="52">
        <v>11655</v>
      </c>
      <c r="F181" s="52">
        <v>583.30999999999995</v>
      </c>
      <c r="G181" s="54">
        <f t="shared" si="12"/>
        <v>11071.69</v>
      </c>
      <c r="H181" s="52">
        <v>999.959716796875</v>
      </c>
      <c r="I181" s="52">
        <v>999.96</v>
      </c>
      <c r="J181" s="52">
        <v>-10655.040283203125</v>
      </c>
      <c r="K181" s="53">
        <f t="shared" si="13"/>
        <v>-2.8320312503637979E-4</v>
      </c>
    </row>
    <row r="182" spans="1:11" ht="11.25" customHeight="1" x14ac:dyDescent="0.25">
      <c r="A182" s="2"/>
      <c r="B182" s="2"/>
      <c r="C182" s="2" t="s">
        <v>213</v>
      </c>
      <c r="D182" s="2"/>
      <c r="E182" s="52">
        <v>11340</v>
      </c>
      <c r="F182" s="52">
        <v>583.30999999999995</v>
      </c>
      <c r="G182" s="54">
        <f t="shared" si="12"/>
        <v>10756.69</v>
      </c>
      <c r="H182" s="52">
        <v>999.959716796875</v>
      </c>
      <c r="I182" s="52">
        <v>999.96</v>
      </c>
      <c r="J182" s="52">
        <v>-10340.040283203125</v>
      </c>
      <c r="K182" s="53">
        <f t="shared" si="13"/>
        <v>-2.8320312503637979E-4</v>
      </c>
    </row>
    <row r="183" spans="1:11" ht="11.25" customHeight="1" x14ac:dyDescent="0.25">
      <c r="A183" s="2"/>
      <c r="B183" s="2"/>
      <c r="C183" s="2" t="s">
        <v>214</v>
      </c>
      <c r="D183" s="2"/>
      <c r="E183" s="52">
        <v>8505</v>
      </c>
      <c r="F183" s="52">
        <v>583.30999999999995</v>
      </c>
      <c r="G183" s="54">
        <f t="shared" si="12"/>
        <v>7921.6900000000005</v>
      </c>
      <c r="H183" s="52">
        <v>999.959716796875</v>
      </c>
      <c r="I183" s="52">
        <v>999.96</v>
      </c>
      <c r="J183" s="52">
        <v>-7505.040283203125</v>
      </c>
      <c r="K183" s="53">
        <f t="shared" si="13"/>
        <v>-2.8320312503637979E-4</v>
      </c>
    </row>
    <row r="184" spans="1:11" ht="11.25" customHeight="1" x14ac:dyDescent="0.25">
      <c r="A184" s="2"/>
      <c r="B184" s="2"/>
      <c r="C184" s="2" t="s">
        <v>215</v>
      </c>
      <c r="D184" s="2"/>
      <c r="E184" s="52">
        <v>0</v>
      </c>
      <c r="F184" s="52">
        <v>27125</v>
      </c>
      <c r="G184" s="54">
        <f t="shared" si="12"/>
        <v>-27125</v>
      </c>
      <c r="H184" s="52">
        <v>46500</v>
      </c>
      <c r="I184" s="52">
        <v>46500</v>
      </c>
      <c r="J184" s="52">
        <v>46500</v>
      </c>
      <c r="K184" s="53">
        <f t="shared" si="13"/>
        <v>0</v>
      </c>
    </row>
    <row r="185" spans="1:11" ht="11.25" customHeight="1" x14ac:dyDescent="0.25">
      <c r="A185" s="2"/>
      <c r="B185" s="2"/>
      <c r="C185" s="2" t="s">
        <v>216</v>
      </c>
      <c r="D185" s="2"/>
      <c r="E185" s="52">
        <v>0</v>
      </c>
      <c r="F185" s="52">
        <v>10791.69</v>
      </c>
      <c r="G185" s="54">
        <f t="shared" si="12"/>
        <v>-10791.69</v>
      </c>
      <c r="H185" s="52">
        <v>18500</v>
      </c>
      <c r="I185" s="52">
        <v>18500.04</v>
      </c>
      <c r="J185" s="52">
        <v>18500</v>
      </c>
      <c r="K185" s="53">
        <f t="shared" si="13"/>
        <v>-4.0000000000873115E-2</v>
      </c>
    </row>
    <row r="186" spans="1:11" ht="11.25" customHeight="1" x14ac:dyDescent="0.25">
      <c r="A186" s="2"/>
      <c r="B186" s="2"/>
      <c r="C186" s="2" t="s">
        <v>217</v>
      </c>
      <c r="D186" s="2"/>
      <c r="E186" s="52">
        <v>3660.47</v>
      </c>
      <c r="F186" s="52">
        <v>10791.69</v>
      </c>
      <c r="G186" s="54">
        <f t="shared" si="12"/>
        <v>-7131.2200000000012</v>
      </c>
      <c r="H186" s="52">
        <v>18500.000029296876</v>
      </c>
      <c r="I186" s="52">
        <v>18500.04</v>
      </c>
      <c r="J186" s="52">
        <v>14839.530029296877</v>
      </c>
      <c r="K186" s="53">
        <f t="shared" si="13"/>
        <v>-3.9970703124708962E-2</v>
      </c>
    </row>
    <row r="187" spans="1:11" ht="11.25" customHeight="1" x14ac:dyDescent="0.25">
      <c r="A187" s="2"/>
      <c r="B187" s="2"/>
      <c r="C187" s="2" t="s">
        <v>218</v>
      </c>
      <c r="D187" s="2"/>
      <c r="E187" s="52">
        <v>124.8</v>
      </c>
      <c r="F187" s="52">
        <v>0</v>
      </c>
      <c r="G187" s="54">
        <f t="shared" si="12"/>
        <v>124.8</v>
      </c>
      <c r="H187" s="52">
        <v>-4.9591064481546709E-6</v>
      </c>
      <c r="I187" s="52">
        <v>0</v>
      </c>
      <c r="J187" s="52">
        <v>-124.80000495910645</v>
      </c>
      <c r="K187" s="53">
        <f t="shared" si="13"/>
        <v>-4.9591064481546709E-6</v>
      </c>
    </row>
    <row r="188" spans="1:11" ht="11.25" customHeight="1" x14ac:dyDescent="0.25">
      <c r="A188" s="2"/>
      <c r="B188" s="2"/>
      <c r="C188" s="2" t="s">
        <v>219</v>
      </c>
      <c r="D188" s="2"/>
      <c r="E188" s="52">
        <v>134.13999999999999</v>
      </c>
      <c r="F188" s="52">
        <v>0</v>
      </c>
      <c r="G188" s="54">
        <f t="shared" si="12"/>
        <v>134.13999999999999</v>
      </c>
      <c r="H188" s="52">
        <v>4.4250488429042889E-6</v>
      </c>
      <c r="I188" s="52">
        <v>0</v>
      </c>
      <c r="J188" s="52">
        <v>-134.13999557495114</v>
      </c>
      <c r="K188" s="53">
        <f t="shared" si="13"/>
        <v>4.4250488429042889E-6</v>
      </c>
    </row>
    <row r="189" spans="1:11" ht="11.25" customHeight="1" x14ac:dyDescent="0.25">
      <c r="A189" s="2"/>
      <c r="B189" s="2"/>
      <c r="C189" s="2" t="s">
        <v>220</v>
      </c>
      <c r="D189" s="2"/>
      <c r="E189" s="52">
        <v>35.450000000000003</v>
      </c>
      <c r="F189" s="52">
        <v>0</v>
      </c>
      <c r="G189" s="54">
        <f t="shared" si="12"/>
        <v>35.450000000000003</v>
      </c>
      <c r="H189" s="52">
        <v>-7.6293945028282906E-7</v>
      </c>
      <c r="I189" s="52">
        <v>0</v>
      </c>
      <c r="J189" s="52">
        <v>-35.450000762939453</v>
      </c>
      <c r="K189" s="53">
        <f t="shared" si="13"/>
        <v>-7.6293945028282906E-7</v>
      </c>
    </row>
    <row r="190" spans="1:11" ht="11.25" customHeight="1" x14ac:dyDescent="0.25">
      <c r="A190" s="2"/>
      <c r="B190" s="2"/>
      <c r="C190" s="2" t="s">
        <v>221</v>
      </c>
      <c r="D190" s="2"/>
      <c r="E190" s="52">
        <v>20211.93</v>
      </c>
      <c r="F190" s="52">
        <v>25823</v>
      </c>
      <c r="G190" s="54">
        <f t="shared" si="12"/>
        <v>-5611.07</v>
      </c>
      <c r="H190" s="52">
        <v>44267.999335937508</v>
      </c>
      <c r="I190" s="52">
        <v>44268</v>
      </c>
      <c r="J190" s="52">
        <v>24056.069335937507</v>
      </c>
      <c r="K190" s="53">
        <f t="shared" si="13"/>
        <v>-6.6406249243300408E-4</v>
      </c>
    </row>
    <row r="191" spans="1:11" ht="11.25" customHeight="1" x14ac:dyDescent="0.25">
      <c r="A191" s="2"/>
      <c r="B191" s="2"/>
      <c r="C191" s="2" t="s">
        <v>222</v>
      </c>
      <c r="D191" s="2"/>
      <c r="E191" s="52">
        <v>3225.79</v>
      </c>
      <c r="F191" s="52">
        <v>26064.43</v>
      </c>
      <c r="G191" s="54">
        <f t="shared" si="12"/>
        <v>-22838.639999999999</v>
      </c>
      <c r="H191" s="52">
        <v>44682.000937500001</v>
      </c>
      <c r="I191" s="52">
        <v>44681.88</v>
      </c>
      <c r="J191" s="52">
        <v>41456.2109375</v>
      </c>
      <c r="K191" s="53">
        <f t="shared" si="13"/>
        <v>0.12093750000349246</v>
      </c>
    </row>
    <row r="192" spans="1:11" ht="11.25" customHeight="1" x14ac:dyDescent="0.25">
      <c r="A192" s="2"/>
      <c r="B192" s="2"/>
      <c r="C192" s="2" t="s">
        <v>223</v>
      </c>
      <c r="D192" s="2"/>
      <c r="E192" s="135">
        <v>0</v>
      </c>
      <c r="F192" s="135">
        <v>17266.62</v>
      </c>
      <c r="G192" s="136">
        <f t="shared" si="12"/>
        <v>-17266.62</v>
      </c>
      <c r="H192" s="135">
        <v>29600</v>
      </c>
      <c r="I192" s="135">
        <v>29599.919999999998</v>
      </c>
      <c r="J192" s="135">
        <v>29600</v>
      </c>
      <c r="K192" s="139">
        <f t="shared" si="13"/>
        <v>8.000000000174623E-2</v>
      </c>
    </row>
    <row r="193" spans="1:11" ht="11.25" customHeight="1" x14ac:dyDescent="0.25">
      <c r="A193" s="2"/>
      <c r="B193" s="2"/>
      <c r="C193" s="38" t="s">
        <v>224</v>
      </c>
      <c r="D193" s="38"/>
      <c r="E193" s="52">
        <f>SUM(E158:E192)</f>
        <v>1163994.08</v>
      </c>
      <c r="F193" s="52">
        <f>SUM(F158:F192)</f>
        <v>1179964.5200000003</v>
      </c>
      <c r="G193" s="54">
        <f t="shared" si="12"/>
        <v>-15970.440000000177</v>
      </c>
      <c r="H193" s="52">
        <f>SUM(H158:H192)</f>
        <v>2022796.7270851897</v>
      </c>
      <c r="I193" s="52">
        <f>SUM(I158:I192)</f>
        <v>2022796.3199999994</v>
      </c>
      <c r="J193" s="52">
        <v>858802.64708518959</v>
      </c>
      <c r="K193" s="53">
        <f t="shared" si="13"/>
        <v>0.40708519029431045</v>
      </c>
    </row>
    <row r="194" spans="1:11" ht="11.25" customHeight="1" x14ac:dyDescent="0.25">
      <c r="A194" s="2"/>
      <c r="B194" s="2" t="s">
        <v>34</v>
      </c>
      <c r="C194" s="2"/>
      <c r="D194" s="2"/>
      <c r="E194" s="52"/>
      <c r="F194" s="52"/>
      <c r="G194" s="54"/>
      <c r="H194" s="52"/>
      <c r="I194" s="52"/>
      <c r="J194" s="52"/>
      <c r="K194" s="53"/>
    </row>
    <row r="195" spans="1:11" ht="11.25" customHeight="1" x14ac:dyDescent="0.25">
      <c r="A195" s="2"/>
      <c r="B195" s="2"/>
      <c r="C195" s="2" t="s">
        <v>225</v>
      </c>
      <c r="D195" s="2"/>
      <c r="E195" s="52">
        <v>26103.25</v>
      </c>
      <c r="F195" s="52">
        <v>1015.07</v>
      </c>
      <c r="G195" s="54">
        <f>E195-F195</f>
        <v>25088.18</v>
      </c>
      <c r="H195" s="52">
        <v>1740.1201171874964</v>
      </c>
      <c r="I195" s="52">
        <v>1740.12</v>
      </c>
      <c r="J195" s="52">
        <v>-24363.129882812504</v>
      </c>
      <c r="K195" s="53">
        <f>H195-I195</f>
        <v>1.1718749647116056E-4</v>
      </c>
    </row>
    <row r="196" spans="1:11" ht="11.25" customHeight="1" x14ac:dyDescent="0.25">
      <c r="A196" s="2"/>
      <c r="B196" s="2"/>
      <c r="C196" s="2" t="s">
        <v>226</v>
      </c>
      <c r="D196" s="2"/>
      <c r="E196" s="52">
        <v>17666.27</v>
      </c>
      <c r="F196" s="52">
        <v>987.63</v>
      </c>
      <c r="G196" s="54">
        <f t="shared" ref="G196:G237" si="14">E196-F196</f>
        <v>16678.64</v>
      </c>
      <c r="H196" s="52">
        <v>1693.0803027343718</v>
      </c>
      <c r="I196" s="52">
        <v>1693.08</v>
      </c>
      <c r="J196" s="52">
        <v>-15973.189697265629</v>
      </c>
      <c r="K196" s="53">
        <f t="shared" ref="K196:K237" si="15">H196-I196</f>
        <v>3.0273437187133823E-4</v>
      </c>
    </row>
    <row r="197" spans="1:11" ht="11.25" customHeight="1" x14ac:dyDescent="0.25">
      <c r="A197" s="2"/>
      <c r="B197" s="2"/>
      <c r="C197" s="2" t="s">
        <v>227</v>
      </c>
      <c r="D197" s="2"/>
      <c r="E197" s="52">
        <v>22366.83</v>
      </c>
      <c r="F197" s="52">
        <v>768.18</v>
      </c>
      <c r="G197" s="54">
        <f t="shared" si="14"/>
        <v>21598.65</v>
      </c>
      <c r="H197" s="52">
        <v>1316.8812695312481</v>
      </c>
      <c r="I197" s="52">
        <v>1316.88</v>
      </c>
      <c r="J197" s="52">
        <v>-21049.948730468754</v>
      </c>
      <c r="K197" s="53">
        <f t="shared" si="15"/>
        <v>1.2695312479991117E-3</v>
      </c>
    </row>
    <row r="198" spans="1:11" ht="11.25" customHeight="1" x14ac:dyDescent="0.25">
      <c r="A198" s="2"/>
      <c r="B198" s="2"/>
      <c r="C198" s="2" t="s">
        <v>228</v>
      </c>
      <c r="D198" s="2"/>
      <c r="E198" s="52">
        <v>40499.050000000003</v>
      </c>
      <c r="F198" s="52">
        <v>43294.79</v>
      </c>
      <c r="G198" s="54">
        <f t="shared" si="14"/>
        <v>-2795.739999999998</v>
      </c>
      <c r="H198" s="52">
        <v>74219.999707031253</v>
      </c>
      <c r="I198" s="52">
        <v>74219.64</v>
      </c>
      <c r="J198" s="52">
        <v>33720.94970703125</v>
      </c>
      <c r="K198" s="53">
        <f t="shared" si="15"/>
        <v>0.35970703125349246</v>
      </c>
    </row>
    <row r="199" spans="1:11" ht="11.25" customHeight="1" x14ac:dyDescent="0.25">
      <c r="A199" s="2"/>
      <c r="B199" s="2"/>
      <c r="C199" s="2" t="s">
        <v>229</v>
      </c>
      <c r="D199" s="2"/>
      <c r="E199" s="52">
        <v>38110.97</v>
      </c>
      <c r="F199" s="52">
        <v>42124.67</v>
      </c>
      <c r="G199" s="54">
        <f t="shared" si="14"/>
        <v>-4013.6999999999971</v>
      </c>
      <c r="H199" s="52">
        <v>72214.002226562501</v>
      </c>
      <c r="I199" s="52">
        <v>72213.72</v>
      </c>
      <c r="J199" s="52">
        <v>34103.0322265625</v>
      </c>
      <c r="K199" s="53">
        <f t="shared" si="15"/>
        <v>0.2822265625</v>
      </c>
    </row>
    <row r="200" spans="1:11" ht="11.25" customHeight="1" x14ac:dyDescent="0.25">
      <c r="A200" s="2"/>
      <c r="B200" s="2"/>
      <c r="C200" s="2" t="s">
        <v>230</v>
      </c>
      <c r="D200" s="2"/>
      <c r="E200" s="52">
        <v>30054.38</v>
      </c>
      <c r="F200" s="52">
        <v>32763.71</v>
      </c>
      <c r="G200" s="54">
        <f t="shared" si="14"/>
        <v>-2709.3299999999981</v>
      </c>
      <c r="H200" s="52">
        <v>56165.998652343747</v>
      </c>
      <c r="I200" s="52">
        <v>56166.36</v>
      </c>
      <c r="J200" s="52">
        <v>26111.618652343746</v>
      </c>
      <c r="K200" s="53">
        <f t="shared" si="15"/>
        <v>-0.36134765625320142</v>
      </c>
    </row>
    <row r="201" spans="1:11" ht="11.25" customHeight="1" x14ac:dyDescent="0.25">
      <c r="A201" s="2"/>
      <c r="B201" s="2"/>
      <c r="C201" s="2" t="s">
        <v>231</v>
      </c>
      <c r="D201" s="2"/>
      <c r="E201" s="52">
        <v>2004.73</v>
      </c>
      <c r="F201" s="52">
        <v>4273.92</v>
      </c>
      <c r="G201" s="54">
        <f t="shared" si="14"/>
        <v>-2269.19</v>
      </c>
      <c r="H201" s="52">
        <v>7326.7203564453121</v>
      </c>
      <c r="I201" s="52">
        <v>7326.72</v>
      </c>
      <c r="J201" s="52">
        <v>5321.9903564453125</v>
      </c>
      <c r="K201" s="53">
        <f t="shared" si="15"/>
        <v>3.5644531180878403E-4</v>
      </c>
    </row>
    <row r="202" spans="1:11" ht="11.25" customHeight="1" x14ac:dyDescent="0.25">
      <c r="A202" s="2"/>
      <c r="B202" s="2"/>
      <c r="C202" s="2" t="s">
        <v>232</v>
      </c>
      <c r="D202" s="2"/>
      <c r="E202" s="52">
        <v>1925.7</v>
      </c>
      <c r="F202" s="52">
        <v>4158.42</v>
      </c>
      <c r="G202" s="54">
        <f t="shared" si="14"/>
        <v>-2232.7200000000003</v>
      </c>
      <c r="H202" s="52">
        <v>7128.7206298828123</v>
      </c>
      <c r="I202" s="52">
        <v>7128.72</v>
      </c>
      <c r="J202" s="52">
        <v>5203.0206298828125</v>
      </c>
      <c r="K202" s="53">
        <f t="shared" si="15"/>
        <v>6.2988281206344254E-4</v>
      </c>
    </row>
    <row r="203" spans="1:11" ht="11.25" customHeight="1" x14ac:dyDescent="0.25">
      <c r="A203" s="2"/>
      <c r="B203" s="2"/>
      <c r="C203" s="2" t="s">
        <v>233</v>
      </c>
      <c r="D203" s="2"/>
      <c r="E203" s="52">
        <v>4003.57</v>
      </c>
      <c r="F203" s="52">
        <v>3234.35</v>
      </c>
      <c r="G203" s="54">
        <f t="shared" si="14"/>
        <v>769.22000000000025</v>
      </c>
      <c r="H203" s="52">
        <v>5544.5999682617185</v>
      </c>
      <c r="I203" s="52">
        <v>5544.6</v>
      </c>
      <c r="J203" s="52">
        <v>1541.0299682617183</v>
      </c>
      <c r="K203" s="53">
        <f t="shared" si="15"/>
        <v>-3.1738281904836185E-5</v>
      </c>
    </row>
    <row r="204" spans="1:11" ht="11.25" customHeight="1" x14ac:dyDescent="0.25">
      <c r="A204" s="2"/>
      <c r="B204" s="2"/>
      <c r="C204" s="2" t="s">
        <v>234</v>
      </c>
      <c r="D204" s="2"/>
      <c r="E204" s="52">
        <v>12809.4</v>
      </c>
      <c r="F204" s="52">
        <v>8547.84</v>
      </c>
      <c r="G204" s="54">
        <f t="shared" si="14"/>
        <v>4261.5599999999995</v>
      </c>
      <c r="H204" s="52">
        <v>14653.440069580078</v>
      </c>
      <c r="I204" s="52">
        <v>14653.44</v>
      </c>
      <c r="J204" s="52">
        <v>1844.0400695800781</v>
      </c>
      <c r="K204" s="53">
        <f t="shared" si="15"/>
        <v>6.9580077251885086E-5</v>
      </c>
    </row>
    <row r="205" spans="1:11" ht="11.25" customHeight="1" x14ac:dyDescent="0.25">
      <c r="A205" s="2"/>
      <c r="B205" s="2"/>
      <c r="C205" s="2" t="s">
        <v>235</v>
      </c>
      <c r="D205" s="2"/>
      <c r="E205" s="52">
        <v>12463.2</v>
      </c>
      <c r="F205" s="52">
        <v>8316.84</v>
      </c>
      <c r="G205" s="54">
        <f t="shared" si="14"/>
        <v>4146.3600000000006</v>
      </c>
      <c r="H205" s="52">
        <v>14257.440264892579</v>
      </c>
      <c r="I205" s="52">
        <v>14257.44</v>
      </c>
      <c r="J205" s="52">
        <v>1794.2402648925781</v>
      </c>
      <c r="K205" s="53">
        <f t="shared" si="15"/>
        <v>2.6489257834327873E-4</v>
      </c>
    </row>
    <row r="206" spans="1:11" ht="11.25" customHeight="1" x14ac:dyDescent="0.25">
      <c r="A206" s="2"/>
      <c r="B206" s="2"/>
      <c r="C206" s="2" t="s">
        <v>236</v>
      </c>
      <c r="D206" s="2"/>
      <c r="E206" s="52">
        <v>6795.9</v>
      </c>
      <c r="F206" s="52">
        <v>6468.63</v>
      </c>
      <c r="G206" s="54">
        <f t="shared" si="14"/>
        <v>327.26999999999953</v>
      </c>
      <c r="H206" s="52">
        <v>11089.080236816406</v>
      </c>
      <c r="I206" s="52">
        <v>11089.08</v>
      </c>
      <c r="J206" s="52">
        <v>4293.1802368164063</v>
      </c>
      <c r="K206" s="53">
        <f t="shared" si="15"/>
        <v>2.368164059589617E-4</v>
      </c>
    </row>
    <row r="207" spans="1:11" ht="11.25" customHeight="1" x14ac:dyDescent="0.25">
      <c r="A207" s="2"/>
      <c r="B207" s="2"/>
      <c r="C207" s="2" t="s">
        <v>237</v>
      </c>
      <c r="D207" s="2"/>
      <c r="E207" s="52">
        <v>180</v>
      </c>
      <c r="F207" s="52">
        <v>0</v>
      </c>
      <c r="G207" s="54">
        <f t="shared" si="14"/>
        <v>180</v>
      </c>
      <c r="H207" s="52">
        <v>0</v>
      </c>
      <c r="I207" s="52">
        <v>0</v>
      </c>
      <c r="J207" s="52">
        <v>-180</v>
      </c>
      <c r="K207" s="53">
        <f t="shared" si="15"/>
        <v>0</v>
      </c>
    </row>
    <row r="208" spans="1:11" ht="11.25" customHeight="1" x14ac:dyDescent="0.25">
      <c r="A208" s="2"/>
      <c r="B208" s="2"/>
      <c r="C208" s="2" t="s">
        <v>238</v>
      </c>
      <c r="D208" s="2"/>
      <c r="E208" s="52">
        <v>63948.09</v>
      </c>
      <c r="F208" s="52">
        <v>52569.3</v>
      </c>
      <c r="G208" s="54">
        <f t="shared" si="14"/>
        <v>11378.789999999994</v>
      </c>
      <c r="H208" s="52">
        <v>90118.798007812497</v>
      </c>
      <c r="I208" s="52">
        <v>90118.8</v>
      </c>
      <c r="J208" s="52">
        <v>26170.7080078125</v>
      </c>
      <c r="K208" s="53">
        <f t="shared" si="15"/>
        <v>-1.9921875064028427E-3</v>
      </c>
    </row>
    <row r="209" spans="1:11" ht="11.25" customHeight="1" x14ac:dyDescent="0.25">
      <c r="A209" s="2"/>
      <c r="B209" s="2"/>
      <c r="C209" s="2" t="s">
        <v>239</v>
      </c>
      <c r="D209" s="2"/>
      <c r="E209" s="52">
        <v>65493.56</v>
      </c>
      <c r="F209" s="52">
        <v>51148.51</v>
      </c>
      <c r="G209" s="54">
        <f t="shared" si="14"/>
        <v>14345.049999999996</v>
      </c>
      <c r="H209" s="52">
        <v>87683.157167968748</v>
      </c>
      <c r="I209" s="52">
        <v>87683.16</v>
      </c>
      <c r="J209" s="52">
        <v>22189.59716796875</v>
      </c>
      <c r="K209" s="53">
        <f t="shared" si="15"/>
        <v>-2.8320312558207661E-3</v>
      </c>
    </row>
    <row r="210" spans="1:11" ht="11.25" customHeight="1" x14ac:dyDescent="0.25">
      <c r="A210" s="2"/>
      <c r="B210" s="2"/>
      <c r="C210" s="2" t="s">
        <v>240</v>
      </c>
      <c r="D210" s="2"/>
      <c r="E210" s="52">
        <v>49213.19</v>
      </c>
      <c r="F210" s="52">
        <v>39782.19</v>
      </c>
      <c r="G210" s="54">
        <f t="shared" si="14"/>
        <v>9431</v>
      </c>
      <c r="H210" s="52">
        <v>68198.037412109377</v>
      </c>
      <c r="I210" s="52">
        <v>68198.039999999994</v>
      </c>
      <c r="J210" s="52">
        <v>18984.847412109375</v>
      </c>
      <c r="K210" s="53">
        <f t="shared" si="15"/>
        <v>-2.5878906162688509E-3</v>
      </c>
    </row>
    <row r="211" spans="1:11" ht="11.25" customHeight="1" x14ac:dyDescent="0.25">
      <c r="A211" s="2"/>
      <c r="B211" s="2"/>
      <c r="C211" s="2" t="s">
        <v>241</v>
      </c>
      <c r="D211" s="2"/>
      <c r="E211" s="52">
        <v>9053.36</v>
      </c>
      <c r="F211" s="52">
        <v>15504.3</v>
      </c>
      <c r="G211" s="54">
        <f t="shared" si="14"/>
        <v>-6450.9399999999987</v>
      </c>
      <c r="H211" s="52">
        <v>26579.000869140626</v>
      </c>
      <c r="I211" s="52">
        <v>26578.799999999999</v>
      </c>
      <c r="J211" s="52">
        <v>17525.640869140625</v>
      </c>
      <c r="K211" s="53">
        <f t="shared" si="15"/>
        <v>0.20086914062630967</v>
      </c>
    </row>
    <row r="212" spans="1:11" ht="11.25" customHeight="1" x14ac:dyDescent="0.25">
      <c r="A212" s="2"/>
      <c r="B212" s="2"/>
      <c r="C212" s="2" t="s">
        <v>242</v>
      </c>
      <c r="D212" s="2"/>
      <c r="E212" s="52">
        <v>8040.93</v>
      </c>
      <c r="F212" s="52">
        <v>14827.68</v>
      </c>
      <c r="G212" s="54">
        <f t="shared" si="14"/>
        <v>-6786.75</v>
      </c>
      <c r="H212" s="52">
        <v>25419.000068359375</v>
      </c>
      <c r="I212" s="52">
        <v>25418.880000000001</v>
      </c>
      <c r="J212" s="52">
        <v>17378.070068359375</v>
      </c>
      <c r="K212" s="53">
        <f t="shared" si="15"/>
        <v>0.1200683593742724</v>
      </c>
    </row>
    <row r="213" spans="1:11" ht="11.25" customHeight="1" x14ac:dyDescent="0.25">
      <c r="A213" s="2"/>
      <c r="B213" s="2"/>
      <c r="C213" s="2" t="s">
        <v>243</v>
      </c>
      <c r="D213" s="2"/>
      <c r="E213" s="52">
        <v>9318.86</v>
      </c>
      <c r="F213" s="52">
        <v>15341.06</v>
      </c>
      <c r="G213" s="54">
        <f t="shared" si="14"/>
        <v>-6022.1999999999989</v>
      </c>
      <c r="H213" s="52">
        <v>26299.000380859376</v>
      </c>
      <c r="I213" s="52">
        <v>26298.959999999999</v>
      </c>
      <c r="J213" s="52">
        <v>16980.140380859375</v>
      </c>
      <c r="K213" s="53">
        <f t="shared" si="15"/>
        <v>4.0380859376455192E-2</v>
      </c>
    </row>
    <row r="214" spans="1:11" ht="11.25" customHeight="1" x14ac:dyDescent="0.25">
      <c r="A214" s="2"/>
      <c r="B214" s="2"/>
      <c r="C214" s="2" t="s">
        <v>244</v>
      </c>
      <c r="D214" s="2"/>
      <c r="E214" s="52">
        <v>16561.11</v>
      </c>
      <c r="F214" s="52">
        <v>45232.11</v>
      </c>
      <c r="G214" s="54">
        <f t="shared" si="14"/>
        <v>-28671</v>
      </c>
      <c r="H214" s="52">
        <v>77541.002578125001</v>
      </c>
      <c r="I214" s="52">
        <v>77540.759999999995</v>
      </c>
      <c r="J214" s="52">
        <v>60979.892578125</v>
      </c>
      <c r="K214" s="53">
        <f t="shared" si="15"/>
        <v>0.24257812500582077</v>
      </c>
    </row>
    <row r="215" spans="1:11" ht="11.25" customHeight="1" x14ac:dyDescent="0.25">
      <c r="A215" s="2"/>
      <c r="B215" s="2"/>
      <c r="C215" s="2" t="s">
        <v>245</v>
      </c>
      <c r="D215" s="2"/>
      <c r="E215" s="52">
        <v>16113.51</v>
      </c>
      <c r="F215" s="52">
        <v>44711.87</v>
      </c>
      <c r="G215" s="54">
        <f t="shared" si="14"/>
        <v>-28598.36</v>
      </c>
      <c r="H215" s="52">
        <v>76649.003164062509</v>
      </c>
      <c r="I215" s="52">
        <v>76648.92</v>
      </c>
      <c r="J215" s="52">
        <v>60535.493164062507</v>
      </c>
      <c r="K215" s="53">
        <f t="shared" si="15"/>
        <v>8.3164062511059456E-2</v>
      </c>
    </row>
    <row r="216" spans="1:11" ht="11.25" customHeight="1" x14ac:dyDescent="0.25">
      <c r="A216" s="2"/>
      <c r="B216" s="2"/>
      <c r="C216" s="2" t="s">
        <v>246</v>
      </c>
      <c r="D216" s="2"/>
      <c r="E216" s="52">
        <v>34611.379999999997</v>
      </c>
      <c r="F216" s="52">
        <v>59604.160000000003</v>
      </c>
      <c r="G216" s="54">
        <f t="shared" si="14"/>
        <v>-24992.780000000006</v>
      </c>
      <c r="H216" s="52">
        <v>102179.006953125</v>
      </c>
      <c r="I216" s="52">
        <v>102178.56</v>
      </c>
      <c r="J216" s="52">
        <v>67567.626953125</v>
      </c>
      <c r="K216" s="53">
        <f t="shared" si="15"/>
        <v>0.44695312500698492</v>
      </c>
    </row>
    <row r="217" spans="1:11" ht="11.25" customHeight="1" x14ac:dyDescent="0.25">
      <c r="A217" s="2"/>
      <c r="B217" s="2"/>
      <c r="C217" s="2" t="s">
        <v>247</v>
      </c>
      <c r="D217" s="2"/>
      <c r="E217" s="52">
        <v>25503.81</v>
      </c>
      <c r="F217" s="52">
        <v>0</v>
      </c>
      <c r="G217" s="54">
        <f t="shared" si="14"/>
        <v>25503.81</v>
      </c>
      <c r="H217" s="52">
        <v>-1.0351562523283064E-3</v>
      </c>
      <c r="I217" s="52">
        <v>0</v>
      </c>
      <c r="J217" s="52">
        <v>-25503.811035156254</v>
      </c>
      <c r="K217" s="53">
        <f t="shared" si="15"/>
        <v>-1.0351562523283064E-3</v>
      </c>
    </row>
    <row r="218" spans="1:11" ht="11.25" customHeight="1" x14ac:dyDescent="0.25">
      <c r="A218" s="2"/>
      <c r="B218" s="2"/>
      <c r="C218" s="2" t="s">
        <v>248</v>
      </c>
      <c r="D218" s="2"/>
      <c r="E218" s="52">
        <v>9799.16</v>
      </c>
      <c r="F218" s="52">
        <v>0</v>
      </c>
      <c r="G218" s="54">
        <f t="shared" si="14"/>
        <v>9799.16</v>
      </c>
      <c r="H218" s="52">
        <v>-1.5625000014551915E-4</v>
      </c>
      <c r="I218" s="52">
        <v>0</v>
      </c>
      <c r="J218" s="52">
        <v>-9799.16015625</v>
      </c>
      <c r="K218" s="53">
        <f t="shared" si="15"/>
        <v>-1.5625000014551915E-4</v>
      </c>
    </row>
    <row r="219" spans="1:11" ht="11.25" customHeight="1" x14ac:dyDescent="0.25">
      <c r="A219" s="2"/>
      <c r="B219" s="2"/>
      <c r="C219" s="2" t="s">
        <v>249</v>
      </c>
      <c r="D219" s="2"/>
      <c r="E219" s="52">
        <v>3463.34</v>
      </c>
      <c r="F219" s="52">
        <v>0</v>
      </c>
      <c r="G219" s="54">
        <f t="shared" si="14"/>
        <v>3463.34</v>
      </c>
      <c r="H219" s="52">
        <v>-1.4892578110448085E-4</v>
      </c>
      <c r="I219" s="52">
        <v>0</v>
      </c>
      <c r="J219" s="52">
        <v>-3463.3401489257813</v>
      </c>
      <c r="K219" s="53">
        <f t="shared" si="15"/>
        <v>-1.4892578110448085E-4</v>
      </c>
    </row>
    <row r="220" spans="1:11" ht="11.25" customHeight="1" x14ac:dyDescent="0.25">
      <c r="A220" s="2"/>
      <c r="B220" s="2"/>
      <c r="C220" s="2" t="s">
        <v>250</v>
      </c>
      <c r="D220" s="2"/>
      <c r="E220" s="52">
        <v>5794.92</v>
      </c>
      <c r="F220" s="52">
        <v>36024.17</v>
      </c>
      <c r="G220" s="54">
        <f t="shared" si="14"/>
        <v>-30229.25</v>
      </c>
      <c r="H220" s="52">
        <v>61755.999101562498</v>
      </c>
      <c r="I220" s="52">
        <v>61755.72</v>
      </c>
      <c r="J220" s="52">
        <v>55961.0791015625</v>
      </c>
      <c r="K220" s="53">
        <f t="shared" si="15"/>
        <v>0.27910156249708962</v>
      </c>
    </row>
    <row r="221" spans="1:11" ht="11.25" customHeight="1" x14ac:dyDescent="0.25">
      <c r="A221" s="2"/>
      <c r="B221" s="2"/>
      <c r="C221" s="2" t="s">
        <v>251</v>
      </c>
      <c r="D221" s="2"/>
      <c r="E221" s="52">
        <v>7534.92</v>
      </c>
      <c r="F221" s="52">
        <v>37078.51</v>
      </c>
      <c r="G221" s="54">
        <f t="shared" si="14"/>
        <v>-29543.590000000004</v>
      </c>
      <c r="H221" s="52">
        <v>63562.996171874998</v>
      </c>
      <c r="I221" s="52">
        <v>63563.16</v>
      </c>
      <c r="J221" s="52">
        <v>56028.076171875</v>
      </c>
      <c r="K221" s="53">
        <f t="shared" si="15"/>
        <v>-0.16382812500523869</v>
      </c>
    </row>
    <row r="222" spans="1:11" ht="11.25" customHeight="1" x14ac:dyDescent="0.25">
      <c r="A222" s="2"/>
      <c r="B222" s="2"/>
      <c r="C222" s="2" t="s">
        <v>252</v>
      </c>
      <c r="D222" s="2"/>
      <c r="E222" s="52">
        <v>15507.37</v>
      </c>
      <c r="F222" s="52">
        <v>41305.81</v>
      </c>
      <c r="G222" s="54">
        <f t="shared" si="14"/>
        <v>-25798.439999999995</v>
      </c>
      <c r="H222" s="52">
        <v>70809.996953124995</v>
      </c>
      <c r="I222" s="52">
        <v>70809.960000000006</v>
      </c>
      <c r="J222" s="52">
        <v>55302.626953124993</v>
      </c>
      <c r="K222" s="53">
        <f t="shared" si="15"/>
        <v>3.6953124988940544E-2</v>
      </c>
    </row>
    <row r="223" spans="1:11" ht="11.25" customHeight="1" x14ac:dyDescent="0.25">
      <c r="A223" s="2"/>
      <c r="B223" s="2"/>
      <c r="C223" s="2" t="s">
        <v>253</v>
      </c>
      <c r="D223" s="2"/>
      <c r="E223" s="52">
        <v>719.58</v>
      </c>
      <c r="F223" s="52">
        <v>0</v>
      </c>
      <c r="G223" s="54">
        <f t="shared" si="14"/>
        <v>719.58</v>
      </c>
      <c r="H223" s="52">
        <v>-1.8310546465727384E-6</v>
      </c>
      <c r="I223" s="52">
        <v>0</v>
      </c>
      <c r="J223" s="52">
        <v>-719.58000183105469</v>
      </c>
      <c r="K223" s="53">
        <f t="shared" si="15"/>
        <v>-1.8310546465727384E-6</v>
      </c>
    </row>
    <row r="224" spans="1:11" ht="11.25" customHeight="1" x14ac:dyDescent="0.25">
      <c r="A224" s="2"/>
      <c r="B224" s="2"/>
      <c r="C224" s="2" t="s">
        <v>254</v>
      </c>
      <c r="D224" s="2"/>
      <c r="E224" s="52">
        <v>252</v>
      </c>
      <c r="F224" s="52">
        <v>0</v>
      </c>
      <c r="G224" s="54">
        <f t="shared" si="14"/>
        <v>252</v>
      </c>
      <c r="H224" s="52">
        <v>-7.62939453125E-6</v>
      </c>
      <c r="I224" s="52">
        <v>0</v>
      </c>
      <c r="J224" s="52">
        <v>-252.00000762939453</v>
      </c>
      <c r="K224" s="53">
        <f t="shared" si="15"/>
        <v>-7.62939453125E-6</v>
      </c>
    </row>
    <row r="225" spans="1:11" ht="11.25" customHeight="1" x14ac:dyDescent="0.25">
      <c r="A225" s="2"/>
      <c r="B225" s="2"/>
      <c r="C225" s="2" t="s">
        <v>255</v>
      </c>
      <c r="D225" s="2"/>
      <c r="E225" s="52">
        <v>4955.13</v>
      </c>
      <c r="F225" s="52">
        <v>5342.4</v>
      </c>
      <c r="G225" s="54">
        <f t="shared" si="14"/>
        <v>-387.26999999999953</v>
      </c>
      <c r="H225" s="52">
        <v>9158.4005688476573</v>
      </c>
      <c r="I225" s="52">
        <v>9158.4</v>
      </c>
      <c r="J225" s="52">
        <v>4203.2705688476572</v>
      </c>
      <c r="K225" s="53">
        <f t="shared" si="15"/>
        <v>5.6884765763243195E-4</v>
      </c>
    </row>
    <row r="226" spans="1:11" ht="11.25" customHeight="1" x14ac:dyDescent="0.25">
      <c r="A226" s="2"/>
      <c r="B226" s="2"/>
      <c r="C226" s="2" t="s">
        <v>256</v>
      </c>
      <c r="D226" s="2"/>
      <c r="E226" s="52">
        <v>5064.2</v>
      </c>
      <c r="F226" s="52">
        <v>5197.99</v>
      </c>
      <c r="G226" s="54">
        <f t="shared" si="14"/>
        <v>-133.78999999999996</v>
      </c>
      <c r="H226" s="52">
        <v>8910.839709472657</v>
      </c>
      <c r="I226" s="52">
        <v>8910.84</v>
      </c>
      <c r="J226" s="52">
        <v>3846.6397094726572</v>
      </c>
      <c r="K226" s="53">
        <f t="shared" si="15"/>
        <v>-2.9052734316792339E-4</v>
      </c>
    </row>
    <row r="227" spans="1:11" ht="11.25" customHeight="1" x14ac:dyDescent="0.25">
      <c r="A227" s="2"/>
      <c r="B227" s="2"/>
      <c r="C227" s="2" t="s">
        <v>257</v>
      </c>
      <c r="D227" s="2"/>
      <c r="E227" s="52">
        <v>9746.7000000000007</v>
      </c>
      <c r="F227" s="52">
        <v>4042.92</v>
      </c>
      <c r="G227" s="54">
        <f t="shared" si="14"/>
        <v>5703.7800000000007</v>
      </c>
      <c r="H227" s="52">
        <v>6930.7200805664052</v>
      </c>
      <c r="I227" s="52">
        <v>6930.72</v>
      </c>
      <c r="J227" s="52">
        <v>-2815.9799194335956</v>
      </c>
      <c r="K227" s="53">
        <f t="shared" si="15"/>
        <v>8.0566404903947841E-5</v>
      </c>
    </row>
    <row r="228" spans="1:11" ht="11.25" customHeight="1" x14ac:dyDescent="0.25">
      <c r="A228" s="2"/>
      <c r="B228" s="2"/>
      <c r="C228" s="2" t="s">
        <v>258</v>
      </c>
      <c r="D228" s="2"/>
      <c r="E228" s="52">
        <v>8079.79</v>
      </c>
      <c r="F228" s="52">
        <v>17769.990000000002</v>
      </c>
      <c r="G228" s="54">
        <f t="shared" si="14"/>
        <v>-9690.2000000000007</v>
      </c>
      <c r="H228" s="52">
        <v>30463.000449218751</v>
      </c>
      <c r="I228" s="52">
        <v>30462.84</v>
      </c>
      <c r="J228" s="52">
        <v>22383.21044921875</v>
      </c>
      <c r="K228" s="53">
        <f t="shared" si="15"/>
        <v>0.1604492187507276</v>
      </c>
    </row>
    <row r="229" spans="1:11" ht="11.25" customHeight="1" x14ac:dyDescent="0.25">
      <c r="A229" s="2"/>
      <c r="B229" s="2"/>
      <c r="C229" s="2" t="s">
        <v>259</v>
      </c>
      <c r="D229" s="2"/>
      <c r="E229" s="52">
        <v>13939.58</v>
      </c>
      <c r="F229" s="52">
        <v>17318.91</v>
      </c>
      <c r="G229" s="54">
        <f t="shared" si="14"/>
        <v>-3379.33</v>
      </c>
      <c r="H229" s="52">
        <v>29689.999921875002</v>
      </c>
      <c r="I229" s="52">
        <v>29689.56</v>
      </c>
      <c r="J229" s="52">
        <v>15750.419921875002</v>
      </c>
      <c r="K229" s="53">
        <f t="shared" si="15"/>
        <v>0.43992187500043656</v>
      </c>
    </row>
    <row r="230" spans="1:11" ht="11.25" customHeight="1" x14ac:dyDescent="0.25">
      <c r="A230" s="2"/>
      <c r="B230" s="2"/>
      <c r="C230" s="2" t="s">
        <v>260</v>
      </c>
      <c r="D230" s="2"/>
      <c r="E230" s="52">
        <v>3997.61</v>
      </c>
      <c r="F230" s="52">
        <v>13710.27</v>
      </c>
      <c r="G230" s="54">
        <f t="shared" si="14"/>
        <v>-9712.66</v>
      </c>
      <c r="H230" s="52">
        <v>23503.000625000001</v>
      </c>
      <c r="I230" s="52">
        <v>23503.32</v>
      </c>
      <c r="J230" s="52">
        <v>19505.390625</v>
      </c>
      <c r="K230" s="53">
        <f t="shared" si="15"/>
        <v>-0.31937499999912689</v>
      </c>
    </row>
    <row r="231" spans="1:11" ht="11.25" customHeight="1" x14ac:dyDescent="0.25">
      <c r="A231" s="2"/>
      <c r="B231" s="2"/>
      <c r="C231" s="2" t="s">
        <v>261</v>
      </c>
      <c r="D231" s="2"/>
      <c r="E231" s="52">
        <v>20.21</v>
      </c>
      <c r="F231" s="52">
        <v>0</v>
      </c>
      <c r="G231" s="54">
        <f t="shared" si="14"/>
        <v>20.21</v>
      </c>
      <c r="H231" s="52">
        <v>9.1552734460265128E-7</v>
      </c>
      <c r="I231" s="52">
        <v>0</v>
      </c>
      <c r="J231" s="52">
        <v>-20.209999084472656</v>
      </c>
      <c r="K231" s="53">
        <f t="shared" si="15"/>
        <v>9.1552734460265128E-7</v>
      </c>
    </row>
    <row r="232" spans="1:11" ht="11.25" customHeight="1" x14ac:dyDescent="0.25">
      <c r="A232" s="2"/>
      <c r="B232" s="2"/>
      <c r="C232" s="2" t="s">
        <v>262</v>
      </c>
      <c r="D232" s="2"/>
      <c r="E232" s="52">
        <v>16.3</v>
      </c>
      <c r="F232" s="52">
        <v>0</v>
      </c>
      <c r="G232" s="54">
        <f t="shared" si="14"/>
        <v>16.3</v>
      </c>
      <c r="H232" s="52">
        <v>1.2397766120386677E-6</v>
      </c>
      <c r="I232" s="52">
        <v>0</v>
      </c>
      <c r="J232" s="52">
        <v>-16.299998760223389</v>
      </c>
      <c r="K232" s="53">
        <f t="shared" si="15"/>
        <v>1.2397766120386677E-6</v>
      </c>
    </row>
    <row r="233" spans="1:11" ht="11.25" customHeight="1" x14ac:dyDescent="0.25">
      <c r="A233" s="2"/>
      <c r="B233" s="2"/>
      <c r="C233" s="2" t="s">
        <v>263</v>
      </c>
      <c r="D233" s="2"/>
      <c r="E233" s="52">
        <v>14.33</v>
      </c>
      <c r="F233" s="52">
        <v>0</v>
      </c>
      <c r="G233" s="54">
        <f t="shared" si="14"/>
        <v>14.33</v>
      </c>
      <c r="H233" s="52">
        <v>3.1471252448511677E-7</v>
      </c>
      <c r="I233" s="52">
        <v>0</v>
      </c>
      <c r="J233" s="52">
        <v>-14.329999685287476</v>
      </c>
      <c r="K233" s="53">
        <f t="shared" si="15"/>
        <v>3.1471252448511677E-7</v>
      </c>
    </row>
    <row r="234" spans="1:11" ht="11.25" customHeight="1" x14ac:dyDescent="0.25">
      <c r="A234" s="2"/>
      <c r="B234" s="2"/>
      <c r="C234" s="2" t="s">
        <v>264</v>
      </c>
      <c r="D234" s="2"/>
      <c r="E234" s="52">
        <v>5351.75</v>
      </c>
      <c r="F234" s="52">
        <v>24888.5</v>
      </c>
      <c r="G234" s="54">
        <f t="shared" si="14"/>
        <v>-19536.75</v>
      </c>
      <c r="H234" s="52">
        <v>42666.00048828125</v>
      </c>
      <c r="I234" s="52">
        <v>42666</v>
      </c>
      <c r="J234" s="52">
        <v>37314.25048828125</v>
      </c>
      <c r="K234" s="53">
        <f t="shared" si="15"/>
        <v>4.8828125E-4</v>
      </c>
    </row>
    <row r="235" spans="1:11" ht="11.25" customHeight="1" x14ac:dyDescent="0.25">
      <c r="A235" s="2"/>
      <c r="B235" s="2"/>
      <c r="C235" s="2" t="s">
        <v>265</v>
      </c>
      <c r="D235" s="2"/>
      <c r="E235" s="52">
        <v>1814.02</v>
      </c>
      <c r="F235" s="52">
        <v>24245.06</v>
      </c>
      <c r="G235" s="54">
        <f t="shared" si="14"/>
        <v>-22431.040000000001</v>
      </c>
      <c r="H235" s="52">
        <v>41562.999492187504</v>
      </c>
      <c r="I235" s="52">
        <v>41562.959999999999</v>
      </c>
      <c r="J235" s="52">
        <v>39748.979492187507</v>
      </c>
      <c r="K235" s="53">
        <f t="shared" si="15"/>
        <v>3.9492187504947651E-2</v>
      </c>
    </row>
    <row r="236" spans="1:11" ht="11.25" customHeight="1" x14ac:dyDescent="0.25">
      <c r="A236" s="2"/>
      <c r="B236" s="2"/>
      <c r="C236" s="2" t="s">
        <v>266</v>
      </c>
      <c r="D236" s="2"/>
      <c r="E236" s="135">
        <v>779.56</v>
      </c>
      <c r="F236" s="135">
        <v>19094.810000000001</v>
      </c>
      <c r="G236" s="136">
        <f t="shared" si="14"/>
        <v>-18315.25</v>
      </c>
      <c r="H236" s="135">
        <v>32733.998476562498</v>
      </c>
      <c r="I236" s="135">
        <v>32733.96</v>
      </c>
      <c r="J236" s="135">
        <v>31954.438476562496</v>
      </c>
      <c r="K236" s="139">
        <f t="shared" si="15"/>
        <v>3.8476562498544808E-2</v>
      </c>
    </row>
    <row r="237" spans="1:11" ht="11.25" customHeight="1" x14ac:dyDescent="0.25">
      <c r="A237" s="2"/>
      <c r="B237" s="2"/>
      <c r="C237" s="38" t="s">
        <v>267</v>
      </c>
      <c r="D237" s="38"/>
      <c r="E237" s="52">
        <f>SUM(E195:E236)</f>
        <v>609691.5199999999</v>
      </c>
      <c r="F237" s="52">
        <f>SUM(F195:F236)</f>
        <v>740694.57000000018</v>
      </c>
      <c r="G237" s="54">
        <f t="shared" si="14"/>
        <v>-131003.05000000028</v>
      </c>
      <c r="H237" s="52">
        <f>SUM(H195:H236)</f>
        <v>1269764.041094084</v>
      </c>
      <c r="I237" s="52">
        <f>SUM(I195:I236)</f>
        <v>1269762.1200000001</v>
      </c>
      <c r="J237" s="52">
        <v>660072.52109408414</v>
      </c>
      <c r="K237" s="53">
        <f t="shared" si="15"/>
        <v>1.9210940839257091</v>
      </c>
    </row>
    <row r="238" spans="1:11" ht="11.25" customHeight="1" x14ac:dyDescent="0.25">
      <c r="A238" s="2"/>
      <c r="B238" s="38" t="s">
        <v>38</v>
      </c>
      <c r="C238" s="38"/>
      <c r="D238" s="38"/>
      <c r="E238" s="55">
        <f>E86+E110+E122+E156+E193+E237</f>
        <v>5290663.1999999993</v>
      </c>
      <c r="F238" s="55">
        <f t="shared" ref="F238:G238" si="16">F86+F110+F122+F156+F193+F237</f>
        <v>6844918.2200000007</v>
      </c>
      <c r="G238" s="55">
        <f t="shared" si="16"/>
        <v>-1554255.0200000007</v>
      </c>
      <c r="H238" s="55">
        <f t="shared" ref="H238" si="17">H86+H110+H122+H156+H193+H237</f>
        <v>10963246.245872451</v>
      </c>
      <c r="I238" s="55">
        <f t="shared" ref="I238" si="18">I86+I110+I122+I156+I193+I237</f>
        <v>11734145.52</v>
      </c>
      <c r="J238" s="55">
        <f t="shared" ref="J238" si="19">J86+J110+J122+J156+J193+J237</f>
        <v>5672583.0458724508</v>
      </c>
      <c r="K238" s="55">
        <f t="shared" ref="K238" si="20">K86+K110+K122+K156+K193+K237</f>
        <v>-770899.27412754844</v>
      </c>
    </row>
    <row r="239" spans="1:11" ht="11.25" customHeight="1" x14ac:dyDescent="0.25">
      <c r="A239" s="38" t="s">
        <v>39</v>
      </c>
      <c r="B239" s="38"/>
      <c r="C239" s="38"/>
      <c r="D239" s="38"/>
      <c r="E239" s="55">
        <f>E47-E238</f>
        <v>-266082.75</v>
      </c>
      <c r="F239" s="55">
        <f t="shared" ref="F239:G239" si="21">F47-F238</f>
        <v>218211.34999999963</v>
      </c>
      <c r="G239" s="55">
        <f t="shared" si="21"/>
        <v>-484294.10000000033</v>
      </c>
      <c r="H239" s="55">
        <f t="shared" ref="H239" si="22">H47-H238</f>
        <v>544848.77810215764</v>
      </c>
      <c r="I239" s="55">
        <f t="shared" ref="I239" si="23">I47-I238</f>
        <v>374076.60000000149</v>
      </c>
      <c r="J239" s="55">
        <f t="shared" ref="J239" si="24">J47-J238</f>
        <v>810931.52810215857</v>
      </c>
      <c r="K239" s="55">
        <f t="shared" ref="K239" si="25">K47-K238</f>
        <v>170772.17810215603</v>
      </c>
    </row>
    <row r="240" spans="1:11" ht="16.5" customHeight="1" x14ac:dyDescent="0.25">
      <c r="A240" s="2"/>
      <c r="B240" s="2"/>
      <c r="C240" s="2"/>
      <c r="D240" s="2"/>
      <c r="E240" s="52"/>
      <c r="F240" s="52"/>
      <c r="G240" s="54"/>
      <c r="H240" s="52"/>
      <c r="I240" s="52"/>
      <c r="J240" s="52"/>
      <c r="K240" s="53"/>
    </row>
  </sheetData>
  <mergeCells count="1">
    <mergeCell ref="E5:G5"/>
  </mergeCells>
  <conditionalFormatting sqref="K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{D00D4BFD-7FA7-443B-9008-77A0EC4A43C1}</x14:id>
        </ext>
      </extLst>
    </cfRule>
  </conditionalFormatting>
  <conditionalFormatting sqref="K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{B0063016-F263-40F5-A32B-FA3E2936294B}</x14:id>
        </ext>
      </extLst>
    </cfRule>
  </conditionalFormatting>
  <conditionalFormatting sqref="K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{14E8AFB7-D962-4723-B9D3-23B0CDB078C8}</x14:id>
        </ext>
      </extLst>
    </cfRule>
  </conditionalFormatting>
  <conditionalFormatting sqref="K6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{BD089B2B-6708-4FA5-AFF8-B80C9F288A20}</x14:id>
        </ext>
      </extLst>
    </cfRule>
  </conditionalFormatting>
  <conditionalFormatting sqref="K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{811F5D9D-9956-4C7E-B30B-1CB282D10710}</x14:id>
        </ext>
      </extLst>
    </cfRule>
  </conditionalFormatting>
  <conditionalFormatting sqref="K6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{2B6A34D5-9861-4ABA-807A-3178DC04962C}</x14:id>
        </ext>
      </extLst>
    </cfRule>
  </conditionalFormatting>
  <conditionalFormatting sqref="K6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{D04C51F1-BDFE-4DD9-8145-F43F3646C835}</x14:id>
        </ext>
      </extLst>
    </cfRule>
  </conditionalFormatting>
  <conditionalFormatting sqref="K6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{DF8B1715-2F0E-4362-8221-E2D9EC474D8E}</x14:id>
        </ext>
      </extLst>
    </cfRule>
  </conditionalFormatting>
  <conditionalFormatting sqref="K6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{F79A7108-BE3C-4463-9186-B8D609C0AB83}</x14:id>
        </ext>
      </extLst>
    </cfRule>
  </conditionalFormatting>
  <conditionalFormatting sqref="K6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{1BC13F4E-9919-4D05-8512-E655FB97851D}</x14:id>
        </ext>
      </extLst>
    </cfRule>
  </conditionalFormatting>
  <conditionalFormatting sqref="K6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{B5048054-B4AB-483D-9334-7F0212842FA2}</x14:id>
        </ext>
      </extLst>
    </cfRule>
  </conditionalFormatting>
  <conditionalFormatting sqref="K6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{50B7EFB1-B350-40A9-A7F1-2C149F1007FB}</x14:id>
        </ext>
      </extLst>
    </cfRule>
  </conditionalFormatting>
  <conditionalFormatting sqref="K6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{D193E496-42A6-4BE9-AA0E-02E2A997B134}</x14:id>
        </ext>
      </extLst>
    </cfRule>
  </conditionalFormatting>
  <conditionalFormatting sqref="K6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{ADB3C9D4-FB0A-47DC-9DE8-CF20C771743A}</x14:id>
        </ext>
      </extLst>
    </cfRule>
  </conditionalFormatting>
  <conditionalFormatting sqref="K6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{30C286CD-EDE1-464E-820B-DC8AB3EB5D77}</x14:id>
        </ext>
      </extLst>
    </cfRule>
  </conditionalFormatting>
  <conditionalFormatting sqref="K6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{CD4AD854-00C2-4838-8654-81009E3A5E0C}</x14:id>
        </ext>
      </extLst>
    </cfRule>
  </conditionalFormatting>
  <conditionalFormatting sqref="K6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{DCEB3140-F2FD-4261-9DD8-0D1FFEDB72C3}</x14:id>
        </ext>
      </extLst>
    </cfRule>
  </conditionalFormatting>
  <conditionalFormatting sqref="K6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{2ACA55C9-D924-4196-9043-CBEEE221C3C3}</x14:id>
        </ext>
      </extLst>
    </cfRule>
  </conditionalFormatting>
  <conditionalFormatting sqref="K6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{53DC3ADD-3F91-487A-8850-D20FD131A495}</x14:id>
        </ext>
      </extLst>
    </cfRule>
  </conditionalFormatting>
  <conditionalFormatting sqref="K6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{9F6834CB-1D4B-41D9-AB9F-871211951289}</x14:id>
        </ext>
      </extLst>
    </cfRule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{8AFF6540-83C0-44E7-B211-5BD67FA715DB}</x14:id>
        </ext>
      </extLst>
    </cfRule>
  </conditionalFormatting>
  <conditionalFormatting sqref="K6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{C461F8A5-F9B2-4476-8612-AE9896EF0F22}</x14:id>
        </ext>
      </extLst>
    </cfRule>
  </conditionalFormatting>
  <conditionalFormatting sqref="K6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{0F363200-F3EB-4CEA-A569-524001AE2613}</x14:id>
        </ext>
      </extLst>
    </cfRule>
  </conditionalFormatting>
  <conditionalFormatting sqref="K6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{CE13FB82-CD39-4DAD-BB0D-1B28069B9E5A}</x14:id>
        </ext>
      </extLst>
    </cfRule>
  </conditionalFormatting>
  <conditionalFormatting sqref="K6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{F31A00CE-F86F-40CE-8E79-2F45060E54A5}</x14:id>
        </ext>
      </extLst>
    </cfRule>
  </conditionalFormatting>
  <conditionalFormatting sqref="K6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{D4DE756F-F852-41CA-BE13-A237C8F4DF29}</x14:id>
        </ext>
      </extLst>
    </cfRule>
  </conditionalFormatting>
  <conditionalFormatting sqref="K6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{6D0E4FF0-B2C5-4C9F-AD01-7824E4C30B62}</x14:id>
        </ext>
      </extLst>
    </cfRule>
  </conditionalFormatting>
  <conditionalFormatting sqref="K6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{F9644B87-5676-4EB5-A2F4-E05BF589888B}</x14:id>
        </ext>
      </extLst>
    </cfRule>
  </conditionalFormatting>
  <conditionalFormatting sqref="K6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{970A97EB-E13D-4148-839B-CF2D22CCA6B4}</x14:id>
        </ext>
      </extLst>
    </cfRule>
  </conditionalFormatting>
  <conditionalFormatting sqref="K6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{E02A83A8-A37A-40DC-9C12-A9DB2E2C5411}</x14:id>
        </ext>
      </extLst>
    </cfRule>
  </conditionalFormatting>
  <conditionalFormatting sqref="K6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{EC530640-6BEC-4869-9AAF-533710BF0125}</x14:id>
        </ext>
      </extLst>
    </cfRule>
  </conditionalFormatting>
  <conditionalFormatting sqref="K6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{A53C2669-6BF7-4B2D-AECC-9AAEAD969F10}</x14:id>
        </ext>
      </extLst>
    </cfRule>
  </conditionalFormatting>
  <conditionalFormatting sqref="K6:K237 K240">
    <cfRule type="dataBar" priority="159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{F6BC9996-13F4-4E55-9C1E-9423A0CBF681}</x14:id>
        </ext>
      </extLst>
    </cfRule>
  </conditionalFormatting>
  <pageMargins left="0.7" right="0.7" top="0.75" bottom="0.75" header="0.3" footer="0.3"/>
  <pageSetup fitToHeight="0"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00D4BFD-7FA7-443B-9008-77A0EC4A43C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B0063016-F263-40F5-A32B-FA3E2936294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14E8AFB7-D962-4723-B9D3-23B0CDB078C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BD089B2B-6708-4FA5-AFF8-B80C9F288A2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11F5D9D-9956-4C7E-B30B-1CB282D1071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2B6A34D5-9861-4ABA-807A-3178DC04962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D04C51F1-BDFE-4DD9-8145-F43F3646C83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DF8B1715-2F0E-4362-8221-E2D9EC474D8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F79A7108-BE3C-4463-9186-B8D609C0AB8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1BC13F4E-9919-4D05-8512-E655FB97851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B5048054-B4AB-483D-9334-7F0212842FA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0B7EFB1-B350-40A9-A7F1-2C149F1007F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D193E496-42A6-4BE9-AA0E-02E2A997B13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ADB3C9D4-FB0A-47DC-9DE8-CF20C771743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0C286CD-EDE1-464E-820B-DC8AB3EB5D7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CD4AD854-00C2-4838-8654-81009E3A5E0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DCEB3140-F2FD-4261-9DD8-0D1FFEDB72C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2ACA55C9-D924-4196-9043-CBEEE221C3C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3DC3ADD-3F91-487A-8850-D20FD131A49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9F6834CB-1D4B-41D9-AB9F-87121195128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8AFF6540-83C0-44E7-B211-5BD67FA715D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C461F8A5-F9B2-4476-8612-AE9896EF0F2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F363200-F3EB-4CEA-A569-524001AE261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CE13FB82-CD39-4DAD-BB0D-1B28069B9E5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F31A00CE-F86F-40CE-8E79-2F45060E54A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D4DE756F-F852-41CA-BE13-A237C8F4DF2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6D0E4FF0-B2C5-4C9F-AD01-7824E4C30B6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F9644B87-5676-4EB5-A2F4-E05BF589888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970A97EB-E13D-4148-839B-CF2D22CCA6B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E02A83A8-A37A-40DC-9C12-A9DB2E2C541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EC530640-6BEC-4869-9AAF-533710BF012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A53C2669-6BF7-4B2D-AECC-9AAEAD969F1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F6BC9996-13F4-4E55-9C1E-9423A0CBF68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K6:K237 K240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D7B03-7075-4E7C-A1B0-BCB68332B651}">
  <sheetPr>
    <pageSetUpPr fitToPage="1"/>
  </sheetPr>
  <dimension ref="A1:K100"/>
  <sheetViews>
    <sheetView showGridLines="0" workbookViewId="0">
      <selection activeCell="R8" sqref="R8"/>
    </sheetView>
  </sheetViews>
  <sheetFormatPr defaultRowHeight="15" x14ac:dyDescent="0.25"/>
  <cols>
    <col min="1" max="2" width="1.28515625" customWidth="1"/>
    <col min="3" max="3" width="4.5703125" customWidth="1"/>
    <col min="4" max="4" width="27.42578125" customWidth="1"/>
    <col min="5" max="6" width="9.28515625" customWidth="1"/>
    <col min="7" max="7" width="9.85546875" customWidth="1"/>
    <col min="8" max="8" width="10.140625" customWidth="1"/>
    <col min="9" max="9" width="11.85546875" customWidth="1"/>
    <col min="10" max="10" width="0" hidden="1" customWidth="1"/>
    <col min="11" max="11" width="25.85546875" customWidth="1"/>
  </cols>
  <sheetData>
    <row r="1" spans="1:11" ht="20.25" customHeight="1" x14ac:dyDescent="0.4">
      <c r="A1" s="1" t="s">
        <v>42</v>
      </c>
      <c r="B1" s="40"/>
      <c r="C1" s="40"/>
    </row>
    <row r="2" spans="1:11" ht="15" customHeight="1" x14ac:dyDescent="0.25">
      <c r="A2" s="3" t="s">
        <v>338</v>
      </c>
      <c r="B2" s="41"/>
      <c r="C2" s="41"/>
    </row>
    <row r="3" spans="1:11" ht="15" customHeight="1" x14ac:dyDescent="0.25">
      <c r="A3" s="4" t="s">
        <v>2</v>
      </c>
      <c r="B3" s="42"/>
      <c r="C3" s="42"/>
    </row>
    <row r="4" spans="1:11" ht="12.75" customHeight="1" x14ac:dyDescent="0.25">
      <c r="A4" s="41"/>
      <c r="B4" s="41"/>
      <c r="C4" s="41"/>
    </row>
    <row r="5" spans="1:11" ht="12.75" customHeight="1" x14ac:dyDescent="0.25">
      <c r="A5" s="43"/>
      <c r="B5" s="43"/>
      <c r="C5" s="43"/>
      <c r="D5" s="43"/>
      <c r="E5" s="140" t="s">
        <v>43</v>
      </c>
      <c r="F5" s="140"/>
      <c r="G5" s="141"/>
      <c r="H5" s="45"/>
      <c r="I5" s="44" t="s">
        <v>44</v>
      </c>
      <c r="J5" s="45"/>
      <c r="K5" s="45"/>
    </row>
    <row r="6" spans="1:11" ht="11.25" customHeight="1" x14ac:dyDescent="0.25">
      <c r="A6" s="58" t="s">
        <v>42</v>
      </c>
      <c r="B6" s="46"/>
      <c r="C6" s="46"/>
      <c r="D6" s="46"/>
      <c r="E6" s="47" t="s">
        <v>16</v>
      </c>
      <c r="F6" s="47" t="s">
        <v>17</v>
      </c>
      <c r="G6" s="50" t="s">
        <v>18</v>
      </c>
      <c r="H6" s="47" t="s">
        <v>19</v>
      </c>
      <c r="I6" s="47" t="s">
        <v>17</v>
      </c>
      <c r="J6" s="47" t="s">
        <v>20</v>
      </c>
      <c r="K6" s="48" t="s">
        <v>18</v>
      </c>
    </row>
    <row r="7" spans="1:11" ht="11.25" customHeight="1" x14ac:dyDescent="0.25">
      <c r="A7" s="2" t="s">
        <v>21</v>
      </c>
      <c r="B7" s="2"/>
      <c r="C7" s="2"/>
      <c r="D7" s="2"/>
      <c r="E7" s="52"/>
      <c r="F7" s="52"/>
      <c r="G7" s="54"/>
      <c r="H7" s="52"/>
      <c r="I7" s="52"/>
      <c r="J7" s="52"/>
      <c r="K7" s="53"/>
    </row>
    <row r="8" spans="1:11" ht="11.25" customHeight="1" x14ac:dyDescent="0.25">
      <c r="A8" s="2"/>
      <c r="B8" s="2" t="s">
        <v>22</v>
      </c>
      <c r="C8" s="2"/>
      <c r="D8" s="2"/>
      <c r="E8" s="52"/>
      <c r="F8" s="52"/>
      <c r="G8" s="54"/>
      <c r="H8" s="52"/>
      <c r="I8" s="52"/>
      <c r="J8" s="52"/>
      <c r="K8" s="53"/>
    </row>
    <row r="9" spans="1:11" ht="11.25" customHeight="1" x14ac:dyDescent="0.25">
      <c r="A9" s="2"/>
      <c r="B9" s="2"/>
      <c r="C9" s="2" t="s">
        <v>48</v>
      </c>
      <c r="D9" s="2"/>
      <c r="E9" s="52">
        <v>990325</v>
      </c>
      <c r="F9" s="52">
        <v>740507.81</v>
      </c>
      <c r="G9" s="54">
        <f>E9-F9</f>
        <v>249817.18999999994</v>
      </c>
      <c r="H9" s="52">
        <v>1269441.9921875</v>
      </c>
      <c r="I9" s="52">
        <v>1269441.96</v>
      </c>
      <c r="J9" s="52">
        <v>279116.9921875</v>
      </c>
      <c r="K9" s="53">
        <f>H9-I9</f>
        <v>3.2187500037252903E-2</v>
      </c>
    </row>
    <row r="10" spans="1:11" ht="11.25" customHeight="1" x14ac:dyDescent="0.25">
      <c r="A10" s="2"/>
      <c r="B10" s="2"/>
      <c r="C10" s="2" t="s">
        <v>51</v>
      </c>
      <c r="D10" s="2"/>
      <c r="E10" s="52">
        <v>6215.12</v>
      </c>
      <c r="F10" s="52">
        <v>16666.439999999999</v>
      </c>
      <c r="G10" s="54">
        <f t="shared" ref="G10:G14" si="0">E10-F10</f>
        <v>-10451.32</v>
      </c>
      <c r="H10" s="52">
        <v>28571.037968750003</v>
      </c>
      <c r="I10" s="52">
        <v>28571.040000000001</v>
      </c>
      <c r="J10" s="52">
        <v>22355.917968750004</v>
      </c>
      <c r="K10" s="53">
        <f t="shared" ref="K10:K14" si="1">H10-I10</f>
        <v>-2.0312499982537702E-3</v>
      </c>
    </row>
    <row r="11" spans="1:11" ht="11.25" customHeight="1" x14ac:dyDescent="0.25">
      <c r="A11" s="2"/>
      <c r="B11" s="2"/>
      <c r="C11" s="2" t="s">
        <v>54</v>
      </c>
      <c r="D11" s="2"/>
      <c r="E11" s="52">
        <v>665588</v>
      </c>
      <c r="F11" s="52">
        <v>470745.31</v>
      </c>
      <c r="G11" s="54">
        <f t="shared" si="0"/>
        <v>194842.69</v>
      </c>
      <c r="H11" s="52">
        <v>806992.00390625</v>
      </c>
      <c r="I11" s="52">
        <v>806991.96</v>
      </c>
      <c r="J11" s="52">
        <v>141404.00390625</v>
      </c>
      <c r="K11" s="53">
        <f t="shared" si="1"/>
        <v>4.3906250037252903E-2</v>
      </c>
    </row>
    <row r="12" spans="1:11" ht="11.25" customHeight="1" x14ac:dyDescent="0.25">
      <c r="A12" s="2"/>
      <c r="B12" s="2"/>
      <c r="C12" s="2" t="s">
        <v>57</v>
      </c>
      <c r="D12" s="2"/>
      <c r="E12" s="52">
        <v>44640</v>
      </c>
      <c r="F12" s="52">
        <v>53433.31</v>
      </c>
      <c r="G12" s="54">
        <f t="shared" si="0"/>
        <v>-8793.3099999999977</v>
      </c>
      <c r="H12" s="52">
        <v>91599.9609375</v>
      </c>
      <c r="I12" s="52">
        <v>91599.96</v>
      </c>
      <c r="J12" s="52">
        <v>46959.9609375</v>
      </c>
      <c r="K12" s="53">
        <f t="shared" si="1"/>
        <v>9.374999935971573E-4</v>
      </c>
    </row>
    <row r="13" spans="1:11" ht="11.25" customHeight="1" x14ac:dyDescent="0.25">
      <c r="A13" s="2"/>
      <c r="B13" s="2"/>
      <c r="C13" s="2" t="s">
        <v>59</v>
      </c>
      <c r="D13" s="2"/>
      <c r="E13" s="52">
        <v>0</v>
      </c>
      <c r="F13" s="52">
        <v>1942.5</v>
      </c>
      <c r="G13" s="54">
        <f t="shared" si="0"/>
        <v>-1942.5</v>
      </c>
      <c r="H13" s="52">
        <v>3330</v>
      </c>
      <c r="I13" s="52">
        <v>3330</v>
      </c>
      <c r="J13" s="52">
        <v>3330</v>
      </c>
      <c r="K13" s="53">
        <f t="shared" si="1"/>
        <v>0</v>
      </c>
    </row>
    <row r="14" spans="1:11" ht="11.25" customHeight="1" x14ac:dyDescent="0.25">
      <c r="A14" s="2"/>
      <c r="B14" s="2"/>
      <c r="C14" s="38" t="s">
        <v>62</v>
      </c>
      <c r="D14" s="38"/>
      <c r="E14" s="52">
        <f>SUM(E8:E13)</f>
        <v>1706768.12</v>
      </c>
      <c r="F14" s="52">
        <f>SUM(F8:F13)</f>
        <v>1283295.3700000001</v>
      </c>
      <c r="G14" s="54">
        <f t="shared" si="0"/>
        <v>423472.75</v>
      </c>
      <c r="H14" s="52">
        <f>SUM(H8:H13)</f>
        <v>2199934.9950000001</v>
      </c>
      <c r="I14" s="52">
        <f>SUM(I8:I13)</f>
        <v>2199934.92</v>
      </c>
      <c r="J14" s="52">
        <v>891512.32055664063</v>
      </c>
      <c r="K14" s="53">
        <f t="shared" si="1"/>
        <v>7.5000000186264515E-2</v>
      </c>
    </row>
    <row r="15" spans="1:11" ht="11.25" customHeight="1" x14ac:dyDescent="0.25">
      <c r="A15" s="2"/>
      <c r="B15" s="2" t="s">
        <v>23</v>
      </c>
      <c r="C15" s="2"/>
      <c r="D15" s="2"/>
      <c r="E15" s="52"/>
      <c r="F15" s="52"/>
      <c r="G15" s="54"/>
      <c r="H15" s="52"/>
      <c r="I15" s="52"/>
      <c r="J15" s="52"/>
      <c r="K15" s="53"/>
    </row>
    <row r="16" spans="1:11" ht="11.25" customHeight="1" x14ac:dyDescent="0.25">
      <c r="A16" s="2"/>
      <c r="B16" s="2"/>
      <c r="C16" s="2" t="s">
        <v>64</v>
      </c>
      <c r="D16" s="2"/>
      <c r="E16" s="52">
        <v>90351.13</v>
      </c>
      <c r="F16" s="52">
        <v>89219.69</v>
      </c>
      <c r="G16" s="54">
        <f t="shared" ref="G16:G23" si="2">E16-F16</f>
        <v>1131.4400000000023</v>
      </c>
      <c r="H16" s="52">
        <v>152947.995234375</v>
      </c>
      <c r="I16" s="52">
        <v>152948.04</v>
      </c>
      <c r="J16" s="52">
        <v>62596.865234375</v>
      </c>
      <c r="K16" s="53">
        <f t="shared" ref="K16:K22" si="3">H16-I16</f>
        <v>-4.476562500349246E-2</v>
      </c>
    </row>
    <row r="17" spans="1:11" ht="11.25" customHeight="1" x14ac:dyDescent="0.25">
      <c r="A17" s="2"/>
      <c r="B17" s="2"/>
      <c r="C17" s="2" t="s">
        <v>67</v>
      </c>
      <c r="D17" s="2"/>
      <c r="E17" s="52">
        <v>0</v>
      </c>
      <c r="F17" s="52">
        <v>33476.379999999997</v>
      </c>
      <c r="G17" s="54">
        <f t="shared" si="2"/>
        <v>-33476.379999999997</v>
      </c>
      <c r="H17" s="52">
        <v>57387.998046875</v>
      </c>
      <c r="I17" s="52">
        <v>57388.08</v>
      </c>
      <c r="J17" s="52">
        <v>57387.998046875</v>
      </c>
      <c r="K17" s="53">
        <f t="shared" si="3"/>
        <v>-8.195312500174623E-2</v>
      </c>
    </row>
    <row r="18" spans="1:11" ht="11.25" customHeight="1" x14ac:dyDescent="0.25">
      <c r="A18" s="2"/>
      <c r="B18" s="2"/>
      <c r="C18" s="2" t="s">
        <v>70</v>
      </c>
      <c r="D18" s="2"/>
      <c r="E18" s="52">
        <v>0</v>
      </c>
      <c r="F18" s="52">
        <v>9848.44</v>
      </c>
      <c r="G18" s="54">
        <f t="shared" si="2"/>
        <v>-9848.44</v>
      </c>
      <c r="H18" s="52">
        <v>16883.03955078125</v>
      </c>
      <c r="I18" s="52">
        <v>16883.04</v>
      </c>
      <c r="J18" s="52">
        <v>16883.03955078125</v>
      </c>
      <c r="K18" s="53">
        <f t="shared" si="3"/>
        <v>-4.4921875087311491E-4</v>
      </c>
    </row>
    <row r="19" spans="1:11" ht="11.25" customHeight="1" x14ac:dyDescent="0.25">
      <c r="A19" s="2"/>
      <c r="B19" s="2"/>
      <c r="C19" s="2" t="s">
        <v>73</v>
      </c>
      <c r="D19" s="2"/>
      <c r="E19" s="52">
        <v>0</v>
      </c>
      <c r="F19" s="52">
        <v>309761.13</v>
      </c>
      <c r="G19" s="54">
        <f t="shared" si="2"/>
        <v>-309761.13</v>
      </c>
      <c r="H19" s="52">
        <v>531018.984375</v>
      </c>
      <c r="I19" s="52">
        <v>531019.07999999996</v>
      </c>
      <c r="J19" s="52">
        <v>531018.984375</v>
      </c>
      <c r="K19" s="53">
        <f t="shared" si="3"/>
        <v>-9.5624999958090484E-2</v>
      </c>
    </row>
    <row r="20" spans="1:11" ht="11.25" customHeight="1" x14ac:dyDescent="0.25">
      <c r="A20" s="2"/>
      <c r="B20" s="2"/>
      <c r="C20" s="2" t="s">
        <v>76</v>
      </c>
      <c r="D20" s="2"/>
      <c r="E20" s="52">
        <v>8150</v>
      </c>
      <c r="F20" s="52">
        <v>18038.439999999999</v>
      </c>
      <c r="G20" s="54">
        <f t="shared" si="2"/>
        <v>-9888.4399999999987</v>
      </c>
      <c r="H20" s="52">
        <v>30923.00048828125</v>
      </c>
      <c r="I20" s="52">
        <v>30923.040000000001</v>
      </c>
      <c r="J20" s="52">
        <v>22773.00048828125</v>
      </c>
      <c r="K20" s="53">
        <f t="shared" si="3"/>
        <v>-3.9511718750873115E-2</v>
      </c>
    </row>
    <row r="21" spans="1:11" ht="11.25" customHeight="1" x14ac:dyDescent="0.25">
      <c r="A21" s="2"/>
      <c r="B21" s="2"/>
      <c r="C21" s="2" t="s">
        <v>79</v>
      </c>
      <c r="D21" s="2"/>
      <c r="E21" s="52">
        <v>27613</v>
      </c>
      <c r="F21" s="52">
        <v>504583.31</v>
      </c>
      <c r="G21" s="54">
        <f t="shared" si="2"/>
        <v>-476970.31</v>
      </c>
      <c r="H21" s="52">
        <v>865000.03125</v>
      </c>
      <c r="I21" s="52">
        <v>864999.96</v>
      </c>
      <c r="J21" s="52">
        <v>837387.03125</v>
      </c>
      <c r="K21" s="53">
        <f t="shared" si="3"/>
        <v>7.1250000037252903E-2</v>
      </c>
    </row>
    <row r="22" spans="1:11" ht="11.25" customHeight="1" x14ac:dyDescent="0.25">
      <c r="A22" s="2"/>
      <c r="B22" s="2"/>
      <c r="C22" s="2" t="s">
        <v>82</v>
      </c>
      <c r="D22" s="2"/>
      <c r="E22" s="52">
        <v>0</v>
      </c>
      <c r="F22" s="52">
        <v>278838</v>
      </c>
      <c r="G22" s="54">
        <f t="shared" si="2"/>
        <v>-278838</v>
      </c>
      <c r="H22" s="52">
        <v>478008.0078125</v>
      </c>
      <c r="I22" s="52">
        <v>478008</v>
      </c>
      <c r="J22" s="52">
        <v>478008.0078125</v>
      </c>
      <c r="K22" s="53">
        <f t="shared" si="3"/>
        <v>7.8125E-3</v>
      </c>
    </row>
    <row r="23" spans="1:11" ht="11.25" customHeight="1" x14ac:dyDescent="0.25">
      <c r="A23" s="2"/>
      <c r="B23" s="2"/>
      <c r="C23" s="38" t="s">
        <v>84</v>
      </c>
      <c r="D23" s="38"/>
      <c r="E23" s="52">
        <f>SUM(E16:E22)</f>
        <v>126114.13</v>
      </c>
      <c r="F23" s="52">
        <f>SUM(F16:F22)</f>
        <v>1243765.3900000001</v>
      </c>
      <c r="G23" s="54">
        <f t="shared" si="2"/>
        <v>-1117651.2600000002</v>
      </c>
      <c r="H23" s="52">
        <f>SUM(H16:H22)</f>
        <v>2132169.0567578124</v>
      </c>
      <c r="I23" s="52">
        <f>SUM(I16:I22)</f>
        <v>2132169.2400000002</v>
      </c>
      <c r="J23" s="55">
        <v>5592002.2534179688</v>
      </c>
      <c r="K23" s="56">
        <v>-0.13658203184604645</v>
      </c>
    </row>
    <row r="24" spans="1:11" ht="11.25" customHeight="1" x14ac:dyDescent="0.25">
      <c r="A24" s="2"/>
      <c r="B24" s="38" t="s">
        <v>26</v>
      </c>
      <c r="C24" s="38"/>
      <c r="D24" s="38"/>
      <c r="E24" s="55">
        <f>E14+E23</f>
        <v>1832882.25</v>
      </c>
      <c r="F24" s="55">
        <f>F14+F23</f>
        <v>2527060.7600000002</v>
      </c>
      <c r="G24" s="57">
        <f>E24-F24</f>
        <v>-694178.51000000024</v>
      </c>
      <c r="H24" s="55">
        <f>H14+H23</f>
        <v>4332104.0517578125</v>
      </c>
      <c r="I24" s="55">
        <f>I14+I23</f>
        <v>4332104.16</v>
      </c>
      <c r="J24" s="55">
        <v>6483514.5739746094</v>
      </c>
      <c r="K24" s="56">
        <f>H24-I24</f>
        <v>-0.10824218764901161</v>
      </c>
    </row>
    <row r="25" spans="1:11" ht="11.25" customHeight="1" x14ac:dyDescent="0.25">
      <c r="A25" s="2" t="s">
        <v>27</v>
      </c>
      <c r="B25" s="2"/>
      <c r="C25" s="2"/>
      <c r="D25" s="2"/>
      <c r="E25" s="52"/>
      <c r="F25" s="52"/>
      <c r="G25" s="54"/>
      <c r="H25" s="52"/>
      <c r="I25" s="52"/>
      <c r="J25" s="52"/>
      <c r="K25" s="53"/>
    </row>
    <row r="26" spans="1:11" ht="11.25" customHeight="1" x14ac:dyDescent="0.25">
      <c r="A26" s="2"/>
      <c r="B26" s="2" t="s">
        <v>28</v>
      </c>
      <c r="C26" s="2"/>
      <c r="D26" s="2"/>
      <c r="E26" s="52"/>
      <c r="F26" s="52"/>
      <c r="G26" s="54"/>
      <c r="H26" s="52"/>
      <c r="I26" s="52"/>
      <c r="J26" s="52"/>
      <c r="K26" s="53"/>
    </row>
    <row r="27" spans="1:11" ht="11.25" customHeight="1" x14ac:dyDescent="0.25">
      <c r="A27" s="2"/>
      <c r="B27" s="2"/>
      <c r="C27" s="2" t="s">
        <v>86</v>
      </c>
      <c r="D27" s="2"/>
      <c r="E27" s="52">
        <v>119197.12</v>
      </c>
      <c r="F27" s="52">
        <v>241309.81</v>
      </c>
      <c r="G27" s="54">
        <f t="shared" ref="G27:G40" si="4">E27-F27</f>
        <v>-122112.69</v>
      </c>
      <c r="H27" s="52">
        <v>238394.004765625</v>
      </c>
      <c r="I27" s="52">
        <v>413673.96</v>
      </c>
      <c r="J27" s="52">
        <v>119196.884765625</v>
      </c>
      <c r="K27" s="53">
        <f t="shared" ref="K27:K40" si="5">H27-I27</f>
        <v>-175279.95523437503</v>
      </c>
    </row>
    <row r="28" spans="1:11" ht="11.25" customHeight="1" x14ac:dyDescent="0.25">
      <c r="A28" s="2"/>
      <c r="B28" s="2"/>
      <c r="C28" s="2" t="s">
        <v>89</v>
      </c>
      <c r="D28" s="2"/>
      <c r="E28" s="52">
        <v>41800</v>
      </c>
      <c r="F28" s="52">
        <v>53200</v>
      </c>
      <c r="G28" s="54">
        <f t="shared" si="4"/>
        <v>-11400</v>
      </c>
      <c r="H28" s="52">
        <v>91200</v>
      </c>
      <c r="I28" s="52">
        <v>91200</v>
      </c>
      <c r="J28" s="52">
        <v>49400</v>
      </c>
      <c r="K28" s="53">
        <f t="shared" si="5"/>
        <v>0</v>
      </c>
    </row>
    <row r="29" spans="1:11" ht="11.25" customHeight="1" x14ac:dyDescent="0.25">
      <c r="A29" s="2"/>
      <c r="B29" s="2"/>
      <c r="C29" s="2" t="s">
        <v>92</v>
      </c>
      <c r="D29" s="2"/>
      <c r="E29" s="52">
        <v>35194.339999999997</v>
      </c>
      <c r="F29" s="52">
        <v>37396.94</v>
      </c>
      <c r="G29" s="54">
        <f t="shared" si="4"/>
        <v>-2202.6000000000058</v>
      </c>
      <c r="H29" s="52">
        <v>64109.039707031254</v>
      </c>
      <c r="I29" s="52">
        <v>64109.04</v>
      </c>
      <c r="J29" s="52">
        <v>28914.699707031257</v>
      </c>
      <c r="K29" s="53">
        <f t="shared" si="5"/>
        <v>-2.9296874708961695E-4</v>
      </c>
    </row>
    <row r="30" spans="1:11" ht="11.25" customHeight="1" x14ac:dyDescent="0.25">
      <c r="A30" s="2"/>
      <c r="B30" s="2"/>
      <c r="C30" s="2" t="s">
        <v>95</v>
      </c>
      <c r="D30" s="2"/>
      <c r="E30" s="52">
        <v>0</v>
      </c>
      <c r="F30" s="52">
        <v>0</v>
      </c>
      <c r="G30" s="54">
        <f t="shared" si="4"/>
        <v>0</v>
      </c>
      <c r="H30" s="52">
        <v>0</v>
      </c>
      <c r="I30" s="52">
        <v>0</v>
      </c>
      <c r="J30" s="52">
        <v>0</v>
      </c>
      <c r="K30" s="53">
        <f t="shared" si="5"/>
        <v>0</v>
      </c>
    </row>
    <row r="31" spans="1:11" ht="11.25" customHeight="1" x14ac:dyDescent="0.25">
      <c r="A31" s="2"/>
      <c r="B31" s="2"/>
      <c r="C31" s="2" t="s">
        <v>98</v>
      </c>
      <c r="D31" s="2"/>
      <c r="E31" s="52">
        <v>0</v>
      </c>
      <c r="F31" s="52">
        <v>0</v>
      </c>
      <c r="G31" s="54">
        <f t="shared" si="4"/>
        <v>0</v>
      </c>
      <c r="H31" s="52">
        <v>0</v>
      </c>
      <c r="I31" s="52">
        <v>0</v>
      </c>
      <c r="J31" s="52">
        <v>0</v>
      </c>
      <c r="K31" s="53">
        <f t="shared" si="5"/>
        <v>0</v>
      </c>
    </row>
    <row r="32" spans="1:11" ht="11.25" customHeight="1" x14ac:dyDescent="0.25">
      <c r="A32" s="2"/>
      <c r="B32" s="2"/>
      <c r="C32" s="2" t="s">
        <v>99</v>
      </c>
      <c r="D32" s="2"/>
      <c r="E32" s="52">
        <v>546719.81999999995</v>
      </c>
      <c r="F32" s="52">
        <v>656152.56000000006</v>
      </c>
      <c r="G32" s="54">
        <f t="shared" si="4"/>
        <v>-109432.74000000011</v>
      </c>
      <c r="H32" s="52">
        <v>1093440.0153124998</v>
      </c>
      <c r="I32" s="52">
        <v>1124832.96</v>
      </c>
      <c r="J32" s="52">
        <v>546720.19531249988</v>
      </c>
      <c r="K32" s="53">
        <f t="shared" si="5"/>
        <v>-31392.94468750013</v>
      </c>
    </row>
    <row r="33" spans="1:11" ht="11.25" customHeight="1" x14ac:dyDescent="0.25">
      <c r="A33" s="2"/>
      <c r="B33" s="2"/>
      <c r="C33" s="2" t="s">
        <v>102</v>
      </c>
      <c r="D33" s="2"/>
      <c r="E33" s="52">
        <v>26755.599999999999</v>
      </c>
      <c r="F33" s="52">
        <v>61408.69</v>
      </c>
      <c r="G33" s="54">
        <f t="shared" si="4"/>
        <v>-34653.090000000004</v>
      </c>
      <c r="H33" s="52">
        <v>53512.001367187499</v>
      </c>
      <c r="I33" s="52">
        <v>105272.04</v>
      </c>
      <c r="J33" s="52">
        <v>26756.4013671875</v>
      </c>
      <c r="K33" s="53">
        <f t="shared" si="5"/>
        <v>-51760.038632812495</v>
      </c>
    </row>
    <row r="34" spans="1:11" ht="11.25" customHeight="1" x14ac:dyDescent="0.25">
      <c r="A34" s="2"/>
      <c r="B34" s="2"/>
      <c r="C34" s="2" t="s">
        <v>105</v>
      </c>
      <c r="D34" s="2"/>
      <c r="E34" s="52">
        <v>38269.660000000003</v>
      </c>
      <c r="F34" s="52">
        <v>31645.81</v>
      </c>
      <c r="G34" s="54">
        <f t="shared" si="4"/>
        <v>6623.8500000000022</v>
      </c>
      <c r="H34" s="52">
        <v>54249.960292968753</v>
      </c>
      <c r="I34" s="52">
        <v>54249.96</v>
      </c>
      <c r="J34" s="52">
        <v>15980.30029296875</v>
      </c>
      <c r="K34" s="53">
        <f t="shared" si="5"/>
        <v>2.9296875436557457E-4</v>
      </c>
    </row>
    <row r="35" spans="1:11" ht="11.25" customHeight="1" x14ac:dyDescent="0.25">
      <c r="A35" s="2"/>
      <c r="B35" s="2"/>
      <c r="C35" s="2" t="s">
        <v>107</v>
      </c>
      <c r="D35" s="2"/>
      <c r="E35" s="52">
        <v>28521.79</v>
      </c>
      <c r="F35" s="52">
        <v>30432.5</v>
      </c>
      <c r="G35" s="54">
        <f t="shared" si="4"/>
        <v>-1910.7099999999991</v>
      </c>
      <c r="H35" s="52">
        <v>52170.000449218751</v>
      </c>
      <c r="I35" s="52">
        <v>52170</v>
      </c>
      <c r="J35" s="52">
        <v>23648.21044921875</v>
      </c>
      <c r="K35" s="53">
        <f t="shared" si="5"/>
        <v>4.4921875087311491E-4</v>
      </c>
    </row>
    <row r="36" spans="1:11" ht="11.25" customHeight="1" x14ac:dyDescent="0.25">
      <c r="A36" s="2"/>
      <c r="B36" s="2"/>
      <c r="C36" s="2" t="s">
        <v>110</v>
      </c>
      <c r="D36" s="2"/>
      <c r="E36" s="52">
        <v>42495.05</v>
      </c>
      <c r="F36" s="52">
        <v>46118.38</v>
      </c>
      <c r="G36" s="54">
        <f t="shared" si="4"/>
        <v>-3623.3299999999945</v>
      </c>
      <c r="H36" s="52">
        <v>79059.998730468738</v>
      </c>
      <c r="I36" s="52">
        <v>79060.08</v>
      </c>
      <c r="J36" s="52">
        <v>36564.948730468735</v>
      </c>
      <c r="K36" s="53">
        <f t="shared" si="5"/>
        <v>-8.1269531263387762E-2</v>
      </c>
    </row>
    <row r="37" spans="1:11" ht="11.25" customHeight="1" x14ac:dyDescent="0.25">
      <c r="A37" s="2"/>
      <c r="B37" s="2"/>
      <c r="C37" s="2" t="s">
        <v>113</v>
      </c>
      <c r="D37" s="2"/>
      <c r="E37" s="52">
        <v>28018.84</v>
      </c>
      <c r="F37" s="52">
        <v>14880.81</v>
      </c>
      <c r="G37" s="54">
        <f t="shared" si="4"/>
        <v>13138.03</v>
      </c>
      <c r="H37" s="52">
        <v>25509.961063232418</v>
      </c>
      <c r="I37" s="52">
        <v>25509.96</v>
      </c>
      <c r="J37" s="52">
        <v>-2508.8789367675818</v>
      </c>
      <c r="K37" s="53">
        <f t="shared" si="5"/>
        <v>1.0632324192556553E-3</v>
      </c>
    </row>
    <row r="38" spans="1:11" ht="11.25" customHeight="1" x14ac:dyDescent="0.25">
      <c r="A38" s="2"/>
      <c r="B38" s="2"/>
      <c r="C38" s="2" t="s">
        <v>115</v>
      </c>
      <c r="D38" s="2"/>
      <c r="E38" s="52">
        <v>40735.18</v>
      </c>
      <c r="F38" s="52">
        <v>30196.25</v>
      </c>
      <c r="G38" s="54">
        <f t="shared" si="4"/>
        <v>10538.93</v>
      </c>
      <c r="H38" s="52">
        <v>51765.000556640625</v>
      </c>
      <c r="I38" s="52">
        <v>51765</v>
      </c>
      <c r="J38" s="52">
        <v>11029.820556640625</v>
      </c>
      <c r="K38" s="53">
        <f t="shared" si="5"/>
        <v>5.566406252910383E-4</v>
      </c>
    </row>
    <row r="39" spans="1:11" ht="11.25" customHeight="1" x14ac:dyDescent="0.25">
      <c r="A39" s="2"/>
      <c r="B39" s="2"/>
      <c r="C39" s="2" t="s">
        <v>118</v>
      </c>
      <c r="D39" s="2"/>
      <c r="E39" s="52">
        <v>52125.599999999999</v>
      </c>
      <c r="F39" s="52">
        <v>58409.19</v>
      </c>
      <c r="G39" s="54">
        <f t="shared" si="4"/>
        <v>-6283.5900000000038</v>
      </c>
      <c r="H39" s="52">
        <v>100129.99941406251</v>
      </c>
      <c r="I39" s="52">
        <v>100130.04</v>
      </c>
      <c r="J39" s="52">
        <v>48004.399414062507</v>
      </c>
      <c r="K39" s="53">
        <f t="shared" si="5"/>
        <v>-4.0585937487776391E-2</v>
      </c>
    </row>
    <row r="40" spans="1:11" ht="11.25" customHeight="1" x14ac:dyDescent="0.25">
      <c r="A40" s="2"/>
      <c r="B40" s="2"/>
      <c r="C40" s="38" t="s">
        <v>121</v>
      </c>
      <c r="D40" s="38"/>
      <c r="E40" s="52">
        <f>SUM(E27:E39)</f>
        <v>999833</v>
      </c>
      <c r="F40" s="52">
        <f>SUM(F27:F39)</f>
        <v>1261150.94</v>
      </c>
      <c r="G40" s="54">
        <f t="shared" si="4"/>
        <v>-261317.93999999994</v>
      </c>
      <c r="H40" s="52">
        <f>SUM(H27:H39)</f>
        <v>1903539.9816589355</v>
      </c>
      <c r="I40" s="52">
        <f>SUM(I27:I39)</f>
        <v>2161973.04</v>
      </c>
      <c r="J40" s="52">
        <v>2419056.3505554209</v>
      </c>
      <c r="K40" s="53">
        <f t="shared" si="5"/>
        <v>-258433.05834106449</v>
      </c>
    </row>
    <row r="41" spans="1:11" ht="11.25" customHeight="1" x14ac:dyDescent="0.25">
      <c r="A41" s="2"/>
      <c r="B41" s="2" t="s">
        <v>29</v>
      </c>
      <c r="C41" s="2"/>
      <c r="D41" s="2"/>
      <c r="F41" s="52"/>
      <c r="G41" s="54"/>
      <c r="H41" s="52"/>
      <c r="I41" s="52"/>
      <c r="J41" s="52"/>
      <c r="K41" s="53"/>
    </row>
    <row r="42" spans="1:11" ht="11.25" customHeight="1" x14ac:dyDescent="0.25">
      <c r="A42" s="2"/>
      <c r="B42" s="2"/>
      <c r="C42" s="2" t="s">
        <v>123</v>
      </c>
      <c r="D42" s="2"/>
      <c r="E42" s="52">
        <v>76166</v>
      </c>
      <c r="F42" s="52">
        <v>90400.94</v>
      </c>
      <c r="G42" s="54">
        <f t="shared" ref="G42:G49" si="6">E42-F42</f>
        <v>-14234.940000000002</v>
      </c>
      <c r="H42" s="52">
        <v>154973.0458984375</v>
      </c>
      <c r="I42" s="52">
        <v>154973.04</v>
      </c>
      <c r="J42" s="52">
        <v>78807.0458984375</v>
      </c>
      <c r="K42" s="53">
        <f t="shared" ref="K42:K49" si="7">H42-I42</f>
        <v>5.8984374918509275E-3</v>
      </c>
    </row>
    <row r="43" spans="1:11" ht="11.25" customHeight="1" x14ac:dyDescent="0.25">
      <c r="A43" s="2"/>
      <c r="B43" s="2"/>
      <c r="C43" s="2" t="s">
        <v>126</v>
      </c>
      <c r="D43" s="2"/>
      <c r="E43" s="52">
        <v>73469.460000000006</v>
      </c>
      <c r="F43" s="52">
        <v>79138.5</v>
      </c>
      <c r="G43" s="54">
        <f t="shared" si="6"/>
        <v>-5669.0399999999936</v>
      </c>
      <c r="H43" s="52">
        <v>135665.99808593752</v>
      </c>
      <c r="I43" s="52">
        <v>135666</v>
      </c>
      <c r="J43" s="52">
        <v>62196.538085937515</v>
      </c>
      <c r="K43" s="53">
        <f t="shared" si="7"/>
        <v>-1.9140624790452421E-3</v>
      </c>
    </row>
    <row r="44" spans="1:11" ht="11.25" customHeight="1" x14ac:dyDescent="0.25">
      <c r="A44" s="2"/>
      <c r="B44" s="2"/>
      <c r="C44" s="2" t="s">
        <v>129</v>
      </c>
      <c r="D44" s="2"/>
      <c r="E44" s="52">
        <v>17385.46</v>
      </c>
      <c r="F44" s="52">
        <v>17316.25</v>
      </c>
      <c r="G44" s="54">
        <f t="shared" si="6"/>
        <v>69.209999999999127</v>
      </c>
      <c r="H44" s="52">
        <v>29684.998574218749</v>
      </c>
      <c r="I44" s="52">
        <v>29685</v>
      </c>
      <c r="J44" s="52">
        <v>12299.53857421875</v>
      </c>
      <c r="K44" s="53">
        <f t="shared" si="7"/>
        <v>-1.4257812508731149E-3</v>
      </c>
    </row>
    <row r="45" spans="1:11" ht="11.25" customHeight="1" x14ac:dyDescent="0.25">
      <c r="A45" s="2"/>
      <c r="B45" s="2"/>
      <c r="C45" s="2" t="s">
        <v>132</v>
      </c>
      <c r="D45" s="2"/>
      <c r="E45" s="52">
        <v>6388</v>
      </c>
      <c r="F45" s="52">
        <v>37565.5</v>
      </c>
      <c r="G45" s="54">
        <f t="shared" si="6"/>
        <v>-31177.5</v>
      </c>
      <c r="H45" s="52">
        <v>64398</v>
      </c>
      <c r="I45" s="52">
        <v>64398</v>
      </c>
      <c r="J45" s="52">
        <v>58010</v>
      </c>
      <c r="K45" s="53">
        <f t="shared" si="7"/>
        <v>0</v>
      </c>
    </row>
    <row r="46" spans="1:11" ht="11.25" customHeight="1" x14ac:dyDescent="0.25">
      <c r="A46" s="2"/>
      <c r="B46" s="2"/>
      <c r="C46" s="2" t="s">
        <v>135</v>
      </c>
      <c r="D46" s="2"/>
      <c r="E46" s="52">
        <v>7185.54</v>
      </c>
      <c r="F46" s="52">
        <v>6483.19</v>
      </c>
      <c r="G46" s="54">
        <f t="shared" si="6"/>
        <v>702.35000000000036</v>
      </c>
      <c r="H46" s="52">
        <v>11114.040061035157</v>
      </c>
      <c r="I46" s="52">
        <v>11114.04</v>
      </c>
      <c r="J46" s="52">
        <v>3928.5000610351572</v>
      </c>
      <c r="K46" s="53">
        <f t="shared" si="7"/>
        <v>6.103515625E-5</v>
      </c>
    </row>
    <row r="47" spans="1:11" ht="11.25" customHeight="1" x14ac:dyDescent="0.25">
      <c r="A47" s="2"/>
      <c r="B47" s="2"/>
      <c r="C47" s="2" t="s">
        <v>138</v>
      </c>
      <c r="D47" s="2"/>
      <c r="E47" s="52">
        <v>7294</v>
      </c>
      <c r="F47" s="52">
        <v>5916.75</v>
      </c>
      <c r="G47" s="54">
        <f t="shared" si="6"/>
        <v>1377.25</v>
      </c>
      <c r="H47" s="52">
        <v>10142.999938964844</v>
      </c>
      <c r="I47" s="52">
        <v>10143</v>
      </c>
      <c r="J47" s="52">
        <v>2848.9999389648438</v>
      </c>
      <c r="K47" s="53">
        <f t="shared" si="7"/>
        <v>-6.103515625E-5</v>
      </c>
    </row>
    <row r="48" spans="1:11" ht="11.25" customHeight="1" x14ac:dyDescent="0.25">
      <c r="A48" s="2"/>
      <c r="B48" s="2"/>
      <c r="C48" s="2" t="s">
        <v>141</v>
      </c>
      <c r="D48" s="2"/>
      <c r="E48" s="52">
        <v>8893.92</v>
      </c>
      <c r="F48" s="52">
        <v>15282.19</v>
      </c>
      <c r="G48" s="54">
        <f t="shared" si="6"/>
        <v>-6388.27</v>
      </c>
      <c r="H48" s="52">
        <v>26198.038652343748</v>
      </c>
      <c r="I48" s="52">
        <v>26198.04</v>
      </c>
      <c r="J48" s="52">
        <v>17304.11865234375</v>
      </c>
      <c r="K48" s="53">
        <f t="shared" si="7"/>
        <v>-1.3476562526193447E-3</v>
      </c>
    </row>
    <row r="49" spans="1:11" ht="11.25" customHeight="1" x14ac:dyDescent="0.25">
      <c r="A49" s="2"/>
      <c r="B49" s="2"/>
      <c r="C49" s="38" t="s">
        <v>144</v>
      </c>
      <c r="D49" s="38"/>
      <c r="E49" s="52">
        <f>SUM(E42:E48)</f>
        <v>196782.38000000003</v>
      </c>
      <c r="F49" s="52">
        <f>SUM(F42:F48)</f>
        <v>252103.32</v>
      </c>
      <c r="G49" s="54">
        <f t="shared" si="6"/>
        <v>-55320.939999999973</v>
      </c>
      <c r="H49" s="52">
        <f>SUM(H42:H48)</f>
        <v>432177.1212109375</v>
      </c>
      <c r="I49" s="52">
        <f>SUM(I42:I48)</f>
        <v>432177.12</v>
      </c>
      <c r="J49" s="52">
        <v>779428.93737792992</v>
      </c>
      <c r="K49" s="53">
        <f t="shared" si="7"/>
        <v>1.2109375093132257E-3</v>
      </c>
    </row>
    <row r="50" spans="1:11" ht="11.25" customHeight="1" x14ac:dyDescent="0.25">
      <c r="A50" s="2"/>
      <c r="B50" s="2" t="s">
        <v>30</v>
      </c>
      <c r="C50" s="2"/>
      <c r="D50" s="2"/>
      <c r="E50" s="52"/>
      <c r="F50" s="52"/>
      <c r="G50" s="54"/>
      <c r="H50" s="52"/>
      <c r="I50" s="52"/>
      <c r="J50" s="52"/>
      <c r="K50" s="53"/>
    </row>
    <row r="51" spans="1:11" ht="11.25" customHeight="1" x14ac:dyDescent="0.25">
      <c r="A51" s="2"/>
      <c r="B51" s="2"/>
      <c r="C51" s="2" t="s">
        <v>145</v>
      </c>
      <c r="D51" s="2"/>
      <c r="E51" s="52">
        <v>59030.73</v>
      </c>
      <c r="F51" s="52">
        <v>86770.32</v>
      </c>
      <c r="G51" s="54">
        <f>E51-F51</f>
        <v>-27739.590000000004</v>
      </c>
      <c r="H51" s="52">
        <v>148748.99171874998</v>
      </c>
      <c r="I51" s="52">
        <v>148749.12</v>
      </c>
      <c r="J51" s="52">
        <v>89718.261718749971</v>
      </c>
      <c r="K51" s="53">
        <f>H51-I51</f>
        <v>-0.12828125001396984</v>
      </c>
    </row>
    <row r="52" spans="1:11" ht="11.25" customHeight="1" x14ac:dyDescent="0.25">
      <c r="A52" s="2"/>
      <c r="B52" s="2"/>
      <c r="C52" s="2" t="s">
        <v>148</v>
      </c>
      <c r="D52" s="2"/>
      <c r="E52" s="52">
        <v>0</v>
      </c>
      <c r="F52" s="52">
        <v>37946.089999999997</v>
      </c>
      <c r="G52" s="54">
        <f t="shared" ref="G52:G54" si="8">E52-F52</f>
        <v>-37946.089999999997</v>
      </c>
      <c r="H52" s="52">
        <v>65050.439453125</v>
      </c>
      <c r="I52" s="52">
        <v>65050.44</v>
      </c>
      <c r="J52" s="52">
        <v>65050.439453125</v>
      </c>
      <c r="K52" s="53">
        <f t="shared" ref="K52:K54" si="9">H52-I52</f>
        <v>-5.4687500232830644E-4</v>
      </c>
    </row>
    <row r="53" spans="1:11" ht="11.25" customHeight="1" x14ac:dyDescent="0.25">
      <c r="A53" s="2"/>
      <c r="B53" s="2"/>
      <c r="C53" s="2" t="s">
        <v>151</v>
      </c>
      <c r="D53" s="2"/>
      <c r="E53" s="52">
        <v>3813.64</v>
      </c>
      <c r="F53" s="52">
        <v>6475</v>
      </c>
      <c r="G53" s="54">
        <f t="shared" si="8"/>
        <v>-2661.36</v>
      </c>
      <c r="H53" s="52">
        <v>11100.000473632812</v>
      </c>
      <c r="I53" s="52">
        <v>11100</v>
      </c>
      <c r="J53" s="52">
        <v>7286.3604736328125</v>
      </c>
      <c r="K53" s="53">
        <f t="shared" si="9"/>
        <v>4.7363281191792339E-4</v>
      </c>
    </row>
    <row r="54" spans="1:11" ht="11.25" customHeight="1" x14ac:dyDescent="0.25">
      <c r="A54" s="2"/>
      <c r="B54" s="2"/>
      <c r="C54" s="38" t="s">
        <v>155</v>
      </c>
      <c r="D54" s="38"/>
      <c r="E54" s="52">
        <f>SUM(E51:E53)</f>
        <v>62844.37</v>
      </c>
      <c r="F54" s="52">
        <f>SUM(F51:F53)</f>
        <v>131191.41</v>
      </c>
      <c r="G54" s="54">
        <f t="shared" si="8"/>
        <v>-68347.040000000008</v>
      </c>
      <c r="H54" s="52">
        <f>SUM(H51:H53)</f>
        <v>224899.43164550781</v>
      </c>
      <c r="I54" s="52">
        <f>SUM(I51:I53)</f>
        <v>224899.56</v>
      </c>
      <c r="J54" s="52">
        <v>480781.82921409607</v>
      </c>
      <c r="K54" s="53">
        <f t="shared" si="9"/>
        <v>-0.12835449218982831</v>
      </c>
    </row>
    <row r="55" spans="1:11" ht="11.25" customHeight="1" x14ac:dyDescent="0.25">
      <c r="A55" s="2"/>
      <c r="B55" s="2" t="s">
        <v>32</v>
      </c>
      <c r="C55" s="2"/>
      <c r="D55" s="2"/>
      <c r="E55" s="52"/>
      <c r="F55" s="52"/>
      <c r="G55" s="54"/>
      <c r="H55" s="52"/>
      <c r="I55" s="52"/>
      <c r="J55" s="52"/>
      <c r="K55" s="53"/>
    </row>
    <row r="56" spans="1:11" ht="11.25" customHeight="1" x14ac:dyDescent="0.25">
      <c r="A56" s="2"/>
      <c r="B56" s="2"/>
      <c r="C56" s="2" t="s">
        <v>156</v>
      </c>
      <c r="D56" s="2"/>
      <c r="E56" s="52">
        <v>3757.23</v>
      </c>
      <c r="F56" s="52">
        <v>5128.6899999999996</v>
      </c>
      <c r="G56" s="54">
        <f>E56-F56</f>
        <v>-1371.4599999999996</v>
      </c>
      <c r="H56" s="52">
        <v>8792.0401806640621</v>
      </c>
      <c r="I56" s="52">
        <v>8792.0400000000009</v>
      </c>
      <c r="J56" s="52">
        <v>5034.8101806640625</v>
      </c>
      <c r="K56" s="53">
        <f>H56-I56</f>
        <v>1.8066406119032763E-4</v>
      </c>
    </row>
    <row r="57" spans="1:11" ht="11.25" customHeight="1" x14ac:dyDescent="0.25">
      <c r="A57" s="2"/>
      <c r="B57" s="2"/>
      <c r="C57" s="2" t="s">
        <v>159</v>
      </c>
      <c r="D57" s="2"/>
      <c r="E57" s="52">
        <v>8323.59</v>
      </c>
      <c r="F57" s="52">
        <v>0</v>
      </c>
      <c r="G57" s="54">
        <f t="shared" ref="G57:G67" si="10">E57-F57</f>
        <v>8323.59</v>
      </c>
      <c r="H57" s="52">
        <v>-8.7890624854480848E-5</v>
      </c>
      <c r="I57" s="52">
        <v>0</v>
      </c>
      <c r="J57" s="52">
        <v>-8323.590087890625</v>
      </c>
      <c r="K57" s="53">
        <f t="shared" ref="K57:K67" si="11">H57-I57</f>
        <v>-8.7890624854480848E-5</v>
      </c>
    </row>
    <row r="58" spans="1:11" ht="11.25" customHeight="1" x14ac:dyDescent="0.25">
      <c r="A58" s="2"/>
      <c r="B58" s="2"/>
      <c r="C58" s="2" t="s">
        <v>162</v>
      </c>
      <c r="D58" s="2"/>
      <c r="E58" s="52">
        <v>12898.59</v>
      </c>
      <c r="F58" s="52">
        <v>8872.5</v>
      </c>
      <c r="G58" s="54">
        <f t="shared" si="10"/>
        <v>4026.09</v>
      </c>
      <c r="H58" s="52">
        <v>15210.000217285156</v>
      </c>
      <c r="I58" s="52">
        <v>15210</v>
      </c>
      <c r="J58" s="52">
        <v>2311.4102172851563</v>
      </c>
      <c r="K58" s="53">
        <f t="shared" si="11"/>
        <v>2.1728515639551915E-4</v>
      </c>
    </row>
    <row r="59" spans="1:11" ht="11.25" customHeight="1" x14ac:dyDescent="0.25">
      <c r="A59" s="2"/>
      <c r="B59" s="2"/>
      <c r="C59" s="2" t="s">
        <v>165</v>
      </c>
      <c r="D59" s="2"/>
      <c r="E59" s="52">
        <v>3854.24</v>
      </c>
      <c r="F59" s="52">
        <v>14000</v>
      </c>
      <c r="G59" s="54">
        <f t="shared" si="10"/>
        <v>-10145.76</v>
      </c>
      <c r="H59" s="52">
        <v>23999.999277343748</v>
      </c>
      <c r="I59" s="52">
        <v>24000</v>
      </c>
      <c r="J59" s="52">
        <v>20145.75927734375</v>
      </c>
      <c r="K59" s="53">
        <f t="shared" si="11"/>
        <v>-7.2265625203726813E-4</v>
      </c>
    </row>
    <row r="60" spans="1:11" ht="11.25" customHeight="1" x14ac:dyDescent="0.25">
      <c r="A60" s="2"/>
      <c r="B60" s="2"/>
      <c r="C60" s="2" t="s">
        <v>168</v>
      </c>
      <c r="D60" s="2"/>
      <c r="E60" s="52">
        <v>7064.06</v>
      </c>
      <c r="F60" s="52">
        <v>5308.31</v>
      </c>
      <c r="G60" s="54">
        <f t="shared" si="10"/>
        <v>1755.75</v>
      </c>
      <c r="H60" s="52">
        <v>9099.9599633789057</v>
      </c>
      <c r="I60" s="52">
        <v>9099.9599999999991</v>
      </c>
      <c r="J60" s="52">
        <v>2035.8999633789053</v>
      </c>
      <c r="K60" s="53">
        <f t="shared" si="11"/>
        <v>-3.6621093386202119E-5</v>
      </c>
    </row>
    <row r="61" spans="1:11" ht="11.25" customHeight="1" x14ac:dyDescent="0.25">
      <c r="A61" s="2"/>
      <c r="B61" s="2"/>
      <c r="C61" s="2" t="s">
        <v>171</v>
      </c>
      <c r="D61" s="2"/>
      <c r="E61" s="52">
        <v>412.88</v>
      </c>
      <c r="F61" s="52">
        <v>0</v>
      </c>
      <c r="G61" s="54">
        <f t="shared" si="10"/>
        <v>412.88</v>
      </c>
      <c r="H61" s="52">
        <v>-2.0141601567047474E-5</v>
      </c>
      <c r="I61" s="52">
        <v>0</v>
      </c>
      <c r="J61" s="52">
        <v>-412.88002014160156</v>
      </c>
      <c r="K61" s="53">
        <f t="shared" si="11"/>
        <v>-2.0141601567047474E-5</v>
      </c>
    </row>
    <row r="62" spans="1:11" ht="11.25" customHeight="1" x14ac:dyDescent="0.25">
      <c r="A62" s="2"/>
      <c r="B62" s="2"/>
      <c r="C62" s="2" t="s">
        <v>173</v>
      </c>
      <c r="D62" s="2"/>
      <c r="E62" s="52">
        <v>28653.360000000001</v>
      </c>
      <c r="F62" s="52">
        <v>39585.839999999997</v>
      </c>
      <c r="G62" s="54">
        <f t="shared" si="10"/>
        <v>-10932.479999999996</v>
      </c>
      <c r="H62" s="52">
        <v>67861.001601562501</v>
      </c>
      <c r="I62" s="52">
        <v>67861.440000000002</v>
      </c>
      <c r="J62" s="52">
        <v>39207.6416015625</v>
      </c>
      <c r="K62" s="53">
        <f t="shared" si="11"/>
        <v>-0.43839843750174623</v>
      </c>
    </row>
    <row r="63" spans="1:11" ht="11.25" customHeight="1" x14ac:dyDescent="0.25">
      <c r="A63" s="2"/>
      <c r="B63" s="2"/>
      <c r="C63" s="2" t="s">
        <v>176</v>
      </c>
      <c r="D63" s="2"/>
      <c r="E63" s="52">
        <v>7486.53</v>
      </c>
      <c r="F63" s="52">
        <v>10500</v>
      </c>
      <c r="G63" s="54">
        <f t="shared" si="10"/>
        <v>-3013.4700000000003</v>
      </c>
      <c r="H63" s="52">
        <v>18000.000458984374</v>
      </c>
      <c r="I63" s="52">
        <v>18000</v>
      </c>
      <c r="J63" s="52">
        <v>10513.470458984375</v>
      </c>
      <c r="K63" s="53">
        <f t="shared" si="11"/>
        <v>4.5898437383584678E-4</v>
      </c>
    </row>
    <row r="64" spans="1:11" ht="11.25" customHeight="1" x14ac:dyDescent="0.25">
      <c r="A64" s="2"/>
      <c r="B64" s="2"/>
      <c r="C64" s="2" t="s">
        <v>179</v>
      </c>
      <c r="D64" s="2"/>
      <c r="E64" s="52">
        <v>200</v>
      </c>
      <c r="F64" s="52">
        <v>0</v>
      </c>
      <c r="G64" s="54">
        <f t="shared" si="10"/>
        <v>200</v>
      </c>
      <c r="H64" s="52">
        <v>0</v>
      </c>
      <c r="I64" s="52">
        <v>0</v>
      </c>
      <c r="J64" s="52">
        <v>-200</v>
      </c>
      <c r="K64" s="53">
        <f t="shared" si="11"/>
        <v>0</v>
      </c>
    </row>
    <row r="65" spans="1:11" ht="11.25" customHeight="1" x14ac:dyDescent="0.25">
      <c r="A65" s="2"/>
      <c r="B65" s="2"/>
      <c r="C65" s="2" t="s">
        <v>182</v>
      </c>
      <c r="D65" s="2"/>
      <c r="E65" s="52">
        <v>4906.68</v>
      </c>
      <c r="F65" s="52">
        <v>10500</v>
      </c>
      <c r="G65" s="54">
        <f t="shared" si="10"/>
        <v>-5593.32</v>
      </c>
      <c r="H65" s="52">
        <v>18000.0003125</v>
      </c>
      <c r="I65" s="52">
        <v>18000</v>
      </c>
      <c r="J65" s="52">
        <v>13093.3203125</v>
      </c>
      <c r="K65" s="53">
        <f t="shared" si="11"/>
        <v>3.125000002910383E-4</v>
      </c>
    </row>
    <row r="66" spans="1:11" ht="11.25" customHeight="1" x14ac:dyDescent="0.25">
      <c r="A66" s="2"/>
      <c r="B66" s="2"/>
      <c r="C66" s="2" t="s">
        <v>185</v>
      </c>
      <c r="D66" s="2"/>
      <c r="E66" s="52">
        <v>47555.199999999997</v>
      </c>
      <c r="F66" s="52">
        <v>52675</v>
      </c>
      <c r="G66" s="54">
        <f t="shared" si="10"/>
        <v>-5119.8000000000029</v>
      </c>
      <c r="H66" s="52">
        <v>90299.999804687512</v>
      </c>
      <c r="I66" s="52">
        <v>90300</v>
      </c>
      <c r="J66" s="52">
        <v>42744.799804687515</v>
      </c>
      <c r="K66" s="53">
        <f t="shared" si="11"/>
        <v>-1.9531248835846782E-4</v>
      </c>
    </row>
    <row r="67" spans="1:11" ht="11.25" customHeight="1" x14ac:dyDescent="0.25">
      <c r="A67" s="2"/>
      <c r="B67" s="2"/>
      <c r="C67" s="38" t="s">
        <v>188</v>
      </c>
      <c r="D67" s="38"/>
      <c r="E67" s="52">
        <f>SUM(E56:E66)</f>
        <v>125112.36</v>
      </c>
      <c r="F67" s="52">
        <f>SUM(F56:F66)</f>
        <v>146570.34</v>
      </c>
      <c r="G67" s="54">
        <f t="shared" si="10"/>
        <v>-21457.979999999996</v>
      </c>
      <c r="H67" s="52">
        <f>SUM(H56:H66)</f>
        <v>251263.00170837401</v>
      </c>
      <c r="I67" s="52">
        <f>SUM(I56:I66)</f>
        <v>251263.44</v>
      </c>
      <c r="J67" s="52">
        <v>474440.76054573047</v>
      </c>
      <c r="K67" s="53">
        <f t="shared" si="11"/>
        <v>-0.43829162599286065</v>
      </c>
    </row>
    <row r="68" spans="1:11" ht="11.25" customHeight="1" x14ac:dyDescent="0.25">
      <c r="A68" s="2"/>
      <c r="B68" s="2" t="s">
        <v>33</v>
      </c>
      <c r="C68" s="2"/>
      <c r="D68" s="2"/>
      <c r="E68" s="52"/>
      <c r="F68" s="52"/>
      <c r="G68" s="54"/>
      <c r="H68" s="52"/>
      <c r="I68" s="52"/>
      <c r="J68" s="52"/>
      <c r="K68" s="53"/>
    </row>
    <row r="69" spans="1:11" ht="11.25" customHeight="1" x14ac:dyDescent="0.25">
      <c r="A69" s="2"/>
      <c r="B69" s="2"/>
      <c r="C69" s="2" t="s">
        <v>189</v>
      </c>
      <c r="D69" s="2"/>
      <c r="E69" s="52">
        <v>84722.8</v>
      </c>
      <c r="F69" s="52">
        <v>320.52999999999997</v>
      </c>
      <c r="G69" s="54">
        <f>E69-F69</f>
        <v>84402.27</v>
      </c>
      <c r="H69" s="52">
        <v>549.47968750000291</v>
      </c>
      <c r="I69" s="52">
        <v>549.48</v>
      </c>
      <c r="J69" s="52">
        <v>-84173.3203125</v>
      </c>
      <c r="K69" s="53">
        <f>H69-I69</f>
        <v>-3.1249999710780685E-4</v>
      </c>
    </row>
    <row r="70" spans="1:11" ht="11.25" customHeight="1" x14ac:dyDescent="0.25">
      <c r="A70" s="2"/>
      <c r="B70" s="2"/>
      <c r="C70" s="2" t="s">
        <v>192</v>
      </c>
      <c r="D70" s="2"/>
      <c r="E70" s="52">
        <v>7097.43</v>
      </c>
      <c r="F70" s="52">
        <v>4725</v>
      </c>
      <c r="G70" s="54">
        <f t="shared" ref="G70:G81" si="12">E70-F70</f>
        <v>2372.4300000000003</v>
      </c>
      <c r="H70" s="52">
        <v>8099.9998089599612</v>
      </c>
      <c r="I70" s="52">
        <v>8100</v>
      </c>
      <c r="J70" s="52">
        <v>1002.5698089599609</v>
      </c>
      <c r="K70" s="53">
        <f t="shared" ref="K70:K81" si="13">H70-I70</f>
        <v>-1.910400387714617E-4</v>
      </c>
    </row>
    <row r="71" spans="1:11" ht="11.25" customHeight="1" x14ac:dyDescent="0.25">
      <c r="A71" s="2"/>
      <c r="B71" s="2"/>
      <c r="C71" s="2" t="s">
        <v>195</v>
      </c>
      <c r="D71" s="2"/>
      <c r="E71" s="52">
        <v>0</v>
      </c>
      <c r="F71" s="52">
        <v>6244.84</v>
      </c>
      <c r="G71" s="54">
        <f t="shared" si="12"/>
        <v>-6244.84</v>
      </c>
      <c r="H71" s="52">
        <v>10705</v>
      </c>
      <c r="I71" s="52">
        <v>10705.44</v>
      </c>
      <c r="J71" s="52">
        <v>10705</v>
      </c>
      <c r="K71" s="53">
        <f t="shared" si="13"/>
        <v>-0.44000000000050932</v>
      </c>
    </row>
    <row r="72" spans="1:11" ht="11.25" customHeight="1" x14ac:dyDescent="0.25">
      <c r="A72" s="2"/>
      <c r="B72" s="2"/>
      <c r="C72" s="2" t="s">
        <v>198</v>
      </c>
      <c r="D72" s="2"/>
      <c r="E72" s="52">
        <v>25935.5</v>
      </c>
      <c r="F72" s="52">
        <v>43400</v>
      </c>
      <c r="G72" s="54">
        <f t="shared" si="12"/>
        <v>-17464.5</v>
      </c>
      <c r="H72" s="52">
        <v>74400.001953125</v>
      </c>
      <c r="I72" s="52">
        <v>74400</v>
      </c>
      <c r="J72" s="52">
        <v>48464.501953125</v>
      </c>
      <c r="K72" s="53">
        <f t="shared" si="13"/>
        <v>1.953125E-3</v>
      </c>
    </row>
    <row r="73" spans="1:11" ht="11.25" customHeight="1" x14ac:dyDescent="0.25">
      <c r="A73" s="2"/>
      <c r="B73" s="2"/>
      <c r="C73" s="2" t="s">
        <v>200</v>
      </c>
      <c r="D73" s="2"/>
      <c r="E73" s="52">
        <v>8260</v>
      </c>
      <c r="F73" s="52">
        <v>3570</v>
      </c>
      <c r="G73" s="54">
        <f t="shared" si="12"/>
        <v>4690</v>
      </c>
      <c r="H73" s="52">
        <v>6120</v>
      </c>
      <c r="I73" s="52">
        <v>6120</v>
      </c>
      <c r="J73" s="52">
        <v>-2140</v>
      </c>
      <c r="K73" s="53">
        <f t="shared" si="13"/>
        <v>0</v>
      </c>
    </row>
    <row r="74" spans="1:11" ht="11.25" customHeight="1" x14ac:dyDescent="0.25">
      <c r="A74" s="2"/>
      <c r="B74" s="2"/>
      <c r="C74" s="2" t="s">
        <v>203</v>
      </c>
      <c r="D74" s="2"/>
      <c r="E74" s="52">
        <v>217808.64000000001</v>
      </c>
      <c r="F74" s="52">
        <v>164430.42000000001</v>
      </c>
      <c r="G74" s="54">
        <f t="shared" si="12"/>
        <v>53378.22</v>
      </c>
      <c r="H74" s="52">
        <v>281880.99839843751</v>
      </c>
      <c r="I74" s="52">
        <v>281880.71999999997</v>
      </c>
      <c r="J74" s="52">
        <v>64072.3583984375</v>
      </c>
      <c r="K74" s="53">
        <f t="shared" si="13"/>
        <v>0.27839843754190952</v>
      </c>
    </row>
    <row r="75" spans="1:11" ht="11.25" customHeight="1" x14ac:dyDescent="0.25">
      <c r="A75" s="2"/>
      <c r="B75" s="2"/>
      <c r="C75" s="2" t="s">
        <v>206</v>
      </c>
      <c r="D75" s="2"/>
      <c r="E75" s="52">
        <v>91062.78</v>
      </c>
      <c r="F75" s="52">
        <v>117182.03</v>
      </c>
      <c r="G75" s="54">
        <f t="shared" si="12"/>
        <v>-26119.25</v>
      </c>
      <c r="H75" s="52">
        <v>200882.99484375</v>
      </c>
      <c r="I75" s="52">
        <v>200883.48</v>
      </c>
      <c r="J75" s="52">
        <v>109820.21484375</v>
      </c>
      <c r="K75" s="53">
        <f t="shared" si="13"/>
        <v>-0.48515625001164153</v>
      </c>
    </row>
    <row r="76" spans="1:11" ht="11.25" customHeight="1" x14ac:dyDescent="0.25">
      <c r="A76" s="2"/>
      <c r="B76" s="2"/>
      <c r="C76" s="2" t="s">
        <v>209</v>
      </c>
      <c r="D76" s="2"/>
      <c r="E76" s="52">
        <v>15028.17</v>
      </c>
      <c r="F76" s="52">
        <v>35992.04</v>
      </c>
      <c r="G76" s="54">
        <f t="shared" si="12"/>
        <v>-20963.870000000003</v>
      </c>
      <c r="H76" s="52">
        <v>61700.997148437498</v>
      </c>
      <c r="I76" s="52">
        <v>61700.639999999999</v>
      </c>
      <c r="J76" s="52">
        <v>46672.8271484375</v>
      </c>
      <c r="K76" s="53">
        <f t="shared" si="13"/>
        <v>0.35714843749883585</v>
      </c>
    </row>
    <row r="77" spans="1:11" ht="11.25" customHeight="1" x14ac:dyDescent="0.25">
      <c r="A77" s="2"/>
      <c r="B77" s="2"/>
      <c r="C77" s="2" t="s">
        <v>212</v>
      </c>
      <c r="D77" s="2"/>
      <c r="E77" s="52">
        <v>11655</v>
      </c>
      <c r="F77" s="52">
        <v>583.30999999999995</v>
      </c>
      <c r="G77" s="54">
        <f t="shared" si="12"/>
        <v>11071.69</v>
      </c>
      <c r="H77" s="52">
        <v>999.959716796875</v>
      </c>
      <c r="I77" s="52">
        <v>999.96</v>
      </c>
      <c r="J77" s="52">
        <v>-10655.040283203125</v>
      </c>
      <c r="K77" s="53">
        <f t="shared" si="13"/>
        <v>-2.8320312503637979E-4</v>
      </c>
    </row>
    <row r="78" spans="1:11" ht="11.25" customHeight="1" x14ac:dyDescent="0.25">
      <c r="A78" s="2"/>
      <c r="B78" s="2"/>
      <c r="C78" s="2" t="s">
        <v>215</v>
      </c>
      <c r="D78" s="2"/>
      <c r="E78" s="52">
        <v>0</v>
      </c>
      <c r="F78" s="52">
        <v>27125</v>
      </c>
      <c r="G78" s="54">
        <f t="shared" si="12"/>
        <v>-27125</v>
      </c>
      <c r="H78" s="52">
        <v>46500</v>
      </c>
      <c r="I78" s="52">
        <v>46500</v>
      </c>
      <c r="J78" s="52">
        <v>46500</v>
      </c>
      <c r="K78" s="53">
        <f t="shared" si="13"/>
        <v>0</v>
      </c>
    </row>
    <row r="79" spans="1:11" ht="11.25" customHeight="1" x14ac:dyDescent="0.25">
      <c r="A79" s="2"/>
      <c r="B79" s="2"/>
      <c r="C79" s="2" t="s">
        <v>218</v>
      </c>
      <c r="D79" s="2"/>
      <c r="E79" s="52">
        <v>124.8</v>
      </c>
      <c r="F79" s="52">
        <v>0</v>
      </c>
      <c r="G79" s="54">
        <f t="shared" si="12"/>
        <v>124.8</v>
      </c>
      <c r="H79" s="52">
        <v>-4.9591064481546709E-6</v>
      </c>
      <c r="I79" s="52">
        <v>0</v>
      </c>
      <c r="J79" s="52">
        <v>-124.80000495910645</v>
      </c>
      <c r="K79" s="53">
        <f t="shared" si="13"/>
        <v>-4.9591064481546709E-6</v>
      </c>
    </row>
    <row r="80" spans="1:11" ht="11.25" customHeight="1" x14ac:dyDescent="0.25">
      <c r="A80" s="2"/>
      <c r="B80" s="2"/>
      <c r="C80" s="2" t="s">
        <v>221</v>
      </c>
      <c r="D80" s="2"/>
      <c r="E80" s="52">
        <v>20211.93</v>
      </c>
      <c r="F80" s="52">
        <v>25823</v>
      </c>
      <c r="G80" s="54">
        <f t="shared" si="12"/>
        <v>-5611.07</v>
      </c>
      <c r="H80" s="52">
        <v>44267.999335937508</v>
      </c>
      <c r="I80" s="52">
        <v>44268</v>
      </c>
      <c r="J80" s="52">
        <v>24056.069335937507</v>
      </c>
      <c r="K80" s="53">
        <f t="shared" si="13"/>
        <v>-6.6406249243300408E-4</v>
      </c>
    </row>
    <row r="81" spans="1:11" ht="11.25" customHeight="1" x14ac:dyDescent="0.25">
      <c r="A81" s="2"/>
      <c r="B81" s="2"/>
      <c r="C81" s="38" t="s">
        <v>224</v>
      </c>
      <c r="D81" s="38"/>
      <c r="E81" s="52">
        <f>SUM(E69:E80)</f>
        <v>481907.05</v>
      </c>
      <c r="F81" s="52">
        <f>SUM(F69:F80)</f>
        <v>429396.17</v>
      </c>
      <c r="G81" s="54">
        <f t="shared" si="12"/>
        <v>52510.880000000005</v>
      </c>
      <c r="H81" s="52">
        <f>SUM(H69:H80)</f>
        <v>736107.43088798539</v>
      </c>
      <c r="I81" s="52">
        <f>SUM(I69:I80)</f>
        <v>736107.72</v>
      </c>
      <c r="J81" s="52">
        <v>858802.64708518959</v>
      </c>
      <c r="K81" s="53">
        <f t="shared" si="13"/>
        <v>-0.28911201457958668</v>
      </c>
    </row>
    <row r="82" spans="1:11" ht="11.25" customHeight="1" x14ac:dyDescent="0.25">
      <c r="A82" s="2"/>
      <c r="B82" s="2" t="s">
        <v>34</v>
      </c>
      <c r="C82" s="2"/>
      <c r="D82" s="2"/>
      <c r="E82" s="52"/>
      <c r="F82" s="52"/>
      <c r="G82" s="54"/>
      <c r="H82" s="52"/>
      <c r="I82" s="52"/>
      <c r="J82" s="52"/>
      <c r="K82" s="53"/>
    </row>
    <row r="83" spans="1:11" ht="11.25" customHeight="1" x14ac:dyDescent="0.25">
      <c r="A83" s="2"/>
      <c r="B83" s="2"/>
      <c r="C83" s="2" t="s">
        <v>225</v>
      </c>
      <c r="D83" s="2"/>
      <c r="E83" s="52">
        <v>26103.25</v>
      </c>
      <c r="F83" s="52">
        <v>1015.07</v>
      </c>
      <c r="G83" s="54">
        <f>E83-F83</f>
        <v>25088.18</v>
      </c>
      <c r="H83" s="52">
        <v>1740.1201171874964</v>
      </c>
      <c r="I83" s="52">
        <v>1740.12</v>
      </c>
      <c r="J83" s="52">
        <v>-24363.129882812504</v>
      </c>
      <c r="K83" s="53">
        <f>H83-I83</f>
        <v>1.1718749647116056E-4</v>
      </c>
    </row>
    <row r="84" spans="1:11" ht="11.25" customHeight="1" x14ac:dyDescent="0.25">
      <c r="A84" s="2"/>
      <c r="B84" s="2"/>
      <c r="C84" s="2" t="s">
        <v>228</v>
      </c>
      <c r="D84" s="2"/>
      <c r="E84" s="52">
        <v>40499.050000000003</v>
      </c>
      <c r="F84" s="52">
        <v>43294.79</v>
      </c>
      <c r="G84" s="54">
        <f t="shared" ref="G84:G97" si="14">E84-F84</f>
        <v>-2795.739999999998</v>
      </c>
      <c r="H84" s="52">
        <v>74219.999707031253</v>
      </c>
      <c r="I84" s="52">
        <v>74219.64</v>
      </c>
      <c r="J84" s="52">
        <v>33720.94970703125</v>
      </c>
      <c r="K84" s="53">
        <f t="shared" ref="K84:K97" si="15">H84-I84</f>
        <v>0.35970703125349246</v>
      </c>
    </row>
    <row r="85" spans="1:11" ht="11.25" customHeight="1" x14ac:dyDescent="0.25">
      <c r="A85" s="2"/>
      <c r="B85" s="2"/>
      <c r="C85" s="2" t="s">
        <v>231</v>
      </c>
      <c r="D85" s="2"/>
      <c r="E85" s="52">
        <v>2004.73</v>
      </c>
      <c r="F85" s="52">
        <v>4273.92</v>
      </c>
      <c r="G85" s="54">
        <f t="shared" si="14"/>
        <v>-2269.19</v>
      </c>
      <c r="H85" s="52">
        <v>7326.7203564453121</v>
      </c>
      <c r="I85" s="52">
        <v>7326.72</v>
      </c>
      <c r="J85" s="52">
        <v>5321.9903564453125</v>
      </c>
      <c r="K85" s="53">
        <f t="shared" si="15"/>
        <v>3.5644531180878403E-4</v>
      </c>
    </row>
    <row r="86" spans="1:11" ht="11.25" customHeight="1" x14ac:dyDescent="0.25">
      <c r="A86" s="2"/>
      <c r="B86" s="2"/>
      <c r="C86" s="2" t="s">
        <v>234</v>
      </c>
      <c r="D86" s="2"/>
      <c r="E86" s="52">
        <v>12809.4</v>
      </c>
      <c r="F86" s="52">
        <v>8547.84</v>
      </c>
      <c r="G86" s="54">
        <f t="shared" si="14"/>
        <v>4261.5599999999995</v>
      </c>
      <c r="H86" s="52">
        <v>14653.440069580078</v>
      </c>
      <c r="I86" s="52">
        <v>14653.44</v>
      </c>
      <c r="J86" s="52">
        <v>1844.0400695800781</v>
      </c>
      <c r="K86" s="53">
        <f t="shared" si="15"/>
        <v>6.9580077251885086E-5</v>
      </c>
    </row>
    <row r="87" spans="1:11" ht="11.25" customHeight="1" x14ac:dyDescent="0.25">
      <c r="A87" s="2"/>
      <c r="B87" s="2"/>
      <c r="C87" s="2" t="s">
        <v>238</v>
      </c>
      <c r="D87" s="2"/>
      <c r="E87" s="52">
        <v>63948.09</v>
      </c>
      <c r="F87" s="52">
        <v>52569.3</v>
      </c>
      <c r="G87" s="54">
        <f t="shared" si="14"/>
        <v>11378.789999999994</v>
      </c>
      <c r="H87" s="52">
        <v>90118.798007812497</v>
      </c>
      <c r="I87" s="52">
        <v>90118.8</v>
      </c>
      <c r="J87" s="52">
        <v>26170.7080078125</v>
      </c>
      <c r="K87" s="53">
        <f t="shared" si="15"/>
        <v>-1.9921875064028427E-3</v>
      </c>
    </row>
    <row r="88" spans="1:11" ht="11.25" customHeight="1" x14ac:dyDescent="0.25">
      <c r="A88" s="2"/>
      <c r="B88" s="2"/>
      <c r="C88" s="2" t="s">
        <v>241</v>
      </c>
      <c r="D88" s="2"/>
      <c r="E88" s="52">
        <v>9053.36</v>
      </c>
      <c r="F88" s="52">
        <v>15504.3</v>
      </c>
      <c r="G88" s="54">
        <f t="shared" si="14"/>
        <v>-6450.9399999999987</v>
      </c>
      <c r="H88" s="52">
        <v>26579.000869140626</v>
      </c>
      <c r="I88" s="52">
        <v>26578.799999999999</v>
      </c>
      <c r="J88" s="52">
        <v>17525.640869140625</v>
      </c>
      <c r="K88" s="53">
        <f t="shared" si="15"/>
        <v>0.20086914062630967</v>
      </c>
    </row>
    <row r="89" spans="1:11" ht="11.25" customHeight="1" x14ac:dyDescent="0.25">
      <c r="A89" s="2"/>
      <c r="B89" s="2"/>
      <c r="C89" s="2" t="s">
        <v>244</v>
      </c>
      <c r="D89" s="2"/>
      <c r="E89" s="52">
        <v>16561.11</v>
      </c>
      <c r="F89" s="52">
        <v>45232.11</v>
      </c>
      <c r="G89" s="54">
        <f t="shared" si="14"/>
        <v>-28671</v>
      </c>
      <c r="H89" s="52">
        <v>77541.002578125001</v>
      </c>
      <c r="I89" s="52">
        <v>77540.759999999995</v>
      </c>
      <c r="J89" s="52">
        <v>60979.892578125</v>
      </c>
      <c r="K89" s="53">
        <f t="shared" si="15"/>
        <v>0.24257812500582077</v>
      </c>
    </row>
    <row r="90" spans="1:11" ht="11.25" customHeight="1" x14ac:dyDescent="0.25">
      <c r="A90" s="2"/>
      <c r="B90" s="2"/>
      <c r="C90" s="2" t="s">
        <v>247</v>
      </c>
      <c r="D90" s="2"/>
      <c r="E90" s="52">
        <v>25503.81</v>
      </c>
      <c r="F90" s="52">
        <v>0</v>
      </c>
      <c r="G90" s="54">
        <f t="shared" si="14"/>
        <v>25503.81</v>
      </c>
      <c r="H90" s="52">
        <v>-1.0351562523283064E-3</v>
      </c>
      <c r="I90" s="52">
        <v>0</v>
      </c>
      <c r="J90" s="52">
        <v>-25503.811035156254</v>
      </c>
      <c r="K90" s="53">
        <f t="shared" si="15"/>
        <v>-1.0351562523283064E-3</v>
      </c>
    </row>
    <row r="91" spans="1:11" ht="11.25" customHeight="1" x14ac:dyDescent="0.25">
      <c r="A91" s="2"/>
      <c r="B91" s="2"/>
      <c r="C91" s="2" t="s">
        <v>250</v>
      </c>
      <c r="D91" s="2"/>
      <c r="E91" s="52">
        <v>5794.92</v>
      </c>
      <c r="F91" s="52">
        <v>36024.17</v>
      </c>
      <c r="G91" s="54">
        <f t="shared" si="14"/>
        <v>-30229.25</v>
      </c>
      <c r="H91" s="52">
        <v>61755.999101562498</v>
      </c>
      <c r="I91" s="52">
        <v>61755.72</v>
      </c>
      <c r="J91" s="52">
        <v>55961.0791015625</v>
      </c>
      <c r="K91" s="53">
        <f t="shared" si="15"/>
        <v>0.27910156249708962</v>
      </c>
    </row>
    <row r="92" spans="1:11" ht="11.25" customHeight="1" x14ac:dyDescent="0.25">
      <c r="A92" s="2"/>
      <c r="B92" s="2"/>
      <c r="C92" s="2" t="s">
        <v>253</v>
      </c>
      <c r="D92" s="2"/>
      <c r="E92" s="52">
        <v>719.58</v>
      </c>
      <c r="F92" s="52">
        <v>0</v>
      </c>
      <c r="G92" s="54">
        <f t="shared" si="14"/>
        <v>719.58</v>
      </c>
      <c r="H92" s="52">
        <v>-1.8310546465727384E-6</v>
      </c>
      <c r="I92" s="52">
        <v>0</v>
      </c>
      <c r="J92" s="52">
        <v>-719.58000183105469</v>
      </c>
      <c r="K92" s="53">
        <f t="shared" si="15"/>
        <v>-1.8310546465727384E-6</v>
      </c>
    </row>
    <row r="93" spans="1:11" ht="11.25" customHeight="1" x14ac:dyDescent="0.25">
      <c r="A93" s="2"/>
      <c r="B93" s="2"/>
      <c r="C93" s="2" t="s">
        <v>255</v>
      </c>
      <c r="D93" s="2"/>
      <c r="E93" s="52">
        <v>4955.13</v>
      </c>
      <c r="F93" s="52">
        <v>5342.4</v>
      </c>
      <c r="G93" s="54">
        <f t="shared" si="14"/>
        <v>-387.26999999999953</v>
      </c>
      <c r="H93" s="52">
        <v>9158.4005688476573</v>
      </c>
      <c r="I93" s="52">
        <v>9158.4</v>
      </c>
      <c r="J93" s="52">
        <v>4203.2705688476572</v>
      </c>
      <c r="K93" s="53">
        <f t="shared" si="15"/>
        <v>5.6884765763243195E-4</v>
      </c>
    </row>
    <row r="94" spans="1:11" ht="11.25" customHeight="1" x14ac:dyDescent="0.25">
      <c r="A94" s="2"/>
      <c r="B94" s="2"/>
      <c r="C94" s="2" t="s">
        <v>258</v>
      </c>
      <c r="D94" s="2"/>
      <c r="E94" s="52">
        <v>8079.79</v>
      </c>
      <c r="F94" s="52">
        <v>17769.990000000002</v>
      </c>
      <c r="G94" s="54">
        <f t="shared" si="14"/>
        <v>-9690.2000000000007</v>
      </c>
      <c r="H94" s="52">
        <v>30463.000449218751</v>
      </c>
      <c r="I94" s="52">
        <v>30462.84</v>
      </c>
      <c r="J94" s="52">
        <v>22383.21044921875</v>
      </c>
      <c r="K94" s="53">
        <f t="shared" si="15"/>
        <v>0.1604492187507276</v>
      </c>
    </row>
    <row r="95" spans="1:11" ht="11.25" customHeight="1" x14ac:dyDescent="0.25">
      <c r="A95" s="2"/>
      <c r="B95" s="2"/>
      <c r="C95" s="2" t="s">
        <v>261</v>
      </c>
      <c r="D95" s="2"/>
      <c r="E95" s="52">
        <v>20.21</v>
      </c>
      <c r="F95" s="52">
        <v>0</v>
      </c>
      <c r="G95" s="54">
        <f t="shared" si="14"/>
        <v>20.21</v>
      </c>
      <c r="H95" s="52">
        <v>9.1552734460265128E-7</v>
      </c>
      <c r="I95" s="52">
        <v>0</v>
      </c>
      <c r="J95" s="52">
        <v>-20.209999084472656</v>
      </c>
      <c r="K95" s="53">
        <f t="shared" si="15"/>
        <v>9.1552734460265128E-7</v>
      </c>
    </row>
    <row r="96" spans="1:11" ht="11.25" customHeight="1" x14ac:dyDescent="0.25">
      <c r="A96" s="2"/>
      <c r="B96" s="2"/>
      <c r="C96" s="2" t="s">
        <v>264</v>
      </c>
      <c r="D96" s="2"/>
      <c r="E96" s="52">
        <v>5351.75</v>
      </c>
      <c r="F96" s="52">
        <v>24888.5</v>
      </c>
      <c r="G96" s="54">
        <f t="shared" si="14"/>
        <v>-19536.75</v>
      </c>
      <c r="H96" s="52">
        <v>42666.00048828125</v>
      </c>
      <c r="I96" s="52">
        <v>42666</v>
      </c>
      <c r="J96" s="52">
        <v>37314.25048828125</v>
      </c>
      <c r="K96" s="53">
        <f t="shared" si="15"/>
        <v>4.8828125E-4</v>
      </c>
    </row>
    <row r="97" spans="1:11" ht="11.25" customHeight="1" x14ac:dyDescent="0.25">
      <c r="A97" s="2"/>
      <c r="B97" s="2"/>
      <c r="C97" s="38" t="s">
        <v>267</v>
      </c>
      <c r="D97" s="38"/>
      <c r="E97" s="52">
        <f>SUM(E83:E96)</f>
        <v>221404.18</v>
      </c>
      <c r="F97" s="52">
        <f>SUM(F83:F96)</f>
        <v>254462.38999999998</v>
      </c>
      <c r="G97" s="54">
        <f t="shared" si="14"/>
        <v>-33058.209999999992</v>
      </c>
      <c r="H97" s="52">
        <f>SUM(H83:H96)</f>
        <v>436222.48127716064</v>
      </c>
      <c r="I97" s="52">
        <f>SUM(I83:I96)</f>
        <v>436221.24000000005</v>
      </c>
      <c r="J97" s="52">
        <v>660072.52109408414</v>
      </c>
      <c r="K97" s="53">
        <f t="shared" si="15"/>
        <v>1.2412771605886519</v>
      </c>
    </row>
    <row r="98" spans="1:11" ht="11.25" customHeight="1" x14ac:dyDescent="0.25">
      <c r="A98" s="2"/>
      <c r="B98" s="38" t="s">
        <v>38</v>
      </c>
      <c r="C98" s="38"/>
      <c r="D98" s="38"/>
      <c r="E98" s="55">
        <f t="shared" ref="E98:K98" si="16">E40+E49+E54+E67+E81+E97</f>
        <v>2087883.3400000003</v>
      </c>
      <c r="F98" s="55">
        <f t="shared" si="16"/>
        <v>2474874.5700000003</v>
      </c>
      <c r="G98" s="55">
        <f t="shared" si="16"/>
        <v>-386991.22999999986</v>
      </c>
      <c r="H98" s="55">
        <f t="shared" si="16"/>
        <v>3984209.4483889011</v>
      </c>
      <c r="I98" s="55">
        <f t="shared" si="16"/>
        <v>4242642.12</v>
      </c>
      <c r="J98" s="55">
        <f t="shared" si="16"/>
        <v>5672583.0458724508</v>
      </c>
      <c r="K98" s="55">
        <f t="shared" si="16"/>
        <v>-258432.67161109915</v>
      </c>
    </row>
    <row r="99" spans="1:11" ht="11.25" customHeight="1" x14ac:dyDescent="0.25">
      <c r="A99" s="38" t="s">
        <v>39</v>
      </c>
      <c r="B99" s="38"/>
      <c r="C99" s="38"/>
      <c r="D99" s="38"/>
      <c r="E99" s="55">
        <f t="shared" ref="E99:K99" si="17">E24-E98</f>
        <v>-255001.09000000032</v>
      </c>
      <c r="F99" s="55">
        <f t="shared" si="17"/>
        <v>52186.189999999944</v>
      </c>
      <c r="G99" s="55">
        <f t="shared" si="17"/>
        <v>-307187.28000000038</v>
      </c>
      <c r="H99" s="55">
        <f t="shared" si="17"/>
        <v>347894.60336891143</v>
      </c>
      <c r="I99" s="55">
        <f t="shared" si="17"/>
        <v>89462.040000000037</v>
      </c>
      <c r="J99" s="55">
        <f t="shared" si="17"/>
        <v>810931.52810215857</v>
      </c>
      <c r="K99" s="55">
        <f t="shared" si="17"/>
        <v>258432.56336891151</v>
      </c>
    </row>
    <row r="100" spans="1:11" ht="16.5" customHeight="1" x14ac:dyDescent="0.25">
      <c r="A100" s="2"/>
      <c r="B100" s="2"/>
      <c r="C100" s="2"/>
      <c r="D100" s="2"/>
      <c r="E100" s="52"/>
      <c r="F100" s="52"/>
      <c r="G100" s="54"/>
      <c r="H100" s="52"/>
      <c r="I100" s="52"/>
      <c r="J100" s="52"/>
      <c r="K100" s="53"/>
    </row>
  </sheetData>
  <autoFilter ref="A1:K100" xr:uid="{03E16748-0542-4BAF-BB61-C31769B54995}"/>
  <mergeCells count="1">
    <mergeCell ref="E5:G5"/>
  </mergeCells>
  <conditionalFormatting sqref="K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{E2CECDC7-7BEA-447D-9684-3224BCD3160D}</x14:id>
        </ext>
      </extLst>
    </cfRule>
  </conditionalFormatting>
  <conditionalFormatting sqref="K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{D04E32AD-7525-41F3-9D8D-47E285E435D5}</x14:id>
        </ext>
      </extLst>
    </cfRule>
  </conditionalFormatting>
  <conditionalFormatting sqref="K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{DA509E97-8A25-4ADC-95BA-388047DA3B24}</x14:id>
        </ext>
      </extLst>
    </cfRule>
  </conditionalFormatting>
  <conditionalFormatting sqref="K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{78E55773-A875-4FDE-8646-F0F3A678A98A}</x14:id>
        </ext>
      </extLst>
    </cfRule>
  </conditionalFormatting>
  <conditionalFormatting sqref="K6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{04B1551B-6EEB-4D20-9366-A88A3E815D0A}</x14:id>
        </ext>
      </extLst>
    </cfRule>
  </conditionalFormatting>
  <conditionalFormatting sqref="K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{9A782C0E-0DC1-4053-852D-DEBF48DFE3F3}</x14:id>
        </ext>
      </extLst>
    </cfRule>
  </conditionalFormatting>
  <conditionalFormatting sqref="K6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{C3548CCB-0845-49C1-90A7-876EB9CF4B05}</x14:id>
        </ext>
      </extLst>
    </cfRule>
  </conditionalFormatting>
  <conditionalFormatting sqref="K6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{65FD5399-7DEB-4E1D-B055-90727D01691D}</x14:id>
        </ext>
      </extLst>
    </cfRule>
  </conditionalFormatting>
  <conditionalFormatting sqref="K6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{7AAB681E-6D7D-4E98-A195-E8CC0EA5E07E}</x14:id>
        </ext>
      </extLst>
    </cfRule>
  </conditionalFormatting>
  <conditionalFormatting sqref="K6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{7A4B11E8-3B80-4495-BADF-42099A44BEF8}</x14:id>
        </ext>
      </extLst>
    </cfRule>
  </conditionalFormatting>
  <conditionalFormatting sqref="K6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{5DC7F218-575C-481E-B21F-2AF93190D1BC}</x14:id>
        </ext>
      </extLst>
    </cfRule>
  </conditionalFormatting>
  <conditionalFormatting sqref="K6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{B0378CA9-3FE2-488E-AC5D-316D4456AF0F}</x14:id>
        </ext>
      </extLst>
    </cfRule>
  </conditionalFormatting>
  <conditionalFormatting sqref="K6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{5F5D064E-5B7E-4DC1-B460-920AA6F8517F}</x14:id>
        </ext>
      </extLst>
    </cfRule>
  </conditionalFormatting>
  <conditionalFormatting sqref="K6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{F83BAA0C-21CD-4679-85D5-174A2560CC23}</x14:id>
        </ext>
      </extLst>
    </cfRule>
  </conditionalFormatting>
  <conditionalFormatting sqref="K6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{07441D79-2FF9-4EFA-BBFC-1EBD4A163766}</x14:id>
        </ext>
      </extLst>
    </cfRule>
  </conditionalFormatting>
  <conditionalFormatting sqref="K6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{1E508B79-20BE-4FD7-96A7-71EB82ACD84F}</x14:id>
        </ext>
      </extLst>
    </cfRule>
  </conditionalFormatting>
  <conditionalFormatting sqref="K6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{8B581428-EEF7-4586-8A79-4B2E1BC6BD00}</x14:id>
        </ext>
      </extLst>
    </cfRule>
  </conditionalFormatting>
  <conditionalFormatting sqref="K6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{B16F3F36-2536-41E1-8763-48E0C583ED1B}</x14:id>
        </ext>
      </extLst>
    </cfRule>
  </conditionalFormatting>
  <conditionalFormatting sqref="K6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{85655CF6-EB2D-4CB2-A71B-3AED5725BEB9}</x14:id>
        </ext>
      </extLst>
    </cfRule>
  </conditionalFormatting>
  <conditionalFormatting sqref="K6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{56A918C7-3CE1-4685-8C00-5528703EA054}</x14:id>
        </ext>
      </extLst>
    </cfRule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{94E75FAE-3A0C-4678-85DC-C496003ACD58}</x14:id>
        </ext>
      </extLst>
    </cfRule>
  </conditionalFormatting>
  <conditionalFormatting sqref="K6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{E000CDC8-604A-4942-A953-C1C10BC3D669}</x14:id>
        </ext>
      </extLst>
    </cfRule>
  </conditionalFormatting>
  <conditionalFormatting sqref="K6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{5EE4F84E-AFFE-486E-AC5E-813872FE570E}</x14:id>
        </ext>
      </extLst>
    </cfRule>
  </conditionalFormatting>
  <conditionalFormatting sqref="K6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{813F6976-6591-4E22-AC3B-A273391A5284}</x14:id>
        </ext>
      </extLst>
    </cfRule>
  </conditionalFormatting>
  <conditionalFormatting sqref="K6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{47401BA6-A8E3-4149-90D5-B3715A54B0CB}</x14:id>
        </ext>
      </extLst>
    </cfRule>
  </conditionalFormatting>
  <conditionalFormatting sqref="K6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{FF8ACAC9-F950-405C-8C9C-2D2523136449}</x14:id>
        </ext>
      </extLst>
    </cfRule>
  </conditionalFormatting>
  <conditionalFormatting sqref="K6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{8BB56B8A-551B-44CD-9C06-3AC90387708C}</x14:id>
        </ext>
      </extLst>
    </cfRule>
  </conditionalFormatting>
  <conditionalFormatting sqref="K6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{4BEDF19E-658A-4264-8027-CAB4C64E91EA}</x14:id>
        </ext>
      </extLst>
    </cfRule>
  </conditionalFormatting>
  <conditionalFormatting sqref="K6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{94F3C8F8-15A6-47D7-B48F-ED2CBF6B452F}</x14:id>
        </ext>
      </extLst>
    </cfRule>
  </conditionalFormatting>
  <conditionalFormatting sqref="K6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{EE85B69C-875A-4661-AC4B-5B16B0A987D0}</x14:id>
        </ext>
      </extLst>
    </cfRule>
  </conditionalFormatting>
  <conditionalFormatting sqref="K6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{275B6BC3-2760-4F50-93DD-E4B365C6385A}</x14:id>
        </ext>
      </extLst>
    </cfRule>
  </conditionalFormatting>
  <conditionalFormatting sqref="K6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{95EE76FB-3B03-4A79-9130-C0356AA12C84}</x14:id>
        </ext>
      </extLst>
    </cfRule>
  </conditionalFormatting>
  <conditionalFormatting sqref="K6:K97 K100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{55348E12-9038-40D5-9E73-18A35D9B544C}</x14:id>
        </ext>
      </extLst>
    </cfRule>
  </conditionalFormatting>
  <pageMargins left="0.7" right="0.7" top="0.75" bottom="0.75" header="0.3" footer="0.3"/>
  <pageSetup fitToHeight="0"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2CECDC7-7BEA-447D-9684-3224BCD316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D04E32AD-7525-41F3-9D8D-47E285E435D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DA509E97-8A25-4ADC-95BA-388047DA3B2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78E55773-A875-4FDE-8646-F0F3A678A98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4B1551B-6EEB-4D20-9366-A88A3E815D0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9A782C0E-0DC1-4053-852D-DEBF48DFE3F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C3548CCB-0845-49C1-90A7-876EB9CF4B0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65FD5399-7DEB-4E1D-B055-90727D01691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7AAB681E-6D7D-4E98-A195-E8CC0EA5E07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7A4B11E8-3B80-4495-BADF-42099A44BEF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DC7F218-575C-481E-B21F-2AF93190D1B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B0378CA9-3FE2-488E-AC5D-316D4456AF0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F5D064E-5B7E-4DC1-B460-920AA6F8517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F83BAA0C-21CD-4679-85D5-174A2560CC2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7441D79-2FF9-4EFA-BBFC-1EBD4A16376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1E508B79-20BE-4FD7-96A7-71EB82ACD84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B581428-EEF7-4586-8A79-4B2E1BC6BD0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B16F3F36-2536-41E1-8763-48E0C583ED1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5655CF6-EB2D-4CB2-A71B-3AED5725BEB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6A918C7-3CE1-4685-8C00-5528703EA05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94E75FAE-3A0C-4678-85DC-C496003ACD5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E000CDC8-604A-4942-A953-C1C10BC3D66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EE4F84E-AFFE-486E-AC5E-813872FE570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13F6976-6591-4E22-AC3B-A273391A528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47401BA6-A8E3-4149-90D5-B3715A54B0C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FF8ACAC9-F950-405C-8C9C-2D252313644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BB56B8A-551B-44CD-9C06-3AC90387708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4BEDF19E-658A-4264-8027-CAB4C64E91E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94F3C8F8-15A6-47D7-B48F-ED2CBF6B45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EE85B69C-875A-4661-AC4B-5B16B0A987D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275B6BC3-2760-4F50-93DD-E4B365C6385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95EE76FB-3B03-4A79-9130-C0356AA12C8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5348E12-9038-40D5-9E73-18A35D9B544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K6:K97 K100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867AC-02DF-4D68-AF3A-6CEA6AF4FCDF}">
  <sheetPr>
    <pageSetUpPr fitToPage="1"/>
  </sheetPr>
  <dimension ref="A1:K101"/>
  <sheetViews>
    <sheetView showGridLines="0" topLeftCell="A31" workbookViewId="0">
      <selection activeCell="Q13" sqref="Q12:Q13"/>
    </sheetView>
  </sheetViews>
  <sheetFormatPr defaultRowHeight="15" x14ac:dyDescent="0.25"/>
  <cols>
    <col min="1" max="2" width="1.28515625" customWidth="1"/>
    <col min="3" max="3" width="4.42578125" customWidth="1"/>
    <col min="4" max="4" width="27.42578125" customWidth="1"/>
    <col min="5" max="6" width="9.28515625" customWidth="1"/>
    <col min="7" max="7" width="9.85546875" customWidth="1"/>
    <col min="8" max="8" width="10.140625" customWidth="1"/>
    <col min="9" max="9" width="11.85546875" customWidth="1"/>
    <col min="10" max="10" width="0" hidden="1" customWidth="1"/>
    <col min="11" max="11" width="25.85546875" customWidth="1"/>
  </cols>
  <sheetData>
    <row r="1" spans="1:11" ht="19.5" customHeight="1" x14ac:dyDescent="0.4">
      <c r="A1" s="1" t="s">
        <v>42</v>
      </c>
      <c r="B1" s="40"/>
      <c r="C1" s="40"/>
    </row>
    <row r="2" spans="1:11" ht="15" customHeight="1" x14ac:dyDescent="0.25">
      <c r="A2" s="3" t="s">
        <v>336</v>
      </c>
      <c r="B2" s="41"/>
      <c r="C2" s="41"/>
    </row>
    <row r="3" spans="1:11" ht="15" customHeight="1" x14ac:dyDescent="0.25">
      <c r="A3" s="4" t="s">
        <v>2</v>
      </c>
      <c r="B3" s="42"/>
      <c r="C3" s="42"/>
    </row>
    <row r="4" spans="1:11" ht="12.75" customHeight="1" x14ac:dyDescent="0.25">
      <c r="A4" s="41"/>
      <c r="B4" s="41"/>
      <c r="C4" s="41"/>
    </row>
    <row r="5" spans="1:11" ht="12.75" customHeight="1" x14ac:dyDescent="0.25">
      <c r="A5" s="43"/>
      <c r="B5" s="43"/>
      <c r="C5" s="43"/>
      <c r="D5" s="43"/>
      <c r="E5" s="140" t="s">
        <v>43</v>
      </c>
      <c r="F5" s="140"/>
      <c r="G5" s="141"/>
      <c r="H5" s="45"/>
      <c r="I5" s="44" t="s">
        <v>44</v>
      </c>
      <c r="J5" s="45"/>
      <c r="K5" s="45"/>
    </row>
    <row r="6" spans="1:11" ht="11.25" customHeight="1" x14ac:dyDescent="0.25">
      <c r="A6" s="58" t="s">
        <v>42</v>
      </c>
      <c r="B6" s="46"/>
      <c r="C6" s="46"/>
      <c r="D6" s="46"/>
      <c r="E6" s="47" t="s">
        <v>16</v>
      </c>
      <c r="F6" s="47" t="s">
        <v>17</v>
      </c>
      <c r="G6" s="50" t="s">
        <v>18</v>
      </c>
      <c r="H6" s="47" t="s">
        <v>19</v>
      </c>
      <c r="I6" s="47" t="s">
        <v>17</v>
      </c>
      <c r="J6" s="47" t="s">
        <v>20</v>
      </c>
      <c r="K6" s="48" t="s">
        <v>18</v>
      </c>
    </row>
    <row r="7" spans="1:11" ht="11.25" customHeight="1" x14ac:dyDescent="0.25">
      <c r="A7" s="2" t="s">
        <v>21</v>
      </c>
      <c r="B7" s="2"/>
      <c r="C7" s="2"/>
      <c r="D7" s="2"/>
      <c r="E7" s="52"/>
      <c r="F7" s="52"/>
      <c r="G7" s="54"/>
      <c r="H7" s="52"/>
      <c r="I7" s="52"/>
      <c r="J7" s="52"/>
      <c r="K7" s="53"/>
    </row>
    <row r="8" spans="1:11" ht="11.25" customHeight="1" x14ac:dyDescent="0.25">
      <c r="A8" s="2"/>
      <c r="B8" s="2" t="s">
        <v>22</v>
      </c>
      <c r="C8" s="2"/>
      <c r="D8" s="2"/>
      <c r="E8" s="52"/>
      <c r="F8" s="52"/>
      <c r="G8" s="54"/>
      <c r="H8" s="52"/>
      <c r="I8" s="52"/>
      <c r="J8" s="52"/>
      <c r="K8" s="53"/>
    </row>
    <row r="9" spans="1:11" ht="11.25" customHeight="1" x14ac:dyDescent="0.25">
      <c r="A9" s="2"/>
      <c r="B9" s="2"/>
      <c r="C9" s="2" t="s">
        <v>49</v>
      </c>
      <c r="D9" s="2"/>
      <c r="E9" s="52">
        <v>843262</v>
      </c>
      <c r="F9" s="52">
        <v>720494.25</v>
      </c>
      <c r="G9" s="54">
        <f t="shared" ref="G9:G14" si="0">E9-F9</f>
        <v>122767.75</v>
      </c>
      <c r="H9" s="52">
        <v>1235133.015625</v>
      </c>
      <c r="I9" s="52">
        <v>1235133</v>
      </c>
      <c r="J9" s="52">
        <v>391871.015625</v>
      </c>
      <c r="K9" s="53">
        <f t="shared" ref="K9:K14" si="1">H9-I9</f>
        <v>1.5625E-2</v>
      </c>
    </row>
    <row r="10" spans="1:11" ht="11.25" customHeight="1" x14ac:dyDescent="0.25">
      <c r="A10" s="2"/>
      <c r="B10" s="2"/>
      <c r="C10" s="2" t="s">
        <v>52</v>
      </c>
      <c r="D10" s="2"/>
      <c r="E10" s="52">
        <v>1682.5</v>
      </c>
      <c r="F10" s="52">
        <v>15277.5</v>
      </c>
      <c r="G10" s="54">
        <f t="shared" si="0"/>
        <v>-13595</v>
      </c>
      <c r="H10" s="52">
        <v>26190</v>
      </c>
      <c r="I10" s="52">
        <v>26190</v>
      </c>
      <c r="J10" s="52">
        <v>24507.5</v>
      </c>
      <c r="K10" s="53">
        <f t="shared" si="1"/>
        <v>0</v>
      </c>
    </row>
    <row r="11" spans="1:11" ht="11.25" customHeight="1" x14ac:dyDescent="0.25">
      <c r="A11" s="2"/>
      <c r="B11" s="2"/>
      <c r="C11" s="2" t="s">
        <v>55</v>
      </c>
      <c r="D11" s="2"/>
      <c r="E11" s="52">
        <v>587468</v>
      </c>
      <c r="F11" s="52">
        <v>457052.75</v>
      </c>
      <c r="G11" s="54">
        <f t="shared" si="0"/>
        <v>130415.25</v>
      </c>
      <c r="H11" s="52">
        <v>783518.99609375</v>
      </c>
      <c r="I11" s="52">
        <v>783519</v>
      </c>
      <c r="J11" s="52">
        <v>196050.99609375</v>
      </c>
      <c r="K11" s="53">
        <f t="shared" si="1"/>
        <v>-3.90625E-3</v>
      </c>
    </row>
    <row r="12" spans="1:11" ht="11.25" customHeight="1" x14ac:dyDescent="0.25">
      <c r="A12" s="2"/>
      <c r="B12" s="2"/>
      <c r="C12" s="2" t="s">
        <v>58</v>
      </c>
      <c r="D12" s="2"/>
      <c r="E12" s="52">
        <v>0</v>
      </c>
      <c r="F12" s="52">
        <v>53433.31</v>
      </c>
      <c r="G12" s="54">
        <f t="shared" si="0"/>
        <v>-53433.31</v>
      </c>
      <c r="H12" s="52">
        <v>91599.9609375</v>
      </c>
      <c r="I12" s="52">
        <v>91599.96</v>
      </c>
      <c r="J12" s="52">
        <v>91599.9609375</v>
      </c>
      <c r="K12" s="53">
        <f t="shared" si="1"/>
        <v>9.374999935971573E-4</v>
      </c>
    </row>
    <row r="13" spans="1:11" ht="11.25" customHeight="1" x14ac:dyDescent="0.25">
      <c r="A13" s="2"/>
      <c r="B13" s="2"/>
      <c r="C13" s="2" t="s">
        <v>60</v>
      </c>
      <c r="D13" s="2"/>
      <c r="E13" s="52">
        <v>0</v>
      </c>
      <c r="F13" s="52">
        <v>1942.5</v>
      </c>
      <c r="G13" s="54">
        <f t="shared" si="0"/>
        <v>-1942.5</v>
      </c>
      <c r="H13" s="52">
        <v>3330</v>
      </c>
      <c r="I13" s="52">
        <v>3330</v>
      </c>
      <c r="J13" s="52">
        <v>3330</v>
      </c>
      <c r="K13" s="53">
        <f t="shared" si="1"/>
        <v>0</v>
      </c>
    </row>
    <row r="14" spans="1:11" ht="11.25" customHeight="1" x14ac:dyDescent="0.25">
      <c r="A14" s="2"/>
      <c r="B14" s="2"/>
      <c r="C14" s="38" t="s">
        <v>62</v>
      </c>
      <c r="D14" s="38"/>
      <c r="E14" s="52">
        <f>SUM(E8:E13)</f>
        <v>1432412.5</v>
      </c>
      <c r="F14" s="52">
        <f>SUM(F8:F13)</f>
        <v>1248200.31</v>
      </c>
      <c r="G14" s="54">
        <f t="shared" si="0"/>
        <v>184212.18999999994</v>
      </c>
      <c r="H14" s="52">
        <f>SUM(H8:H13)</f>
        <v>2139771.97265625</v>
      </c>
      <c r="I14" s="52">
        <f>SUM(I8:I13)</f>
        <v>2139771.96</v>
      </c>
      <c r="J14" s="52">
        <v>891512.32055664063</v>
      </c>
      <c r="K14" s="53">
        <f t="shared" si="1"/>
        <v>1.2656250037252903E-2</v>
      </c>
    </row>
    <row r="15" spans="1:11" ht="11.25" customHeight="1" x14ac:dyDescent="0.25">
      <c r="A15" s="2"/>
      <c r="B15" s="2" t="s">
        <v>23</v>
      </c>
      <c r="C15" s="2"/>
      <c r="D15" s="2"/>
      <c r="E15" s="52"/>
      <c r="F15" s="52"/>
      <c r="G15" s="54"/>
      <c r="H15" s="52"/>
      <c r="I15" s="52"/>
      <c r="J15" s="52"/>
      <c r="K15" s="53"/>
    </row>
    <row r="16" spans="1:11" ht="11.25" customHeight="1" x14ac:dyDescent="0.25">
      <c r="A16" s="2"/>
      <c r="B16" s="2"/>
      <c r="C16" s="2" t="s">
        <v>63</v>
      </c>
      <c r="D16" s="2"/>
      <c r="E16" s="52">
        <v>29651.99</v>
      </c>
      <c r="F16" s="52">
        <v>24937.5</v>
      </c>
      <c r="G16" s="54">
        <f>E16-F16</f>
        <v>4714.4900000000016</v>
      </c>
      <c r="H16" s="52">
        <v>42750.000253906248</v>
      </c>
      <c r="I16" s="52">
        <v>42750</v>
      </c>
      <c r="J16" s="52">
        <v>13098.010253906246</v>
      </c>
      <c r="K16" s="53">
        <f>H16-I16</f>
        <v>2.5390624796273187E-4</v>
      </c>
    </row>
    <row r="17" spans="1:11" ht="11.25" customHeight="1" x14ac:dyDescent="0.25">
      <c r="A17" s="2"/>
      <c r="B17" s="2"/>
      <c r="C17" s="2" t="s">
        <v>65</v>
      </c>
      <c r="D17" s="2"/>
      <c r="E17" s="52">
        <v>75734.740000000005</v>
      </c>
      <c r="F17" s="52">
        <v>90003.06</v>
      </c>
      <c r="G17" s="54">
        <f t="shared" ref="G17:G24" si="2">E17-F17</f>
        <v>-14268.319999999992</v>
      </c>
      <c r="H17" s="52">
        <v>154290.99976562499</v>
      </c>
      <c r="I17" s="52">
        <v>154290.96</v>
      </c>
      <c r="J17" s="52">
        <v>78556.259765624985</v>
      </c>
      <c r="K17" s="53">
        <f t="shared" ref="K17:K23" si="3">H17-I17</f>
        <v>3.9765624998835847E-2</v>
      </c>
    </row>
    <row r="18" spans="1:11" ht="11.25" customHeight="1" x14ac:dyDescent="0.25">
      <c r="A18" s="2"/>
      <c r="B18" s="2"/>
      <c r="C18" s="2" t="s">
        <v>68</v>
      </c>
      <c r="D18" s="2"/>
      <c r="E18" s="52">
        <v>0</v>
      </c>
      <c r="F18" s="52">
        <v>42896</v>
      </c>
      <c r="G18" s="54">
        <f t="shared" si="2"/>
        <v>-42896</v>
      </c>
      <c r="H18" s="52">
        <v>73536.0009765625</v>
      </c>
      <c r="I18" s="52">
        <v>73536</v>
      </c>
      <c r="J18" s="52">
        <v>73536.0009765625</v>
      </c>
      <c r="K18" s="53">
        <f t="shared" si="3"/>
        <v>9.765625E-4</v>
      </c>
    </row>
    <row r="19" spans="1:11" ht="11.25" customHeight="1" x14ac:dyDescent="0.25">
      <c r="A19" s="2"/>
      <c r="B19" s="2"/>
      <c r="C19" s="2" t="s">
        <v>71</v>
      </c>
      <c r="D19" s="2"/>
      <c r="E19" s="52">
        <v>0</v>
      </c>
      <c r="F19" s="52">
        <v>11988.06</v>
      </c>
      <c r="G19" s="54">
        <f t="shared" si="2"/>
        <v>-11988.06</v>
      </c>
      <c r="H19" s="52">
        <v>20550.9619140625</v>
      </c>
      <c r="I19" s="52">
        <v>20550.96</v>
      </c>
      <c r="J19" s="52">
        <v>20550.9619140625</v>
      </c>
      <c r="K19" s="53">
        <f t="shared" si="3"/>
        <v>1.9140625008731149E-3</v>
      </c>
    </row>
    <row r="20" spans="1:11" ht="11.25" customHeight="1" x14ac:dyDescent="0.25">
      <c r="A20" s="2"/>
      <c r="B20" s="2"/>
      <c r="C20" s="2" t="s">
        <v>74</v>
      </c>
      <c r="D20" s="2"/>
      <c r="E20" s="52">
        <v>0</v>
      </c>
      <c r="F20" s="52">
        <v>295493.94</v>
      </c>
      <c r="G20" s="54">
        <f t="shared" si="2"/>
        <v>-295493.94</v>
      </c>
      <c r="H20" s="52">
        <v>506561.015625</v>
      </c>
      <c r="I20" s="52">
        <v>506561.04</v>
      </c>
      <c r="J20" s="52">
        <v>506561.015625</v>
      </c>
      <c r="K20" s="53">
        <f t="shared" si="3"/>
        <v>-2.4374999979045242E-2</v>
      </c>
    </row>
    <row r="21" spans="1:11" ht="11.25" customHeight="1" x14ac:dyDescent="0.25">
      <c r="A21" s="2"/>
      <c r="B21" s="2"/>
      <c r="C21" s="2" t="s">
        <v>77</v>
      </c>
      <c r="D21" s="2"/>
      <c r="E21" s="52">
        <v>0</v>
      </c>
      <c r="F21" s="52">
        <v>17530.310000000001</v>
      </c>
      <c r="G21" s="54">
        <f t="shared" si="2"/>
        <v>-17530.310000000001</v>
      </c>
      <c r="H21" s="52">
        <v>30051.99951171875</v>
      </c>
      <c r="I21" s="52">
        <v>30051.96</v>
      </c>
      <c r="J21" s="52">
        <v>30051.99951171875</v>
      </c>
      <c r="K21" s="53">
        <f t="shared" si="3"/>
        <v>3.9511718750873115E-2</v>
      </c>
    </row>
    <row r="22" spans="1:11" ht="11.25" customHeight="1" x14ac:dyDescent="0.25">
      <c r="A22" s="2"/>
      <c r="B22" s="2"/>
      <c r="C22" s="2" t="s">
        <v>80</v>
      </c>
      <c r="D22" s="2"/>
      <c r="E22" s="52">
        <v>25905</v>
      </c>
      <c r="F22" s="52">
        <v>700000</v>
      </c>
      <c r="G22" s="54">
        <f t="shared" si="2"/>
        <v>-674095</v>
      </c>
      <c r="H22" s="52">
        <v>1200000</v>
      </c>
      <c r="I22" s="52">
        <v>1200000</v>
      </c>
      <c r="J22" s="52">
        <v>1174095</v>
      </c>
      <c r="K22" s="53">
        <f t="shared" si="3"/>
        <v>0</v>
      </c>
    </row>
    <row r="23" spans="1:11" ht="11.25" customHeight="1" x14ac:dyDescent="0.25">
      <c r="A23" s="2"/>
      <c r="B23" s="2"/>
      <c r="C23" s="2" t="s">
        <v>83</v>
      </c>
      <c r="D23" s="2"/>
      <c r="E23" s="135">
        <v>0</v>
      </c>
      <c r="F23" s="135">
        <v>180626.88</v>
      </c>
      <c r="G23" s="136">
        <f t="shared" si="2"/>
        <v>-180626.88</v>
      </c>
      <c r="H23" s="137">
        <v>309645.99609375</v>
      </c>
      <c r="I23" s="135">
        <v>309646.08000000002</v>
      </c>
      <c r="J23" s="52">
        <v>309645.99609375</v>
      </c>
      <c r="K23" s="53">
        <f t="shared" si="3"/>
        <v>-8.3906250016298145E-2</v>
      </c>
    </row>
    <row r="24" spans="1:11" ht="11.25" customHeight="1" x14ac:dyDescent="0.25">
      <c r="A24" s="2"/>
      <c r="B24" s="2"/>
      <c r="C24" s="38" t="s">
        <v>84</v>
      </c>
      <c r="D24" s="38"/>
      <c r="E24" s="52">
        <f>SUM(E16:E23)</f>
        <v>131291.73000000001</v>
      </c>
      <c r="F24" s="52">
        <f>SUM(F16:F23)</f>
        <v>1363475.75</v>
      </c>
      <c r="G24" s="54">
        <f t="shared" si="2"/>
        <v>-1232184.02</v>
      </c>
      <c r="H24" s="52">
        <f>SUM(H16:H23)</f>
        <v>2337386.974140625</v>
      </c>
      <c r="I24" s="52">
        <f>SUM(I16:I23)</f>
        <v>2337387</v>
      </c>
      <c r="J24" s="55">
        <v>5592002.2534179688</v>
      </c>
      <c r="K24" s="56">
        <v>-0.13658203184604645</v>
      </c>
    </row>
    <row r="25" spans="1:11" ht="11.25" customHeight="1" x14ac:dyDescent="0.25">
      <c r="A25" s="2"/>
      <c r="B25" s="38" t="s">
        <v>26</v>
      </c>
      <c r="C25" s="38"/>
      <c r="D25" s="38"/>
      <c r="E25" s="55">
        <f>E14+E24</f>
        <v>1563704.23</v>
      </c>
      <c r="F25" s="55">
        <f>F14+F24</f>
        <v>2611676.06</v>
      </c>
      <c r="G25" s="57">
        <f>E25-F25</f>
        <v>-1047971.8300000001</v>
      </c>
      <c r="H25" s="55">
        <f>H14+H24</f>
        <v>4477158.9467968754</v>
      </c>
      <c r="I25" s="55">
        <f>I14+I24</f>
        <v>4477158.96</v>
      </c>
      <c r="J25" s="55">
        <v>6483514.5739746094</v>
      </c>
      <c r="K25" s="56">
        <f>H25-I25</f>
        <v>-1.3203124515712261E-2</v>
      </c>
    </row>
    <row r="26" spans="1:11" ht="11.25" customHeight="1" x14ac:dyDescent="0.25">
      <c r="A26" s="2" t="s">
        <v>27</v>
      </c>
      <c r="B26" s="2"/>
      <c r="C26" s="2"/>
      <c r="D26" s="2"/>
      <c r="E26" s="52"/>
      <c r="F26" s="52"/>
      <c r="G26" s="54"/>
      <c r="H26" s="52"/>
      <c r="I26" s="52"/>
      <c r="J26" s="52"/>
      <c r="K26" s="53"/>
    </row>
    <row r="27" spans="1:11" ht="11.25" customHeight="1" x14ac:dyDescent="0.25">
      <c r="A27" s="2"/>
      <c r="B27" s="2" t="s">
        <v>28</v>
      </c>
      <c r="C27" s="2"/>
      <c r="D27" s="2"/>
      <c r="E27" s="52"/>
      <c r="F27" s="52"/>
      <c r="G27" s="54"/>
      <c r="H27" s="52"/>
      <c r="I27" s="52"/>
      <c r="J27" s="52"/>
      <c r="K27" s="53"/>
    </row>
    <row r="28" spans="1:11" ht="11.25" customHeight="1" x14ac:dyDescent="0.25">
      <c r="A28" s="2"/>
      <c r="B28" s="2"/>
      <c r="C28" s="2" t="s">
        <v>87</v>
      </c>
      <c r="D28" s="2"/>
      <c r="E28" s="52">
        <v>128301.64</v>
      </c>
      <c r="F28" s="52">
        <v>314790</v>
      </c>
      <c r="G28" s="54">
        <f t="shared" ref="G28:G40" si="4">E28-F28</f>
        <v>-186488.36</v>
      </c>
      <c r="H28" s="52">
        <v>256604.00328125001</v>
      </c>
      <c r="I28" s="52">
        <v>539640</v>
      </c>
      <c r="J28" s="52">
        <v>128302.36328125001</v>
      </c>
      <c r="K28" s="53">
        <f t="shared" ref="K28:K40" si="5">H28-I28</f>
        <v>-283035.99671874999</v>
      </c>
    </row>
    <row r="29" spans="1:11" ht="11.25" customHeight="1" x14ac:dyDescent="0.25">
      <c r="A29" s="2"/>
      <c r="B29" s="2"/>
      <c r="C29" s="2" t="s">
        <v>90</v>
      </c>
      <c r="D29" s="2"/>
      <c r="E29" s="52">
        <v>52500.05</v>
      </c>
      <c r="F29" s="52">
        <v>53200</v>
      </c>
      <c r="G29" s="54">
        <f t="shared" si="4"/>
        <v>-699.94999999999709</v>
      </c>
      <c r="H29" s="52">
        <v>91199.998730468753</v>
      </c>
      <c r="I29" s="52">
        <v>91200</v>
      </c>
      <c r="J29" s="52">
        <v>38699.94873046875</v>
      </c>
      <c r="K29" s="53">
        <f t="shared" si="5"/>
        <v>-1.269531247089617E-3</v>
      </c>
    </row>
    <row r="30" spans="1:11" ht="11.25" customHeight="1" x14ac:dyDescent="0.25">
      <c r="A30" s="2"/>
      <c r="B30" s="2"/>
      <c r="C30" s="2" t="s">
        <v>93</v>
      </c>
      <c r="D30" s="2"/>
      <c r="E30" s="52">
        <v>35194.339999999997</v>
      </c>
      <c r="F30" s="52">
        <v>36386</v>
      </c>
      <c r="G30" s="54">
        <f t="shared" si="4"/>
        <v>-1191.6600000000035</v>
      </c>
      <c r="H30" s="52">
        <v>62376.000156249997</v>
      </c>
      <c r="I30" s="52">
        <v>62376</v>
      </c>
      <c r="J30" s="52">
        <v>27181.66015625</v>
      </c>
      <c r="K30" s="53">
        <f t="shared" si="5"/>
        <v>1.5624999650754035E-4</v>
      </c>
    </row>
    <row r="31" spans="1:11" ht="11.25" customHeight="1" x14ac:dyDescent="0.25">
      <c r="A31" s="2"/>
      <c r="B31" s="2"/>
      <c r="C31" s="2" t="s">
        <v>96</v>
      </c>
      <c r="D31" s="2"/>
      <c r="E31" s="52">
        <v>0</v>
      </c>
      <c r="F31" s="52">
        <v>0</v>
      </c>
      <c r="G31" s="54">
        <f t="shared" si="4"/>
        <v>0</v>
      </c>
      <c r="H31" s="52">
        <v>3.637978807091713E-12</v>
      </c>
      <c r="I31" s="52">
        <v>0</v>
      </c>
      <c r="J31" s="52">
        <v>3.637978807091713E-12</v>
      </c>
      <c r="K31" s="53">
        <f t="shared" si="5"/>
        <v>3.637978807091713E-12</v>
      </c>
    </row>
    <row r="32" spans="1:11" ht="11.25" customHeight="1" x14ac:dyDescent="0.25">
      <c r="A32" s="2"/>
      <c r="B32" s="2"/>
      <c r="C32" s="2" t="s">
        <v>100</v>
      </c>
      <c r="D32" s="2"/>
      <c r="E32" s="52">
        <v>454728.11</v>
      </c>
      <c r="F32" s="52">
        <v>579995.5</v>
      </c>
      <c r="G32" s="54">
        <f t="shared" si="4"/>
        <v>-125267.39000000001</v>
      </c>
      <c r="H32" s="52">
        <v>909456.0006250001</v>
      </c>
      <c r="I32" s="52">
        <v>994278</v>
      </c>
      <c r="J32" s="52">
        <v>454727.89062500012</v>
      </c>
      <c r="K32" s="53">
        <f t="shared" si="5"/>
        <v>-84821.999374999898</v>
      </c>
    </row>
    <row r="33" spans="1:11" ht="11.25" customHeight="1" x14ac:dyDescent="0.25">
      <c r="A33" s="2"/>
      <c r="B33" s="2"/>
      <c r="C33" s="2" t="s">
        <v>103</v>
      </c>
      <c r="D33" s="2"/>
      <c r="E33" s="52">
        <v>27305.34</v>
      </c>
      <c r="F33" s="52">
        <v>59892</v>
      </c>
      <c r="G33" s="54">
        <f t="shared" si="4"/>
        <v>-32586.66</v>
      </c>
      <c r="H33" s="52">
        <v>54610.000644531254</v>
      </c>
      <c r="I33" s="52">
        <v>102672</v>
      </c>
      <c r="J33" s="52">
        <v>27304.660644531254</v>
      </c>
      <c r="K33" s="53">
        <f t="shared" si="5"/>
        <v>-48061.999355468746</v>
      </c>
    </row>
    <row r="34" spans="1:11" ht="11.25" customHeight="1" x14ac:dyDescent="0.25">
      <c r="A34" s="2"/>
      <c r="B34" s="2"/>
      <c r="C34" s="2" t="s">
        <v>106</v>
      </c>
      <c r="D34" s="2"/>
      <c r="E34" s="52">
        <v>0</v>
      </c>
      <c r="F34" s="52">
        <v>30762.69</v>
      </c>
      <c r="G34" s="54">
        <f t="shared" si="4"/>
        <v>-30762.69</v>
      </c>
      <c r="H34" s="52">
        <v>52736.0400390625</v>
      </c>
      <c r="I34" s="52">
        <v>52736.04</v>
      </c>
      <c r="J34" s="52">
        <v>52736.0400390625</v>
      </c>
      <c r="K34" s="53">
        <f t="shared" si="5"/>
        <v>3.9062499126885086E-5</v>
      </c>
    </row>
    <row r="35" spans="1:11" ht="11.25" customHeight="1" x14ac:dyDescent="0.25">
      <c r="A35" s="2"/>
      <c r="B35" s="2"/>
      <c r="C35" s="2" t="s">
        <v>108</v>
      </c>
      <c r="D35" s="2"/>
      <c r="E35" s="52">
        <v>56006.87</v>
      </c>
      <c r="F35" s="52">
        <v>63782.25</v>
      </c>
      <c r="G35" s="54">
        <f t="shared" si="4"/>
        <v>-7775.3799999999974</v>
      </c>
      <c r="H35" s="52">
        <v>109341.000859375</v>
      </c>
      <c r="I35" s="52">
        <v>109341</v>
      </c>
      <c r="J35" s="52">
        <v>53334.130859374993</v>
      </c>
      <c r="K35" s="53">
        <f t="shared" si="5"/>
        <v>8.5937499534338713E-4</v>
      </c>
    </row>
    <row r="36" spans="1:11" ht="11.25" customHeight="1" x14ac:dyDescent="0.25">
      <c r="A36" s="2"/>
      <c r="B36" s="2"/>
      <c r="C36" s="2" t="s">
        <v>111</v>
      </c>
      <c r="D36" s="2"/>
      <c r="E36" s="52">
        <v>49811.54</v>
      </c>
      <c r="F36" s="52">
        <v>46993.31</v>
      </c>
      <c r="G36" s="54">
        <f t="shared" si="4"/>
        <v>2818.2300000000032</v>
      </c>
      <c r="H36" s="52">
        <v>80560.001914062494</v>
      </c>
      <c r="I36" s="52">
        <v>80559.960000000006</v>
      </c>
      <c r="J36" s="52">
        <v>30748.461914062493</v>
      </c>
      <c r="K36" s="53">
        <f t="shared" si="5"/>
        <v>4.1914062487194315E-2</v>
      </c>
    </row>
    <row r="37" spans="1:11" ht="11.25" customHeight="1" x14ac:dyDescent="0.25">
      <c r="A37" s="2"/>
      <c r="B37" s="2"/>
      <c r="C37" s="2" t="s">
        <v>114</v>
      </c>
      <c r="D37" s="2"/>
      <c r="E37" s="52">
        <v>43926.21</v>
      </c>
      <c r="F37" s="52">
        <v>13578.81</v>
      </c>
      <c r="G37" s="54">
        <f t="shared" si="4"/>
        <v>30347.4</v>
      </c>
      <c r="H37" s="52">
        <v>23277.960488281249</v>
      </c>
      <c r="I37" s="52">
        <v>23277.96</v>
      </c>
      <c r="J37" s="52">
        <v>-20648.24951171875</v>
      </c>
      <c r="K37" s="53">
        <f t="shared" si="5"/>
        <v>4.8828125E-4</v>
      </c>
    </row>
    <row r="38" spans="1:11" ht="11.25" customHeight="1" x14ac:dyDescent="0.25">
      <c r="A38" s="2"/>
      <c r="B38" s="2"/>
      <c r="C38" s="2" t="s">
        <v>116</v>
      </c>
      <c r="D38" s="2"/>
      <c r="E38" s="52">
        <v>45279.07</v>
      </c>
      <c r="F38" s="52">
        <v>45511.06</v>
      </c>
      <c r="G38" s="54">
        <f t="shared" si="4"/>
        <v>-231.98999999999796</v>
      </c>
      <c r="H38" s="52">
        <v>78018.960136718757</v>
      </c>
      <c r="I38" s="52">
        <v>78018.960000000006</v>
      </c>
      <c r="J38" s="52">
        <v>32739.890136718757</v>
      </c>
      <c r="K38" s="53">
        <f t="shared" si="5"/>
        <v>1.3671875058207661E-4</v>
      </c>
    </row>
    <row r="39" spans="1:11" ht="11.25" customHeight="1" x14ac:dyDescent="0.25">
      <c r="A39" s="2"/>
      <c r="B39" s="2"/>
      <c r="C39" s="2" t="s">
        <v>119</v>
      </c>
      <c r="D39" s="2"/>
      <c r="E39" s="52">
        <v>42054.45</v>
      </c>
      <c r="F39" s="52">
        <v>42705.25</v>
      </c>
      <c r="G39" s="54">
        <f t="shared" si="4"/>
        <v>-650.80000000000291</v>
      </c>
      <c r="H39" s="52">
        <v>73209.000781249997</v>
      </c>
      <c r="I39" s="52">
        <v>73209</v>
      </c>
      <c r="J39" s="52">
        <v>31154.55078125</v>
      </c>
      <c r="K39" s="53">
        <f t="shared" si="5"/>
        <v>7.8124999708961695E-4</v>
      </c>
    </row>
    <row r="40" spans="1:11" ht="11.25" customHeight="1" x14ac:dyDescent="0.25">
      <c r="A40" s="2"/>
      <c r="B40" s="2"/>
      <c r="C40" s="38" t="s">
        <v>121</v>
      </c>
      <c r="D40" s="38"/>
      <c r="E40" s="52">
        <f>SUM(E28:E39)</f>
        <v>935107.61999999988</v>
      </c>
      <c r="F40" s="52">
        <f>SUM(F28:F39)</f>
        <v>1287596.8700000001</v>
      </c>
      <c r="G40" s="54">
        <f t="shared" si="4"/>
        <v>-352489.25000000023</v>
      </c>
      <c r="H40" s="52">
        <f>SUM(H28:H39)</f>
        <v>1791388.9676562501</v>
      </c>
      <c r="I40" s="52">
        <f>SUM(I28:I39)</f>
        <v>2207308.92</v>
      </c>
      <c r="J40" s="52">
        <v>2419056.3505554209</v>
      </c>
      <c r="K40" s="53">
        <f t="shared" si="5"/>
        <v>-415919.95234374981</v>
      </c>
    </row>
    <row r="41" spans="1:11" ht="11.25" customHeight="1" x14ac:dyDescent="0.25">
      <c r="A41" s="2"/>
      <c r="B41" s="2" t="s">
        <v>29</v>
      </c>
      <c r="C41" s="2"/>
      <c r="D41" s="2"/>
      <c r="F41" s="52"/>
      <c r="G41" s="54"/>
      <c r="H41" s="52"/>
      <c r="I41" s="52"/>
      <c r="J41" s="52"/>
      <c r="K41" s="53"/>
    </row>
    <row r="42" spans="1:11" ht="11.25" customHeight="1" x14ac:dyDescent="0.25">
      <c r="A42" s="2"/>
      <c r="B42" s="2"/>
      <c r="C42" s="2" t="s">
        <v>124</v>
      </c>
      <c r="D42" s="2"/>
      <c r="E42" s="52">
        <v>61051.88</v>
      </c>
      <c r="F42" s="52">
        <v>110552.19</v>
      </c>
      <c r="G42" s="54">
        <f t="shared" ref="G42:G49" si="6">E42-F42</f>
        <v>-49500.310000000005</v>
      </c>
      <c r="H42" s="52">
        <v>189518.051875</v>
      </c>
      <c r="I42" s="52">
        <v>189518.04</v>
      </c>
      <c r="J42" s="52">
        <v>128466.171875</v>
      </c>
      <c r="K42" s="53">
        <f t="shared" ref="K42:K49" si="7">H42-I42</f>
        <v>1.187499999650754E-2</v>
      </c>
    </row>
    <row r="43" spans="1:11" ht="11.25" customHeight="1" x14ac:dyDescent="0.25">
      <c r="A43" s="2"/>
      <c r="B43" s="2"/>
      <c r="C43" s="2" t="s">
        <v>127</v>
      </c>
      <c r="D43" s="2"/>
      <c r="E43" s="52">
        <v>48427.87</v>
      </c>
      <c r="F43" s="52">
        <v>80776.5</v>
      </c>
      <c r="G43" s="54">
        <f t="shared" si="6"/>
        <v>-32348.629999999997</v>
      </c>
      <c r="H43" s="52">
        <v>138473.993046875</v>
      </c>
      <c r="I43" s="52">
        <v>138474</v>
      </c>
      <c r="J43" s="52">
        <v>90046.123046875</v>
      </c>
      <c r="K43" s="53">
        <f t="shared" si="7"/>
        <v>-6.9531250046566129E-3</v>
      </c>
    </row>
    <row r="44" spans="1:11" ht="11.25" customHeight="1" x14ac:dyDescent="0.25">
      <c r="A44" s="2"/>
      <c r="B44" s="2"/>
      <c r="C44" s="2" t="s">
        <v>130</v>
      </c>
      <c r="D44" s="2"/>
      <c r="E44" s="52">
        <v>11326.78</v>
      </c>
      <c r="F44" s="52">
        <v>17714.060000000001</v>
      </c>
      <c r="G44" s="54">
        <f t="shared" si="6"/>
        <v>-6387.2800000000007</v>
      </c>
      <c r="H44" s="52">
        <v>30366.959443359374</v>
      </c>
      <c r="I44" s="52">
        <v>30366.959999999999</v>
      </c>
      <c r="J44" s="52">
        <v>19040.179443359375</v>
      </c>
      <c r="K44" s="53">
        <f t="shared" si="7"/>
        <v>-5.566406252910383E-4</v>
      </c>
    </row>
    <row r="45" spans="1:11" ht="11.25" customHeight="1" x14ac:dyDescent="0.25">
      <c r="A45" s="2"/>
      <c r="B45" s="2"/>
      <c r="C45" s="2" t="s">
        <v>133</v>
      </c>
      <c r="D45" s="2"/>
      <c r="E45" s="52">
        <v>11068</v>
      </c>
      <c r="F45" s="52">
        <v>36656.69</v>
      </c>
      <c r="G45" s="54">
        <f t="shared" si="6"/>
        <v>-25588.690000000002</v>
      </c>
      <c r="H45" s="52">
        <v>62840.001953125</v>
      </c>
      <c r="I45" s="52">
        <v>62840.04</v>
      </c>
      <c r="J45" s="52">
        <v>51772.001953125</v>
      </c>
      <c r="K45" s="53">
        <f t="shared" si="7"/>
        <v>-3.8046875000873115E-2</v>
      </c>
    </row>
    <row r="46" spans="1:11" ht="11.25" customHeight="1" x14ac:dyDescent="0.25">
      <c r="A46" s="2"/>
      <c r="B46" s="2"/>
      <c r="C46" s="2" t="s">
        <v>136</v>
      </c>
      <c r="D46" s="2"/>
      <c r="E46" s="52">
        <v>5777.56</v>
      </c>
      <c r="F46" s="52">
        <v>6483.19</v>
      </c>
      <c r="G46" s="54">
        <f t="shared" si="6"/>
        <v>-705.6299999999992</v>
      </c>
      <c r="H46" s="52">
        <v>11114.040102539062</v>
      </c>
      <c r="I46" s="52">
        <v>11114.04</v>
      </c>
      <c r="J46" s="52">
        <v>5336.4801025390616</v>
      </c>
      <c r="K46" s="53">
        <f t="shared" si="7"/>
        <v>1.0253906111756805E-4</v>
      </c>
    </row>
    <row r="47" spans="1:11" ht="11.25" customHeight="1" x14ac:dyDescent="0.25">
      <c r="A47" s="2"/>
      <c r="B47" s="2"/>
      <c r="C47" s="2" t="s">
        <v>139</v>
      </c>
      <c r="D47" s="2"/>
      <c r="E47" s="52">
        <v>6405</v>
      </c>
      <c r="F47" s="52">
        <v>5943</v>
      </c>
      <c r="G47" s="54">
        <f t="shared" si="6"/>
        <v>462</v>
      </c>
      <c r="H47" s="52">
        <v>10187.999877929688</v>
      </c>
      <c r="I47" s="52">
        <v>10188</v>
      </c>
      <c r="J47" s="52">
        <v>3782.9998779296875</v>
      </c>
      <c r="K47" s="53">
        <f t="shared" si="7"/>
        <v>-1.220703125E-4</v>
      </c>
    </row>
    <row r="48" spans="1:11" ht="11.25" customHeight="1" x14ac:dyDescent="0.25">
      <c r="A48" s="2"/>
      <c r="B48" s="2"/>
      <c r="C48" s="2" t="s">
        <v>142</v>
      </c>
      <c r="D48" s="2"/>
      <c r="E48" s="52">
        <v>2185.84</v>
      </c>
      <c r="F48" s="52">
        <v>15247.75</v>
      </c>
      <c r="G48" s="54">
        <f t="shared" si="6"/>
        <v>-13061.91</v>
      </c>
      <c r="H48" s="52">
        <v>26138.9991796875</v>
      </c>
      <c r="I48" s="52">
        <v>26139</v>
      </c>
      <c r="J48" s="52">
        <v>23953.1591796875</v>
      </c>
      <c r="K48" s="53">
        <f t="shared" si="7"/>
        <v>-8.2031249985448085E-4</v>
      </c>
    </row>
    <row r="49" spans="1:11" ht="11.25" customHeight="1" x14ac:dyDescent="0.25">
      <c r="A49" s="2"/>
      <c r="B49" s="2"/>
      <c r="C49" s="38" t="s">
        <v>144</v>
      </c>
      <c r="D49" s="38"/>
      <c r="E49" s="52">
        <f>SUM(E42:E48)</f>
        <v>146242.93</v>
      </c>
      <c r="F49" s="52">
        <f>SUM(F42:F48)</f>
        <v>273373.38</v>
      </c>
      <c r="G49" s="54">
        <f t="shared" si="6"/>
        <v>-127130.45000000001</v>
      </c>
      <c r="H49" s="52">
        <f>SUM(H42:H48)</f>
        <v>468640.04547851568</v>
      </c>
      <c r="I49" s="52">
        <f>SUM(I42:I48)</f>
        <v>468640.08</v>
      </c>
      <c r="J49" s="52">
        <v>779428.93737792992</v>
      </c>
      <c r="K49" s="53">
        <f t="shared" si="7"/>
        <v>-3.4521484340075403E-2</v>
      </c>
    </row>
    <row r="50" spans="1:11" ht="11.25" customHeight="1" x14ac:dyDescent="0.25">
      <c r="A50" s="2"/>
      <c r="B50" s="2" t="s">
        <v>30</v>
      </c>
      <c r="C50" s="2"/>
      <c r="D50" s="2"/>
      <c r="E50" s="52"/>
      <c r="F50" s="52"/>
      <c r="G50" s="54"/>
      <c r="H50" s="52"/>
      <c r="I50" s="52"/>
      <c r="J50" s="52"/>
      <c r="K50" s="53"/>
    </row>
    <row r="51" spans="1:11" ht="11.25" customHeight="1" x14ac:dyDescent="0.25">
      <c r="A51" s="2"/>
      <c r="B51" s="2"/>
      <c r="C51" s="2" t="s">
        <v>146</v>
      </c>
      <c r="D51" s="2"/>
      <c r="E51" s="52">
        <v>57435.31</v>
      </c>
      <c r="F51" s="52">
        <v>99678.67</v>
      </c>
      <c r="G51" s="54">
        <f t="shared" ref="G51:G55" si="8">E51-F51</f>
        <v>-42243.360000000001</v>
      </c>
      <c r="H51" s="52">
        <v>170877.995546875</v>
      </c>
      <c r="I51" s="52">
        <v>170877.72</v>
      </c>
      <c r="J51" s="52">
        <v>113442.685546875</v>
      </c>
      <c r="K51" s="53">
        <f t="shared" ref="K51:K55" si="9">H51-I51</f>
        <v>0.27554687499650754</v>
      </c>
    </row>
    <row r="52" spans="1:11" ht="11.25" customHeight="1" x14ac:dyDescent="0.25">
      <c r="A52" s="2"/>
      <c r="B52" s="2"/>
      <c r="C52" s="2" t="s">
        <v>149</v>
      </c>
      <c r="D52" s="2"/>
      <c r="E52" s="52">
        <v>0</v>
      </c>
      <c r="F52" s="52">
        <v>36920.519999999997</v>
      </c>
      <c r="G52" s="54">
        <f t="shared" si="8"/>
        <v>-36920.519999999997</v>
      </c>
      <c r="H52" s="52">
        <v>63292.3193359375</v>
      </c>
      <c r="I52" s="52">
        <v>63292.32</v>
      </c>
      <c r="J52" s="52">
        <v>63292.3193359375</v>
      </c>
      <c r="K52" s="53">
        <f t="shared" si="9"/>
        <v>-6.640624997089617E-4</v>
      </c>
    </row>
    <row r="53" spans="1:11" ht="11.25" customHeight="1" x14ac:dyDescent="0.25">
      <c r="A53" s="2"/>
      <c r="B53" s="2"/>
      <c r="C53" s="2" t="s">
        <v>152</v>
      </c>
      <c r="D53" s="2"/>
      <c r="E53" s="52">
        <v>3618.68</v>
      </c>
      <c r="F53" s="52">
        <v>6475</v>
      </c>
      <c r="G53" s="54">
        <f t="shared" si="8"/>
        <v>-2856.32</v>
      </c>
      <c r="H53" s="52">
        <v>11100.000190429688</v>
      </c>
      <c r="I53" s="52">
        <v>11100</v>
      </c>
      <c r="J53" s="52">
        <v>7481.3201904296875</v>
      </c>
      <c r="K53" s="53">
        <f t="shared" si="9"/>
        <v>1.904296877910383E-4</v>
      </c>
    </row>
    <row r="54" spans="1:11" ht="11.25" customHeight="1" x14ac:dyDescent="0.25">
      <c r="A54" s="2"/>
      <c r="B54" s="2"/>
      <c r="C54" s="2" t="s">
        <v>154</v>
      </c>
      <c r="D54" s="2"/>
      <c r="E54" s="135">
        <v>52.24</v>
      </c>
      <c r="F54" s="135">
        <v>0</v>
      </c>
      <c r="G54" s="136">
        <f t="shared" si="8"/>
        <v>52.24</v>
      </c>
      <c r="H54" s="135">
        <v>2.2888183792701966E-7</v>
      </c>
      <c r="I54" s="135">
        <v>0</v>
      </c>
      <c r="J54" s="135">
        <v>-52.239999771118164</v>
      </c>
      <c r="K54" s="139">
        <f t="shared" si="9"/>
        <v>2.2888183792701966E-7</v>
      </c>
    </row>
    <row r="55" spans="1:11" ht="11.25" customHeight="1" x14ac:dyDescent="0.25">
      <c r="A55" s="2"/>
      <c r="B55" s="2"/>
      <c r="C55" s="38" t="s">
        <v>155</v>
      </c>
      <c r="D55" s="38"/>
      <c r="E55" s="52">
        <f>SUM(E51:E54)</f>
        <v>61106.229999999996</v>
      </c>
      <c r="F55" s="52">
        <f>SUM(F51:F54)</f>
        <v>143074.19</v>
      </c>
      <c r="G55" s="54">
        <f t="shared" si="8"/>
        <v>-81967.960000000006</v>
      </c>
      <c r="H55" s="52">
        <f>SUM(H51:H54)</f>
        <v>245270.31507347105</v>
      </c>
      <c r="I55" s="52">
        <f>SUM(I51:I54)</f>
        <v>245270.04</v>
      </c>
      <c r="J55" s="52">
        <v>480781.82921409607</v>
      </c>
      <c r="K55" s="53">
        <f t="shared" si="9"/>
        <v>0.27507347104256041</v>
      </c>
    </row>
    <row r="56" spans="1:11" ht="11.25" customHeight="1" x14ac:dyDescent="0.25">
      <c r="A56" s="2"/>
      <c r="B56" s="2" t="s">
        <v>32</v>
      </c>
      <c r="C56" s="2"/>
      <c r="D56" s="2"/>
      <c r="E56" s="52"/>
      <c r="F56" s="52"/>
      <c r="G56" s="54"/>
      <c r="H56" s="52"/>
      <c r="I56" s="52"/>
      <c r="J56" s="52"/>
      <c r="K56" s="53"/>
    </row>
    <row r="57" spans="1:11" ht="11.25" customHeight="1" x14ac:dyDescent="0.25">
      <c r="A57" s="2"/>
      <c r="B57" s="2"/>
      <c r="C57" s="2" t="s">
        <v>157</v>
      </c>
      <c r="D57" s="2"/>
      <c r="E57" s="52">
        <v>1061.04</v>
      </c>
      <c r="F57" s="52">
        <v>4990.09</v>
      </c>
      <c r="G57" s="54">
        <f t="shared" ref="G57:G68" si="10">E57-F57</f>
        <v>-3929.05</v>
      </c>
      <c r="H57" s="52">
        <v>8554.4402685546884</v>
      </c>
      <c r="I57" s="52">
        <v>8554.44</v>
      </c>
      <c r="J57" s="52">
        <v>7493.4002685546884</v>
      </c>
      <c r="K57" s="53">
        <f t="shared" ref="K57:K68" si="11">H57-I57</f>
        <v>2.6855468786379788E-4</v>
      </c>
    </row>
    <row r="58" spans="1:11" ht="11.25" customHeight="1" x14ac:dyDescent="0.25">
      <c r="A58" s="2"/>
      <c r="B58" s="2"/>
      <c r="C58" s="2" t="s">
        <v>160</v>
      </c>
      <c r="D58" s="2"/>
      <c r="E58" s="52">
        <v>4223.88</v>
      </c>
      <c r="F58" s="52">
        <v>0</v>
      </c>
      <c r="G58" s="54">
        <f t="shared" si="10"/>
        <v>4223.88</v>
      </c>
      <c r="H58" s="52">
        <v>-4.8828123908606358E-6</v>
      </c>
      <c r="I58" s="52">
        <v>0</v>
      </c>
      <c r="J58" s="52">
        <v>-4223.8800048828125</v>
      </c>
      <c r="K58" s="53">
        <f t="shared" si="11"/>
        <v>-4.8828123908606358E-6</v>
      </c>
    </row>
    <row r="59" spans="1:11" ht="11.25" customHeight="1" x14ac:dyDescent="0.25">
      <c r="A59" s="2"/>
      <c r="B59" s="2"/>
      <c r="C59" s="2" t="s">
        <v>163</v>
      </c>
      <c r="D59" s="2"/>
      <c r="E59" s="52">
        <v>2352.34</v>
      </c>
      <c r="F59" s="52">
        <v>8872.5</v>
      </c>
      <c r="G59" s="54">
        <f t="shared" si="10"/>
        <v>-6520.16</v>
      </c>
      <c r="H59" s="52">
        <v>15209.999912109375</v>
      </c>
      <c r="I59" s="52">
        <v>15210</v>
      </c>
      <c r="J59" s="52">
        <v>12857.659912109375</v>
      </c>
      <c r="K59" s="53">
        <f t="shared" si="11"/>
        <v>-8.7890624854480848E-5</v>
      </c>
    </row>
    <row r="60" spans="1:11" ht="11.25" customHeight="1" x14ac:dyDescent="0.25">
      <c r="A60" s="2"/>
      <c r="B60" s="2"/>
      <c r="C60" s="2" t="s">
        <v>166</v>
      </c>
      <c r="D60" s="2"/>
      <c r="E60" s="52">
        <v>31.73</v>
      </c>
      <c r="F60" s="52">
        <v>14000</v>
      </c>
      <c r="G60" s="54">
        <f t="shared" si="10"/>
        <v>-13968.27</v>
      </c>
      <c r="H60" s="52">
        <v>23999.99904296875</v>
      </c>
      <c r="I60" s="52">
        <v>24000</v>
      </c>
      <c r="J60" s="52">
        <v>23968.26904296875</v>
      </c>
      <c r="K60" s="53">
        <f t="shared" si="11"/>
        <v>-9.5703125043655746E-4</v>
      </c>
    </row>
    <row r="61" spans="1:11" ht="11.25" customHeight="1" x14ac:dyDescent="0.25">
      <c r="A61" s="2"/>
      <c r="B61" s="2"/>
      <c r="C61" s="2" t="s">
        <v>169</v>
      </c>
      <c r="D61" s="2"/>
      <c r="E61" s="52">
        <v>4708.08</v>
      </c>
      <c r="F61" s="52">
        <v>5308.31</v>
      </c>
      <c r="G61" s="54">
        <f t="shared" si="10"/>
        <v>-600.23000000000047</v>
      </c>
      <c r="H61" s="52">
        <v>9099.9598828124999</v>
      </c>
      <c r="I61" s="52">
        <v>9099.9599999999991</v>
      </c>
      <c r="J61" s="52">
        <v>4391.8798828125</v>
      </c>
      <c r="K61" s="53">
        <f t="shared" si="11"/>
        <v>-1.1718749919964466E-4</v>
      </c>
    </row>
    <row r="62" spans="1:11" ht="11.25" customHeight="1" x14ac:dyDescent="0.25">
      <c r="A62" s="2"/>
      <c r="B62" s="2"/>
      <c r="C62" s="2" t="s">
        <v>172</v>
      </c>
      <c r="D62" s="2"/>
      <c r="E62" s="52">
        <v>284.27</v>
      </c>
      <c r="F62" s="52">
        <v>0</v>
      </c>
      <c r="G62" s="54">
        <f t="shared" si="10"/>
        <v>284.27</v>
      </c>
      <c r="H62" s="52">
        <v>1.8615722638060106E-5</v>
      </c>
      <c r="I62" s="52">
        <v>0</v>
      </c>
      <c r="J62" s="52">
        <v>-284.26998138427734</v>
      </c>
      <c r="K62" s="53">
        <f t="shared" si="11"/>
        <v>1.8615722638060106E-5</v>
      </c>
    </row>
    <row r="63" spans="1:11" ht="11.25" customHeight="1" x14ac:dyDescent="0.25">
      <c r="A63" s="2"/>
      <c r="B63" s="2"/>
      <c r="C63" s="2" t="s">
        <v>174</v>
      </c>
      <c r="D63" s="2"/>
      <c r="E63" s="52">
        <v>31959.31</v>
      </c>
      <c r="F63" s="52">
        <v>44908.01</v>
      </c>
      <c r="G63" s="54">
        <f t="shared" si="10"/>
        <v>-12948.7</v>
      </c>
      <c r="H63" s="52">
        <v>76984.998476562498</v>
      </c>
      <c r="I63" s="52">
        <v>76985.16</v>
      </c>
      <c r="J63" s="52">
        <v>45025.6884765625</v>
      </c>
      <c r="K63" s="53">
        <f t="shared" si="11"/>
        <v>-0.16152343750582077</v>
      </c>
    </row>
    <row r="64" spans="1:11" ht="11.25" customHeight="1" x14ac:dyDescent="0.25">
      <c r="A64" s="2"/>
      <c r="B64" s="2"/>
      <c r="C64" s="2" t="s">
        <v>177</v>
      </c>
      <c r="D64" s="2"/>
      <c r="E64" s="52">
        <v>2930.6</v>
      </c>
      <c r="F64" s="52">
        <v>10500</v>
      </c>
      <c r="G64" s="54">
        <f t="shared" si="10"/>
        <v>-7569.4</v>
      </c>
      <c r="H64" s="52">
        <v>18000.000634765624</v>
      </c>
      <c r="I64" s="52">
        <v>18000</v>
      </c>
      <c r="J64" s="52">
        <v>15069.400634765623</v>
      </c>
      <c r="K64" s="53">
        <f t="shared" si="11"/>
        <v>6.3476562354480848E-4</v>
      </c>
    </row>
    <row r="65" spans="1:11" ht="11.25" customHeight="1" x14ac:dyDescent="0.25">
      <c r="A65" s="2"/>
      <c r="B65" s="2"/>
      <c r="C65" s="2" t="s">
        <v>180</v>
      </c>
      <c r="D65" s="2"/>
      <c r="E65" s="52">
        <v>425</v>
      </c>
      <c r="F65" s="52">
        <v>0</v>
      </c>
      <c r="G65" s="54">
        <f t="shared" si="10"/>
        <v>425</v>
      </c>
      <c r="H65" s="52">
        <v>0</v>
      </c>
      <c r="I65" s="52">
        <v>0</v>
      </c>
      <c r="J65" s="52">
        <v>-425</v>
      </c>
      <c r="K65" s="53">
        <f t="shared" si="11"/>
        <v>0</v>
      </c>
    </row>
    <row r="66" spans="1:11" ht="11.25" customHeight="1" x14ac:dyDescent="0.25">
      <c r="A66" s="2"/>
      <c r="B66" s="2"/>
      <c r="C66" s="2" t="s">
        <v>183</v>
      </c>
      <c r="D66" s="2"/>
      <c r="E66" s="52">
        <v>3427.81</v>
      </c>
      <c r="F66" s="52">
        <v>10500</v>
      </c>
      <c r="G66" s="54">
        <f t="shared" si="10"/>
        <v>-7072.1900000000005</v>
      </c>
      <c r="H66" s="52">
        <v>17999.999941406248</v>
      </c>
      <c r="I66" s="52">
        <v>18000</v>
      </c>
      <c r="J66" s="52">
        <v>14572.189941406248</v>
      </c>
      <c r="K66" s="53">
        <f t="shared" si="11"/>
        <v>-5.8593752328306437E-5</v>
      </c>
    </row>
    <row r="67" spans="1:11" ht="11.25" customHeight="1" x14ac:dyDescent="0.25">
      <c r="A67" s="2"/>
      <c r="B67" s="2"/>
      <c r="C67" s="2" t="s">
        <v>186</v>
      </c>
      <c r="D67" s="2"/>
      <c r="E67" s="52">
        <v>38624.379999999997</v>
      </c>
      <c r="F67" s="52">
        <v>58677.5</v>
      </c>
      <c r="G67" s="54">
        <f t="shared" si="10"/>
        <v>-20053.120000000003</v>
      </c>
      <c r="H67" s="52">
        <v>100590.0001171875</v>
      </c>
      <c r="I67" s="52">
        <v>100590</v>
      </c>
      <c r="J67" s="52">
        <v>61965.620117187507</v>
      </c>
      <c r="K67" s="53">
        <f t="shared" si="11"/>
        <v>1.1718750465661287E-4</v>
      </c>
    </row>
    <row r="68" spans="1:11" ht="11.25" customHeight="1" x14ac:dyDescent="0.25">
      <c r="A68" s="2"/>
      <c r="B68" s="2"/>
      <c r="C68" s="38" t="s">
        <v>188</v>
      </c>
      <c r="D68" s="38"/>
      <c r="E68" s="52">
        <f>SUM(E57:E67)</f>
        <v>90028.44</v>
      </c>
      <c r="F68" s="52">
        <f>SUM(F57:F67)</f>
        <v>157756.41</v>
      </c>
      <c r="G68" s="54">
        <f t="shared" si="10"/>
        <v>-67727.97</v>
      </c>
      <c r="H68" s="52">
        <f>SUM(H57:H67)</f>
        <v>270439.3982901001</v>
      </c>
      <c r="I68" s="52">
        <f>SUM(I57:I67)</f>
        <v>270439.56</v>
      </c>
      <c r="J68" s="52">
        <v>474440.76054573047</v>
      </c>
      <c r="K68" s="53">
        <f t="shared" si="11"/>
        <v>-0.16170989989768714</v>
      </c>
    </row>
    <row r="69" spans="1:11" ht="11.25" customHeight="1" x14ac:dyDescent="0.25">
      <c r="A69" s="2"/>
      <c r="B69" s="2" t="s">
        <v>33</v>
      </c>
      <c r="C69" s="2"/>
      <c r="D69" s="2"/>
      <c r="E69" s="52"/>
      <c r="F69" s="52"/>
      <c r="G69" s="54"/>
      <c r="H69" s="52"/>
      <c r="I69" s="52"/>
      <c r="J69" s="52"/>
      <c r="K69" s="53"/>
    </row>
    <row r="70" spans="1:11" ht="11.25" customHeight="1" x14ac:dyDescent="0.25">
      <c r="A70" s="2"/>
      <c r="B70" s="2"/>
      <c r="C70" s="2" t="s">
        <v>190</v>
      </c>
      <c r="D70" s="2"/>
      <c r="E70" s="52">
        <v>79017.02</v>
      </c>
      <c r="F70" s="52">
        <v>311.85000000000002</v>
      </c>
      <c r="G70" s="54">
        <f t="shared" ref="G70:G81" si="12">E70-F70</f>
        <v>78705.17</v>
      </c>
      <c r="H70" s="52">
        <v>534.59812500000407</v>
      </c>
      <c r="I70" s="52">
        <v>534.6</v>
      </c>
      <c r="J70" s="52">
        <v>-78482.421875</v>
      </c>
      <c r="K70" s="53">
        <f t="shared" ref="K70:K81" si="13">H70-I70</f>
        <v>-1.8749999959482011E-3</v>
      </c>
    </row>
    <row r="71" spans="1:11" ht="11.25" customHeight="1" x14ac:dyDescent="0.25">
      <c r="A71" s="2"/>
      <c r="B71" s="2"/>
      <c r="C71" s="2" t="s">
        <v>193</v>
      </c>
      <c r="D71" s="2"/>
      <c r="E71" s="52">
        <v>10787.69</v>
      </c>
      <c r="F71" s="52">
        <v>22253</v>
      </c>
      <c r="G71" s="54">
        <f t="shared" si="12"/>
        <v>-11465.31</v>
      </c>
      <c r="H71" s="52">
        <v>38147.997617187502</v>
      </c>
      <c r="I71" s="52">
        <v>38148</v>
      </c>
      <c r="J71" s="52">
        <v>27360.3076171875</v>
      </c>
      <c r="K71" s="53">
        <f t="shared" si="13"/>
        <v>-2.3828124976716936E-3</v>
      </c>
    </row>
    <row r="72" spans="1:11" ht="11.25" customHeight="1" x14ac:dyDescent="0.25">
      <c r="A72" s="2"/>
      <c r="B72" s="2"/>
      <c r="C72" s="2" t="s">
        <v>196</v>
      </c>
      <c r="D72" s="2"/>
      <c r="E72" s="52">
        <v>0</v>
      </c>
      <c r="F72" s="52">
        <v>6194.3</v>
      </c>
      <c r="G72" s="54">
        <f t="shared" si="12"/>
        <v>-6194.3</v>
      </c>
      <c r="H72" s="52">
        <v>10619.000244140625</v>
      </c>
      <c r="I72" s="52">
        <v>10618.8</v>
      </c>
      <c r="J72" s="52">
        <v>10619.000244140625</v>
      </c>
      <c r="K72" s="53">
        <f t="shared" si="13"/>
        <v>0.2002441406257276</v>
      </c>
    </row>
    <row r="73" spans="1:11" ht="11.25" customHeight="1" x14ac:dyDescent="0.25">
      <c r="A73" s="2"/>
      <c r="B73" s="2"/>
      <c r="C73" s="2" t="s">
        <v>201</v>
      </c>
      <c r="D73" s="2"/>
      <c r="E73" s="52">
        <v>17965</v>
      </c>
      <c r="F73" s="52">
        <v>10710</v>
      </c>
      <c r="G73" s="54">
        <f t="shared" si="12"/>
        <v>7255</v>
      </c>
      <c r="H73" s="52">
        <v>18360</v>
      </c>
      <c r="I73" s="52">
        <v>18360</v>
      </c>
      <c r="J73" s="52">
        <v>395</v>
      </c>
      <c r="K73" s="53">
        <f t="shared" si="13"/>
        <v>0</v>
      </c>
    </row>
    <row r="74" spans="1:11" ht="11.25" customHeight="1" x14ac:dyDescent="0.25">
      <c r="A74" s="2"/>
      <c r="B74" s="2"/>
      <c r="C74" s="2" t="s">
        <v>204</v>
      </c>
      <c r="D74" s="2"/>
      <c r="E74" s="52">
        <v>141169.19</v>
      </c>
      <c r="F74" s="52">
        <v>177015.86</v>
      </c>
      <c r="G74" s="54">
        <f t="shared" si="12"/>
        <v>-35846.669999999984</v>
      </c>
      <c r="H74" s="52">
        <v>303456.00640625</v>
      </c>
      <c r="I74" s="52">
        <v>303455.76</v>
      </c>
      <c r="J74" s="52">
        <v>162286.81640625</v>
      </c>
      <c r="K74" s="53">
        <f t="shared" si="13"/>
        <v>0.24640624999301508</v>
      </c>
    </row>
    <row r="75" spans="1:11" ht="11.25" customHeight="1" x14ac:dyDescent="0.25">
      <c r="A75" s="2"/>
      <c r="B75" s="2"/>
      <c r="C75" s="2" t="s">
        <v>207</v>
      </c>
      <c r="D75" s="2"/>
      <c r="E75" s="52">
        <v>54310.9</v>
      </c>
      <c r="F75" s="52">
        <v>111781.25</v>
      </c>
      <c r="G75" s="54">
        <f t="shared" si="12"/>
        <v>-57470.35</v>
      </c>
      <c r="H75" s="52">
        <v>191624.99179687499</v>
      </c>
      <c r="I75" s="52">
        <v>191625</v>
      </c>
      <c r="J75" s="52">
        <v>137314.091796875</v>
      </c>
      <c r="K75" s="53">
        <f t="shared" si="13"/>
        <v>-8.2031250058207661E-3</v>
      </c>
    </row>
    <row r="76" spans="1:11" ht="11.25" customHeight="1" x14ac:dyDescent="0.25">
      <c r="A76" s="2"/>
      <c r="B76" s="2"/>
      <c r="C76" s="2" t="s">
        <v>210</v>
      </c>
      <c r="D76" s="2"/>
      <c r="E76" s="52">
        <v>25532.959999999999</v>
      </c>
      <c r="F76" s="52">
        <v>33339.67</v>
      </c>
      <c r="G76" s="54">
        <f t="shared" si="12"/>
        <v>-7806.7099999999991</v>
      </c>
      <c r="H76" s="52">
        <v>57154.000039062506</v>
      </c>
      <c r="I76" s="52">
        <v>57153.72</v>
      </c>
      <c r="J76" s="52">
        <v>31621.040039062507</v>
      </c>
      <c r="K76" s="53">
        <f t="shared" si="13"/>
        <v>0.28003906250523869</v>
      </c>
    </row>
    <row r="77" spans="1:11" ht="11.25" customHeight="1" x14ac:dyDescent="0.25">
      <c r="A77" s="2"/>
      <c r="B77" s="2"/>
      <c r="C77" s="2" t="s">
        <v>213</v>
      </c>
      <c r="D77" s="2"/>
      <c r="E77" s="52">
        <v>11340</v>
      </c>
      <c r="F77" s="52">
        <v>583.30999999999995</v>
      </c>
      <c r="G77" s="54">
        <f t="shared" si="12"/>
        <v>10756.69</v>
      </c>
      <c r="H77" s="52">
        <v>999.959716796875</v>
      </c>
      <c r="I77" s="52">
        <v>999.96</v>
      </c>
      <c r="J77" s="52">
        <v>-10340.040283203125</v>
      </c>
      <c r="K77" s="53">
        <f t="shared" si="13"/>
        <v>-2.8320312503637979E-4</v>
      </c>
    </row>
    <row r="78" spans="1:11" ht="11.25" customHeight="1" x14ac:dyDescent="0.25">
      <c r="A78" s="2"/>
      <c r="B78" s="2"/>
      <c r="C78" s="2" t="s">
        <v>216</v>
      </c>
      <c r="D78" s="2"/>
      <c r="E78" s="52">
        <v>0</v>
      </c>
      <c r="F78" s="52">
        <v>10791.69</v>
      </c>
      <c r="G78" s="54">
        <f t="shared" si="12"/>
        <v>-10791.69</v>
      </c>
      <c r="H78" s="52">
        <v>18500</v>
      </c>
      <c r="I78" s="52">
        <v>18500.04</v>
      </c>
      <c r="J78" s="52">
        <v>18500</v>
      </c>
      <c r="K78" s="53">
        <f t="shared" si="13"/>
        <v>-4.0000000000873115E-2</v>
      </c>
    </row>
    <row r="79" spans="1:11" ht="11.25" customHeight="1" x14ac:dyDescent="0.25">
      <c r="A79" s="2"/>
      <c r="B79" s="2"/>
      <c r="C79" s="2" t="s">
        <v>219</v>
      </c>
      <c r="D79" s="2"/>
      <c r="E79" s="52">
        <v>134.13999999999999</v>
      </c>
      <c r="F79" s="52">
        <v>0</v>
      </c>
      <c r="G79" s="54">
        <f t="shared" si="12"/>
        <v>134.13999999999999</v>
      </c>
      <c r="H79" s="52">
        <v>4.4250488429042889E-6</v>
      </c>
      <c r="I79" s="52">
        <v>0</v>
      </c>
      <c r="J79" s="52">
        <v>-134.13999557495114</v>
      </c>
      <c r="K79" s="53">
        <f t="shared" si="13"/>
        <v>4.4250488429042889E-6</v>
      </c>
    </row>
    <row r="80" spans="1:11" ht="11.25" customHeight="1" x14ac:dyDescent="0.25">
      <c r="A80" s="2"/>
      <c r="B80" s="2"/>
      <c r="C80" s="2" t="s">
        <v>222</v>
      </c>
      <c r="D80" s="2"/>
      <c r="E80" s="52">
        <v>3225.79</v>
      </c>
      <c r="F80" s="52">
        <v>26064.43</v>
      </c>
      <c r="G80" s="54">
        <f t="shared" si="12"/>
        <v>-22838.639999999999</v>
      </c>
      <c r="H80" s="52">
        <v>44682.000937500001</v>
      </c>
      <c r="I80" s="52">
        <v>44681.88</v>
      </c>
      <c r="J80" s="52">
        <v>41456.2109375</v>
      </c>
      <c r="K80" s="53">
        <f t="shared" si="13"/>
        <v>0.12093750000349246</v>
      </c>
    </row>
    <row r="81" spans="1:11" ht="11.25" customHeight="1" x14ac:dyDescent="0.25">
      <c r="A81" s="2"/>
      <c r="B81" s="2"/>
      <c r="C81" s="38" t="s">
        <v>224</v>
      </c>
      <c r="D81" s="38"/>
      <c r="E81" s="52">
        <f>SUM(E70:E80)</f>
        <v>343482.69000000006</v>
      </c>
      <c r="F81" s="52">
        <f>SUM(F70:F80)</f>
        <v>399045.36</v>
      </c>
      <c r="G81" s="54">
        <f t="shared" si="12"/>
        <v>-55562.669999999925</v>
      </c>
      <c r="H81" s="52">
        <f>SUM(H70:H80)</f>
        <v>684078.55488723761</v>
      </c>
      <c r="I81" s="52">
        <f>SUM(I70:I80)</f>
        <v>684077.76</v>
      </c>
      <c r="J81" s="52">
        <v>858802.64708518959</v>
      </c>
      <c r="K81" s="53">
        <f t="shared" si="13"/>
        <v>0.79488723760005087</v>
      </c>
    </row>
    <row r="82" spans="1:11" ht="11.25" customHeight="1" x14ac:dyDescent="0.25">
      <c r="A82" s="2"/>
      <c r="B82" s="2" t="s">
        <v>34</v>
      </c>
      <c r="C82" s="2"/>
      <c r="D82" s="2"/>
      <c r="E82" s="52"/>
      <c r="F82" s="52"/>
      <c r="G82" s="54"/>
      <c r="H82" s="52"/>
      <c r="I82" s="52"/>
      <c r="J82" s="52"/>
      <c r="K82" s="53"/>
    </row>
    <row r="83" spans="1:11" ht="11.25" customHeight="1" x14ac:dyDescent="0.25">
      <c r="A83" s="2"/>
      <c r="B83" s="2"/>
      <c r="C83" s="2" t="s">
        <v>226</v>
      </c>
      <c r="D83" s="2"/>
      <c r="E83" s="52">
        <v>17666.27</v>
      </c>
      <c r="F83" s="52">
        <v>987.63</v>
      </c>
      <c r="G83" s="54">
        <f t="shared" ref="G83:G98" si="14">E83-F83</f>
        <v>16678.64</v>
      </c>
      <c r="H83" s="52">
        <v>1693.0803027343718</v>
      </c>
      <c r="I83" s="52">
        <v>1693.08</v>
      </c>
      <c r="J83" s="52">
        <v>-15973.189697265629</v>
      </c>
      <c r="K83" s="53">
        <f t="shared" ref="K83:K98" si="15">H83-I83</f>
        <v>3.0273437187133823E-4</v>
      </c>
    </row>
    <row r="84" spans="1:11" ht="11.25" customHeight="1" x14ac:dyDescent="0.25">
      <c r="A84" s="2"/>
      <c r="B84" s="2"/>
      <c r="C84" s="2" t="s">
        <v>229</v>
      </c>
      <c r="D84" s="2"/>
      <c r="E84" s="52">
        <v>38110.97</v>
      </c>
      <c r="F84" s="52">
        <v>42124.67</v>
      </c>
      <c r="G84" s="54">
        <f t="shared" si="14"/>
        <v>-4013.6999999999971</v>
      </c>
      <c r="H84" s="52">
        <v>72214.002226562501</v>
      </c>
      <c r="I84" s="52">
        <v>72213.72</v>
      </c>
      <c r="J84" s="52">
        <v>34103.0322265625</v>
      </c>
      <c r="K84" s="53">
        <f t="shared" si="15"/>
        <v>0.2822265625</v>
      </c>
    </row>
    <row r="85" spans="1:11" ht="11.25" customHeight="1" x14ac:dyDescent="0.25">
      <c r="A85" s="2"/>
      <c r="B85" s="2"/>
      <c r="C85" s="2" t="s">
        <v>232</v>
      </c>
      <c r="D85" s="2"/>
      <c r="E85" s="52">
        <v>1925.7</v>
      </c>
      <c r="F85" s="52">
        <v>4158.42</v>
      </c>
      <c r="G85" s="54">
        <f t="shared" si="14"/>
        <v>-2232.7200000000003</v>
      </c>
      <c r="H85" s="52">
        <v>7128.7206298828123</v>
      </c>
      <c r="I85" s="52">
        <v>7128.72</v>
      </c>
      <c r="J85" s="52">
        <v>5203.0206298828125</v>
      </c>
      <c r="K85" s="53">
        <f t="shared" si="15"/>
        <v>6.2988281206344254E-4</v>
      </c>
    </row>
    <row r="86" spans="1:11" ht="11.25" customHeight="1" x14ac:dyDescent="0.25">
      <c r="A86" s="2"/>
      <c r="B86" s="2"/>
      <c r="C86" s="2" t="s">
        <v>235</v>
      </c>
      <c r="D86" s="2"/>
      <c r="E86" s="52">
        <v>12463.2</v>
      </c>
      <c r="F86" s="52">
        <v>8316.84</v>
      </c>
      <c r="G86" s="54">
        <f t="shared" si="14"/>
        <v>4146.3600000000006</v>
      </c>
      <c r="H86" s="52">
        <v>14257.440264892579</v>
      </c>
      <c r="I86" s="52">
        <v>14257.44</v>
      </c>
      <c r="J86" s="52">
        <v>1794.2402648925781</v>
      </c>
      <c r="K86" s="53">
        <f t="shared" si="15"/>
        <v>2.6489257834327873E-4</v>
      </c>
    </row>
    <row r="87" spans="1:11" ht="11.25" customHeight="1" x14ac:dyDescent="0.25">
      <c r="A87" s="2"/>
      <c r="B87" s="2"/>
      <c r="C87" s="2" t="s">
        <v>237</v>
      </c>
      <c r="D87" s="2"/>
      <c r="E87" s="52">
        <v>180</v>
      </c>
      <c r="F87" s="52">
        <v>0</v>
      </c>
      <c r="G87" s="54">
        <f t="shared" si="14"/>
        <v>180</v>
      </c>
      <c r="H87" s="52">
        <v>0</v>
      </c>
      <c r="I87" s="52">
        <v>0</v>
      </c>
      <c r="J87" s="52">
        <v>-180</v>
      </c>
      <c r="K87" s="53">
        <f t="shared" si="15"/>
        <v>0</v>
      </c>
    </row>
    <row r="88" spans="1:11" ht="11.25" customHeight="1" x14ac:dyDescent="0.25">
      <c r="A88" s="2"/>
      <c r="B88" s="2"/>
      <c r="C88" s="2" t="s">
        <v>239</v>
      </c>
      <c r="D88" s="2"/>
      <c r="E88" s="52">
        <v>65493.56</v>
      </c>
      <c r="F88" s="52">
        <v>51148.51</v>
      </c>
      <c r="G88" s="54">
        <f t="shared" si="14"/>
        <v>14345.049999999996</v>
      </c>
      <c r="H88" s="52">
        <v>87683.157167968748</v>
      </c>
      <c r="I88" s="52">
        <v>87683.16</v>
      </c>
      <c r="J88" s="52">
        <v>22189.59716796875</v>
      </c>
      <c r="K88" s="53">
        <f t="shared" si="15"/>
        <v>-2.8320312558207661E-3</v>
      </c>
    </row>
    <row r="89" spans="1:11" ht="11.25" customHeight="1" x14ac:dyDescent="0.25">
      <c r="A89" s="2"/>
      <c r="B89" s="2"/>
      <c r="C89" s="2" t="s">
        <v>242</v>
      </c>
      <c r="D89" s="2"/>
      <c r="E89" s="52">
        <v>8040.93</v>
      </c>
      <c r="F89" s="52">
        <v>14827.68</v>
      </c>
      <c r="G89" s="54">
        <f t="shared" si="14"/>
        <v>-6786.75</v>
      </c>
      <c r="H89" s="52">
        <v>25419.000068359375</v>
      </c>
      <c r="I89" s="52">
        <v>25418.880000000001</v>
      </c>
      <c r="J89" s="52">
        <v>17378.070068359375</v>
      </c>
      <c r="K89" s="53">
        <f t="shared" si="15"/>
        <v>0.1200683593742724</v>
      </c>
    </row>
    <row r="90" spans="1:11" ht="11.25" customHeight="1" x14ac:dyDescent="0.25">
      <c r="A90" s="2"/>
      <c r="B90" s="2"/>
      <c r="C90" s="2" t="s">
        <v>245</v>
      </c>
      <c r="D90" s="2"/>
      <c r="E90" s="52">
        <v>16113.51</v>
      </c>
      <c r="F90" s="52">
        <v>44711.87</v>
      </c>
      <c r="G90" s="54">
        <f t="shared" si="14"/>
        <v>-28598.36</v>
      </c>
      <c r="H90" s="52">
        <v>76649.003164062509</v>
      </c>
      <c r="I90" s="52">
        <v>76648.92</v>
      </c>
      <c r="J90" s="52">
        <v>60535.493164062507</v>
      </c>
      <c r="K90" s="53">
        <f t="shared" si="15"/>
        <v>8.3164062511059456E-2</v>
      </c>
    </row>
    <row r="91" spans="1:11" ht="11.25" customHeight="1" x14ac:dyDescent="0.25">
      <c r="A91" s="2"/>
      <c r="B91" s="2"/>
      <c r="C91" s="2" t="s">
        <v>248</v>
      </c>
      <c r="D91" s="2"/>
      <c r="E91" s="52">
        <v>9799.16</v>
      </c>
      <c r="F91" s="52">
        <v>0</v>
      </c>
      <c r="G91" s="54">
        <f t="shared" si="14"/>
        <v>9799.16</v>
      </c>
      <c r="H91" s="52">
        <v>-1.5625000014551915E-4</v>
      </c>
      <c r="I91" s="52">
        <v>0</v>
      </c>
      <c r="J91" s="52">
        <v>-9799.16015625</v>
      </c>
      <c r="K91" s="53">
        <f t="shared" si="15"/>
        <v>-1.5625000014551915E-4</v>
      </c>
    </row>
    <row r="92" spans="1:11" ht="11.25" customHeight="1" x14ac:dyDescent="0.25">
      <c r="A92" s="2"/>
      <c r="B92" s="2"/>
      <c r="C92" s="2" t="s">
        <v>251</v>
      </c>
      <c r="D92" s="2"/>
      <c r="E92" s="52">
        <v>7534.92</v>
      </c>
      <c r="F92" s="52">
        <v>37078.51</v>
      </c>
      <c r="G92" s="54">
        <f t="shared" si="14"/>
        <v>-29543.590000000004</v>
      </c>
      <c r="H92" s="52">
        <v>63562.996171874998</v>
      </c>
      <c r="I92" s="52">
        <v>63563.16</v>
      </c>
      <c r="J92" s="52">
        <v>56028.076171875</v>
      </c>
      <c r="K92" s="53">
        <f t="shared" si="15"/>
        <v>-0.16382812500523869</v>
      </c>
    </row>
    <row r="93" spans="1:11" ht="11.25" customHeight="1" x14ac:dyDescent="0.25">
      <c r="A93" s="2"/>
      <c r="B93" s="2"/>
      <c r="C93" s="2" t="s">
        <v>254</v>
      </c>
      <c r="D93" s="2"/>
      <c r="E93" s="52">
        <v>252</v>
      </c>
      <c r="F93" s="52">
        <v>0</v>
      </c>
      <c r="G93" s="54">
        <f t="shared" si="14"/>
        <v>252</v>
      </c>
      <c r="H93" s="52">
        <v>-7.62939453125E-6</v>
      </c>
      <c r="I93" s="52">
        <v>0</v>
      </c>
      <c r="J93" s="52">
        <v>-252.00000762939453</v>
      </c>
      <c r="K93" s="53">
        <f t="shared" si="15"/>
        <v>-7.62939453125E-6</v>
      </c>
    </row>
    <row r="94" spans="1:11" ht="11.25" customHeight="1" x14ac:dyDescent="0.25">
      <c r="A94" s="2"/>
      <c r="B94" s="2"/>
      <c r="C94" s="2" t="s">
        <v>256</v>
      </c>
      <c r="D94" s="2"/>
      <c r="E94" s="52">
        <v>5064.2</v>
      </c>
      <c r="F94" s="52">
        <v>5197.99</v>
      </c>
      <c r="G94" s="54">
        <f t="shared" si="14"/>
        <v>-133.78999999999996</v>
      </c>
      <c r="H94" s="52">
        <v>8910.839709472657</v>
      </c>
      <c r="I94" s="52">
        <v>8910.84</v>
      </c>
      <c r="J94" s="52">
        <v>3846.6397094726572</v>
      </c>
      <c r="K94" s="53">
        <f t="shared" si="15"/>
        <v>-2.9052734316792339E-4</v>
      </c>
    </row>
    <row r="95" spans="1:11" ht="11.25" customHeight="1" x14ac:dyDescent="0.25">
      <c r="A95" s="2"/>
      <c r="B95" s="2"/>
      <c r="C95" s="2" t="s">
        <v>259</v>
      </c>
      <c r="D95" s="2"/>
      <c r="E95" s="52">
        <v>13939.58</v>
      </c>
      <c r="F95" s="52">
        <v>17318.91</v>
      </c>
      <c r="G95" s="54">
        <f t="shared" si="14"/>
        <v>-3379.33</v>
      </c>
      <c r="H95" s="52">
        <v>29689.999921875002</v>
      </c>
      <c r="I95" s="52">
        <v>29689.56</v>
      </c>
      <c r="J95" s="52">
        <v>15750.419921875002</v>
      </c>
      <c r="K95" s="53">
        <f t="shared" si="15"/>
        <v>0.43992187500043656</v>
      </c>
    </row>
    <row r="96" spans="1:11" ht="11.25" customHeight="1" x14ac:dyDescent="0.25">
      <c r="A96" s="2"/>
      <c r="B96" s="2"/>
      <c r="C96" s="2" t="s">
        <v>262</v>
      </c>
      <c r="D96" s="2"/>
      <c r="E96" s="52">
        <v>16.3</v>
      </c>
      <c r="F96" s="52">
        <v>0</v>
      </c>
      <c r="G96" s="54">
        <f t="shared" si="14"/>
        <v>16.3</v>
      </c>
      <c r="H96" s="52">
        <v>1.2397766120386677E-6</v>
      </c>
      <c r="I96" s="52">
        <v>0</v>
      </c>
      <c r="J96" s="52">
        <v>-16.299998760223389</v>
      </c>
      <c r="K96" s="53">
        <f t="shared" si="15"/>
        <v>1.2397766120386677E-6</v>
      </c>
    </row>
    <row r="97" spans="1:11" ht="11.25" customHeight="1" x14ac:dyDescent="0.25">
      <c r="A97" s="2"/>
      <c r="B97" s="2"/>
      <c r="C97" s="2" t="s">
        <v>265</v>
      </c>
      <c r="D97" s="2"/>
      <c r="E97" s="52">
        <v>1814.02</v>
      </c>
      <c r="F97" s="52">
        <v>24245.06</v>
      </c>
      <c r="G97" s="54">
        <f t="shared" si="14"/>
        <v>-22431.040000000001</v>
      </c>
      <c r="H97" s="52">
        <v>41562.999492187504</v>
      </c>
      <c r="I97" s="52">
        <v>41562.959999999999</v>
      </c>
      <c r="J97" s="52">
        <v>39748.979492187507</v>
      </c>
      <c r="K97" s="53">
        <f t="shared" si="15"/>
        <v>3.9492187504947651E-2</v>
      </c>
    </row>
    <row r="98" spans="1:11" ht="11.25" customHeight="1" x14ac:dyDescent="0.25">
      <c r="A98" s="2"/>
      <c r="B98" s="2"/>
      <c r="C98" s="38" t="s">
        <v>267</v>
      </c>
      <c r="D98" s="38"/>
      <c r="E98" s="52">
        <f>SUM(E83:E97)</f>
        <v>198414.32</v>
      </c>
      <c r="F98" s="52">
        <f>SUM(F83:F97)</f>
        <v>250116.09</v>
      </c>
      <c r="G98" s="54">
        <f t="shared" si="14"/>
        <v>-51701.76999999999</v>
      </c>
      <c r="H98" s="52">
        <f>SUM(H83:H97)</f>
        <v>428771.23895723344</v>
      </c>
      <c r="I98" s="52">
        <f>SUM(I83:I97)</f>
        <v>428770.44</v>
      </c>
      <c r="J98" s="52">
        <v>660072.52109408414</v>
      </c>
      <c r="K98" s="53">
        <f t="shared" si="15"/>
        <v>0.79895723343361169</v>
      </c>
    </row>
    <row r="99" spans="1:11" ht="11.25" customHeight="1" x14ac:dyDescent="0.25">
      <c r="A99" s="2"/>
      <c r="B99" s="38" t="s">
        <v>38</v>
      </c>
      <c r="C99" s="38"/>
      <c r="D99" s="38"/>
      <c r="E99" s="55">
        <f t="shared" ref="E99:K99" si="16">E40+E49+E55+E68+E81+E98</f>
        <v>1774382.2299999997</v>
      </c>
      <c r="F99" s="55">
        <f t="shared" si="16"/>
        <v>2510962.2999999998</v>
      </c>
      <c r="G99" s="55">
        <f t="shared" si="16"/>
        <v>-736580.07000000018</v>
      </c>
      <c r="H99" s="55">
        <f t="shared" si="16"/>
        <v>3888588.5203428078</v>
      </c>
      <c r="I99" s="55">
        <f t="shared" si="16"/>
        <v>4304506.8000000007</v>
      </c>
      <c r="J99" s="55">
        <f t="shared" si="16"/>
        <v>5672583.0458724508</v>
      </c>
      <c r="K99" s="55">
        <f t="shared" si="16"/>
        <v>-415918.27965719195</v>
      </c>
    </row>
    <row r="100" spans="1:11" ht="11.25" customHeight="1" x14ac:dyDescent="0.25">
      <c r="A100" s="38" t="s">
        <v>39</v>
      </c>
      <c r="B100" s="38"/>
      <c r="C100" s="38"/>
      <c r="D100" s="38"/>
      <c r="E100" s="55">
        <f t="shared" ref="E100:K100" si="17">E25-E99</f>
        <v>-210677.99999999977</v>
      </c>
      <c r="F100" s="55">
        <f t="shared" si="17"/>
        <v>100713.76000000024</v>
      </c>
      <c r="G100" s="55">
        <f t="shared" si="17"/>
        <v>-311391.75999999989</v>
      </c>
      <c r="H100" s="55">
        <f t="shared" si="17"/>
        <v>588570.4264540677</v>
      </c>
      <c r="I100" s="55">
        <f t="shared" si="17"/>
        <v>172652.15999999922</v>
      </c>
      <c r="J100" s="55">
        <f t="shared" si="17"/>
        <v>810931.52810215857</v>
      </c>
      <c r="K100" s="55">
        <f t="shared" si="17"/>
        <v>415918.26645406743</v>
      </c>
    </row>
    <row r="101" spans="1:11" ht="16.5" customHeight="1" x14ac:dyDescent="0.25">
      <c r="A101" s="2"/>
      <c r="B101" s="2"/>
      <c r="C101" s="2"/>
      <c r="D101" s="2"/>
      <c r="E101" s="52"/>
      <c r="F101" s="52"/>
      <c r="G101" s="54"/>
      <c r="H101" s="52"/>
      <c r="I101" s="52"/>
      <c r="J101" s="52"/>
      <c r="K101" s="53"/>
    </row>
  </sheetData>
  <autoFilter ref="A1:K101" xr:uid="{3BE867AC-02DF-4D68-AF3A-6CEA6AF4FCDF}"/>
  <mergeCells count="1">
    <mergeCell ref="E5:G5"/>
  </mergeCells>
  <conditionalFormatting sqref="K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{30E4076D-F445-4B58-A33B-76D467A9BA38}</x14:id>
        </ext>
      </extLst>
    </cfRule>
  </conditionalFormatting>
  <conditionalFormatting sqref="K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{912FB67C-399D-490B-ACE9-F75D21061D4C}</x14:id>
        </ext>
      </extLst>
    </cfRule>
  </conditionalFormatting>
  <conditionalFormatting sqref="K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{514DA9C5-7949-488C-BC59-63E8D054CB0A}</x14:id>
        </ext>
      </extLst>
    </cfRule>
  </conditionalFormatting>
  <conditionalFormatting sqref="K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{4521E8F1-B588-47AE-8A3C-55A1BAE5AB47}</x14:id>
        </ext>
      </extLst>
    </cfRule>
  </conditionalFormatting>
  <conditionalFormatting sqref="K6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{6D304DCE-B466-4D84-9E7D-238AC773BE45}</x14:id>
        </ext>
      </extLst>
    </cfRule>
  </conditionalFormatting>
  <conditionalFormatting sqref="K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{3F6F4540-2FB8-474C-9440-B036B8DB627D}</x14:id>
        </ext>
      </extLst>
    </cfRule>
  </conditionalFormatting>
  <conditionalFormatting sqref="K6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{FFDF0BBC-8AF4-4E79-8A8C-34E36A90ABAA}</x14:id>
        </ext>
      </extLst>
    </cfRule>
  </conditionalFormatting>
  <conditionalFormatting sqref="K6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{FBC4D9C7-E8A2-4C70-9688-B236BF7ABA10}</x14:id>
        </ext>
      </extLst>
    </cfRule>
  </conditionalFormatting>
  <conditionalFormatting sqref="K6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{0DC1B0D7-340A-4604-987E-603E2A3A4B66}</x14:id>
        </ext>
      </extLst>
    </cfRule>
  </conditionalFormatting>
  <conditionalFormatting sqref="K6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{EDA6246B-7C65-494E-8D60-D34F534E40AE}</x14:id>
        </ext>
      </extLst>
    </cfRule>
  </conditionalFormatting>
  <conditionalFormatting sqref="K6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{477D93B8-33C2-4BE6-93B6-517310F22945}</x14:id>
        </ext>
      </extLst>
    </cfRule>
  </conditionalFormatting>
  <conditionalFormatting sqref="K6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{EF273E58-361A-46A2-B2C1-723608A5D290}</x14:id>
        </ext>
      </extLst>
    </cfRule>
  </conditionalFormatting>
  <conditionalFormatting sqref="K6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{E01E46B3-FFD2-4B3D-8100-F2AA0EA798F9}</x14:id>
        </ext>
      </extLst>
    </cfRule>
  </conditionalFormatting>
  <conditionalFormatting sqref="K6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{17C96F39-0D60-4EC7-AA73-AA0EDDFD3E83}</x14:id>
        </ext>
      </extLst>
    </cfRule>
  </conditionalFormatting>
  <conditionalFormatting sqref="K6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{3DB68074-6FB5-4912-9452-00244CA28CA9}</x14:id>
        </ext>
      </extLst>
    </cfRule>
  </conditionalFormatting>
  <conditionalFormatting sqref="K6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{4A307FBB-DA61-41CD-B782-0EAB83BEA3C2}</x14:id>
        </ext>
      </extLst>
    </cfRule>
  </conditionalFormatting>
  <conditionalFormatting sqref="K6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{CCF6A35E-0B16-4B6E-A3FE-D16EB2A5B65E}</x14:id>
        </ext>
      </extLst>
    </cfRule>
  </conditionalFormatting>
  <conditionalFormatting sqref="K6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{E07B3C59-ACC1-4997-8501-CFECAFD8AA44}</x14:id>
        </ext>
      </extLst>
    </cfRule>
  </conditionalFormatting>
  <conditionalFormatting sqref="K6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{1457371D-AA6D-402B-A3D8-A7B8EF141D13}</x14:id>
        </ext>
      </extLst>
    </cfRule>
  </conditionalFormatting>
  <conditionalFormatting sqref="K6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{7630B48E-0DA5-46C9-8857-AA60D4362D49}</x14:id>
        </ext>
      </extLst>
    </cfRule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{0F0A8600-8488-489F-94E8-6872ECC3BC21}</x14:id>
        </ext>
      </extLst>
    </cfRule>
  </conditionalFormatting>
  <conditionalFormatting sqref="K6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{35367197-D24E-47A2-A4DA-D05C1EBF9A30}</x14:id>
        </ext>
      </extLst>
    </cfRule>
  </conditionalFormatting>
  <conditionalFormatting sqref="K6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{090EB85D-5053-4E0B-B952-87AD5C63573B}</x14:id>
        </ext>
      </extLst>
    </cfRule>
  </conditionalFormatting>
  <conditionalFormatting sqref="K6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{DDF1264D-B577-4D0F-808D-49211E2EA5B7}</x14:id>
        </ext>
      </extLst>
    </cfRule>
  </conditionalFormatting>
  <conditionalFormatting sqref="K6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{4E3962BA-1A44-4BAA-B166-B986F892E04A}</x14:id>
        </ext>
      </extLst>
    </cfRule>
  </conditionalFormatting>
  <conditionalFormatting sqref="K6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{35E92EF9-219E-4AD3-A65D-DAA77BFBAC6D}</x14:id>
        </ext>
      </extLst>
    </cfRule>
  </conditionalFormatting>
  <conditionalFormatting sqref="K6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{B7A1B5D6-CEB9-4435-B326-3FF4F2153783}</x14:id>
        </ext>
      </extLst>
    </cfRule>
  </conditionalFormatting>
  <conditionalFormatting sqref="K6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{52FB1A07-9342-4E59-A604-F6C73D45E52F}</x14:id>
        </ext>
      </extLst>
    </cfRule>
  </conditionalFormatting>
  <conditionalFormatting sqref="K6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{51C1133D-7931-470C-A558-66FA1050DDB3}</x14:id>
        </ext>
      </extLst>
    </cfRule>
  </conditionalFormatting>
  <conditionalFormatting sqref="K6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{6FEEF3CB-4584-4DF6-93C9-B70FB67F3534}</x14:id>
        </ext>
      </extLst>
    </cfRule>
  </conditionalFormatting>
  <conditionalFormatting sqref="K6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{A3CA2C3D-2E63-466D-A801-78A18A79D12C}</x14:id>
        </ext>
      </extLst>
    </cfRule>
  </conditionalFormatting>
  <conditionalFormatting sqref="K6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{67B9D6BC-716F-43E6-A35E-D2F3B6498B30}</x14:id>
        </ext>
      </extLst>
    </cfRule>
  </conditionalFormatting>
  <conditionalFormatting sqref="K6:K98 K101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{13DEF67C-FD35-4FCF-9904-6F327AC93FFF}</x14:id>
        </ext>
      </extLst>
    </cfRule>
  </conditionalFormatting>
  <pageMargins left="0.7" right="0.7" top="0.75" bottom="0.75" header="0.3" footer="0.3"/>
  <pageSetup fitToHeight="0"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0E4076D-F445-4B58-A33B-76D467A9BA3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912FB67C-399D-490B-ACE9-F75D21061D4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14DA9C5-7949-488C-BC59-63E8D054CB0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4521E8F1-B588-47AE-8A3C-55A1BAE5AB4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6D304DCE-B466-4D84-9E7D-238AC773BE4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F6F4540-2FB8-474C-9440-B036B8DB627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FFDF0BBC-8AF4-4E79-8A8C-34E36A90ABA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FBC4D9C7-E8A2-4C70-9688-B236BF7ABA1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DC1B0D7-340A-4604-987E-603E2A3A4B6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EDA6246B-7C65-494E-8D60-D34F534E40A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477D93B8-33C2-4BE6-93B6-517310F2294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EF273E58-361A-46A2-B2C1-723608A5D29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E01E46B3-FFD2-4B3D-8100-F2AA0EA798F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17C96F39-0D60-4EC7-AA73-AA0EDDFD3E8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DB68074-6FB5-4912-9452-00244CA28CA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4A307FBB-DA61-41CD-B782-0EAB83BEA3C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CCF6A35E-0B16-4B6E-A3FE-D16EB2A5B65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E07B3C59-ACC1-4997-8501-CFECAFD8AA4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1457371D-AA6D-402B-A3D8-A7B8EF141D1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7630B48E-0DA5-46C9-8857-AA60D4362D4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0F0A8600-8488-489F-94E8-6872ECC3BC2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5367197-D24E-47A2-A4DA-D05C1EBF9A3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90EB85D-5053-4E0B-B952-87AD5C63573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DDF1264D-B577-4D0F-808D-49211E2EA5B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4E3962BA-1A44-4BAA-B166-B986F892E04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5E92EF9-219E-4AD3-A65D-DAA77BFBAC6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B7A1B5D6-CEB9-4435-B326-3FF4F215378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2FB1A07-9342-4E59-A604-F6C73D45E5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1C1133D-7931-470C-A558-66FA1050DDB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6FEEF3CB-4584-4DF6-93C9-B70FB67F353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A3CA2C3D-2E63-466D-A801-78A18A79D12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67B9D6BC-716F-43E6-A35E-D2F3B6498B3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13DEF67C-FD35-4FCF-9904-6F327AC93FF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K6:K98 K101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16748-0542-4BAF-BB61-C31769B54995}">
  <sheetPr>
    <pageSetUpPr fitToPage="1"/>
  </sheetPr>
  <dimension ref="A1:K94"/>
  <sheetViews>
    <sheetView showGridLines="0" workbookViewId="0">
      <selection activeCell="P28" sqref="P28"/>
    </sheetView>
  </sheetViews>
  <sheetFormatPr defaultRowHeight="15" x14ac:dyDescent="0.25"/>
  <cols>
    <col min="1" max="2" width="1.28515625" customWidth="1"/>
    <col min="3" max="3" width="5" customWidth="1"/>
    <col min="4" max="4" width="27.42578125" customWidth="1"/>
    <col min="5" max="6" width="9.28515625" customWidth="1"/>
    <col min="7" max="7" width="9.85546875" customWidth="1"/>
    <col min="8" max="8" width="10.140625" customWidth="1"/>
    <col min="9" max="9" width="11.85546875" customWidth="1"/>
    <col min="10" max="10" width="0" hidden="1" customWidth="1"/>
    <col min="11" max="11" width="25.85546875" customWidth="1"/>
  </cols>
  <sheetData>
    <row r="1" spans="1:11" ht="15" customHeight="1" x14ac:dyDescent="0.25">
      <c r="A1" s="3" t="s">
        <v>337</v>
      </c>
      <c r="B1" s="41"/>
      <c r="C1" s="41"/>
    </row>
    <row r="2" spans="1:11" ht="15" customHeight="1" x14ac:dyDescent="0.25">
      <c r="A2" s="4" t="s">
        <v>2</v>
      </c>
      <c r="B2" s="42"/>
      <c r="C2" s="42"/>
    </row>
    <row r="3" spans="1:11" ht="12.75" customHeight="1" x14ac:dyDescent="0.25">
      <c r="A3" s="41"/>
      <c r="B3" s="41"/>
      <c r="C3" s="41"/>
    </row>
    <row r="4" spans="1:11" ht="12.75" customHeight="1" x14ac:dyDescent="0.25">
      <c r="A4" s="43"/>
      <c r="B4" s="43"/>
      <c r="C4" s="43"/>
      <c r="D4" s="43"/>
      <c r="E4" s="140" t="s">
        <v>43</v>
      </c>
      <c r="F4" s="140"/>
      <c r="G4" s="141"/>
      <c r="H4" s="45"/>
      <c r="I4" s="44" t="s">
        <v>44</v>
      </c>
      <c r="J4" s="45"/>
      <c r="K4" s="45"/>
    </row>
    <row r="5" spans="1:11" ht="11.25" customHeight="1" x14ac:dyDescent="0.25">
      <c r="A5" s="58" t="s">
        <v>42</v>
      </c>
      <c r="B5" s="46"/>
      <c r="C5" s="46"/>
      <c r="D5" s="46"/>
      <c r="E5" s="47" t="s">
        <v>16</v>
      </c>
      <c r="F5" s="47" t="s">
        <v>17</v>
      </c>
      <c r="G5" s="50" t="s">
        <v>18</v>
      </c>
      <c r="H5" s="47" t="s">
        <v>19</v>
      </c>
      <c r="I5" s="47" t="s">
        <v>17</v>
      </c>
      <c r="J5" s="47" t="s">
        <v>20</v>
      </c>
      <c r="K5" s="48" t="s">
        <v>18</v>
      </c>
    </row>
    <row r="6" spans="1:11" ht="11.25" customHeight="1" x14ac:dyDescent="0.25">
      <c r="A6" s="2" t="s">
        <v>21</v>
      </c>
      <c r="B6" s="2"/>
      <c r="C6" s="2"/>
      <c r="D6" s="2"/>
      <c r="E6" s="52"/>
      <c r="F6" s="52"/>
      <c r="G6" s="54"/>
      <c r="H6" s="52"/>
      <c r="I6" s="52"/>
      <c r="J6" s="52"/>
      <c r="K6" s="53"/>
    </row>
    <row r="7" spans="1:11" ht="11.25" customHeight="1" x14ac:dyDescent="0.25">
      <c r="A7" s="2"/>
      <c r="B7" s="2" t="s">
        <v>22</v>
      </c>
      <c r="C7" s="2"/>
      <c r="D7" s="2"/>
      <c r="E7" s="52"/>
      <c r="F7" s="52"/>
      <c r="G7" s="54"/>
      <c r="H7" s="52"/>
      <c r="I7" s="52"/>
      <c r="J7" s="52"/>
      <c r="K7" s="53"/>
    </row>
    <row r="8" spans="1:11" ht="11.25" customHeight="1" x14ac:dyDescent="0.25">
      <c r="A8" s="2"/>
      <c r="B8" s="2"/>
      <c r="C8" s="2" t="s">
        <v>50</v>
      </c>
      <c r="D8" s="2"/>
      <c r="E8" s="52">
        <v>755552</v>
      </c>
      <c r="F8" s="52">
        <v>560384.43999999994</v>
      </c>
      <c r="G8" s="54">
        <f t="shared" ref="G8:G12" si="0">E8-F8</f>
        <v>195167.56000000006</v>
      </c>
      <c r="H8" s="52">
        <v>563393.9921875</v>
      </c>
      <c r="I8" s="52">
        <v>960659.04</v>
      </c>
      <c r="J8" s="52">
        <v>-192158.0078125</v>
      </c>
      <c r="K8" s="53">
        <f t="shared" ref="K8:K12" si="1">H8-I8</f>
        <v>-397265.04781250004</v>
      </c>
    </row>
    <row r="9" spans="1:11" ht="11.25" customHeight="1" x14ac:dyDescent="0.25">
      <c r="A9" s="2"/>
      <c r="B9" s="2"/>
      <c r="C9" s="2" t="s">
        <v>53</v>
      </c>
      <c r="D9" s="2"/>
      <c r="E9" s="52">
        <v>6571.06</v>
      </c>
      <c r="F9" s="52">
        <v>14722.19</v>
      </c>
      <c r="G9" s="54">
        <f t="shared" si="0"/>
        <v>-8151.13</v>
      </c>
      <c r="H9" s="52">
        <v>25238.038759765623</v>
      </c>
      <c r="I9" s="52">
        <v>25238.04</v>
      </c>
      <c r="J9" s="52">
        <v>18666.978759765621</v>
      </c>
      <c r="K9" s="53">
        <f t="shared" si="1"/>
        <v>-1.2402343782014214E-3</v>
      </c>
    </row>
    <row r="10" spans="1:11" ht="11.25" customHeight="1" x14ac:dyDescent="0.25">
      <c r="A10" s="2"/>
      <c r="B10" s="2"/>
      <c r="C10" s="2" t="s">
        <v>56</v>
      </c>
      <c r="D10" s="2"/>
      <c r="E10" s="52">
        <v>538853</v>
      </c>
      <c r="F10" s="52">
        <v>351669.5</v>
      </c>
      <c r="G10" s="54">
        <f t="shared" si="0"/>
        <v>187183.5</v>
      </c>
      <c r="H10" s="52">
        <v>400000.001953125</v>
      </c>
      <c r="I10" s="52">
        <v>602862</v>
      </c>
      <c r="J10" s="52">
        <v>-138852.998046875</v>
      </c>
      <c r="K10" s="53">
        <f t="shared" si="1"/>
        <v>-202861.998046875</v>
      </c>
    </row>
    <row r="11" spans="1:11" ht="11.25" customHeight="1" x14ac:dyDescent="0.25">
      <c r="A11" s="2"/>
      <c r="B11" s="2"/>
      <c r="C11" s="2" t="s">
        <v>61</v>
      </c>
      <c r="D11" s="2"/>
      <c r="E11" s="135">
        <v>0</v>
      </c>
      <c r="F11" s="135">
        <v>1942.5</v>
      </c>
      <c r="G11" s="136">
        <f t="shared" si="0"/>
        <v>-1942.5</v>
      </c>
      <c r="H11" s="137">
        <v>3330</v>
      </c>
      <c r="I11" s="135">
        <v>3330</v>
      </c>
      <c r="J11" s="135">
        <v>3330</v>
      </c>
      <c r="K11" s="138">
        <f t="shared" si="1"/>
        <v>0</v>
      </c>
    </row>
    <row r="12" spans="1:11" ht="11.25" customHeight="1" x14ac:dyDescent="0.25">
      <c r="A12" s="2"/>
      <c r="B12" s="2"/>
      <c r="C12" s="38" t="s">
        <v>62</v>
      </c>
      <c r="D12" s="38"/>
      <c r="E12" s="52">
        <f>SUM(E7:E11)</f>
        <v>1300976.06</v>
      </c>
      <c r="F12" s="52">
        <f>SUM(F7:F11)</f>
        <v>928718.62999999989</v>
      </c>
      <c r="G12" s="54">
        <f t="shared" si="0"/>
        <v>372257.43000000017</v>
      </c>
      <c r="H12" s="52">
        <f>SUM(H7:H11)</f>
        <v>991962.03290039068</v>
      </c>
      <c r="I12" s="52">
        <f>SUM(I7:I11)</f>
        <v>1592089.08</v>
      </c>
      <c r="J12" s="52">
        <v>891512.32055664063</v>
      </c>
      <c r="K12" s="53">
        <f t="shared" si="1"/>
        <v>-600127.04709960939</v>
      </c>
    </row>
    <row r="13" spans="1:11" ht="11.25" customHeight="1" x14ac:dyDescent="0.25">
      <c r="A13" s="2"/>
      <c r="B13" s="2" t="s">
        <v>23</v>
      </c>
      <c r="C13" s="2"/>
      <c r="D13" s="2"/>
      <c r="E13" s="52"/>
      <c r="F13" s="52"/>
      <c r="G13" s="54"/>
      <c r="H13" s="52"/>
      <c r="I13" s="52"/>
      <c r="J13" s="52"/>
      <c r="K13" s="53"/>
    </row>
    <row r="14" spans="1:11" ht="11.25" customHeight="1" x14ac:dyDescent="0.25">
      <c r="A14" s="2"/>
      <c r="B14" s="2"/>
      <c r="C14" s="2" t="s">
        <v>66</v>
      </c>
      <c r="D14" s="2"/>
      <c r="E14" s="52">
        <v>31473.91</v>
      </c>
      <c r="F14" s="52">
        <v>70002.31</v>
      </c>
      <c r="G14" s="54">
        <f t="shared" ref="G14:G20" si="2">E14-F14</f>
        <v>-38528.399999999994</v>
      </c>
      <c r="H14" s="52">
        <v>120004.00765625</v>
      </c>
      <c r="I14" s="52">
        <v>120003.96</v>
      </c>
      <c r="J14" s="52">
        <v>88530.09765625</v>
      </c>
      <c r="K14" s="53">
        <f t="shared" ref="K14:K19" si="3">H14-I14</f>
        <v>4.7656249997089617E-2</v>
      </c>
    </row>
    <row r="15" spans="1:11" ht="11.25" customHeight="1" x14ac:dyDescent="0.25">
      <c r="A15" s="2"/>
      <c r="B15" s="2"/>
      <c r="C15" s="2" t="s">
        <v>69</v>
      </c>
      <c r="D15" s="2"/>
      <c r="E15" s="52">
        <v>0</v>
      </c>
      <c r="F15" s="52">
        <v>32775.19</v>
      </c>
      <c r="G15" s="54">
        <f t="shared" si="2"/>
        <v>-32775.19</v>
      </c>
      <c r="H15" s="52">
        <v>56186.0009765625</v>
      </c>
      <c r="I15" s="52">
        <v>56186.04</v>
      </c>
      <c r="J15" s="52">
        <v>56186.0009765625</v>
      </c>
      <c r="K15" s="53">
        <f t="shared" si="3"/>
        <v>-3.9023437500873115E-2</v>
      </c>
    </row>
    <row r="16" spans="1:11" ht="11.25" customHeight="1" x14ac:dyDescent="0.25">
      <c r="A16" s="2"/>
      <c r="B16" s="2"/>
      <c r="C16" s="2" t="s">
        <v>72</v>
      </c>
      <c r="D16" s="2"/>
      <c r="E16" s="52">
        <v>0</v>
      </c>
      <c r="F16" s="52">
        <v>9812.81</v>
      </c>
      <c r="G16" s="54">
        <f t="shared" si="2"/>
        <v>-9812.81</v>
      </c>
      <c r="H16" s="52">
        <v>16821.96044921875</v>
      </c>
      <c r="I16" s="52">
        <v>16821.96</v>
      </c>
      <c r="J16" s="52">
        <v>16821.96044921875</v>
      </c>
      <c r="K16" s="53">
        <f t="shared" si="3"/>
        <v>4.4921875087311491E-4</v>
      </c>
    </row>
    <row r="17" spans="1:11" ht="11.25" customHeight="1" x14ac:dyDescent="0.25">
      <c r="A17" s="2"/>
      <c r="B17" s="2"/>
      <c r="C17" s="2" t="s">
        <v>75</v>
      </c>
      <c r="D17" s="2"/>
      <c r="E17" s="52">
        <v>89608</v>
      </c>
      <c r="F17" s="52">
        <v>315717.5</v>
      </c>
      <c r="G17" s="54">
        <f t="shared" si="2"/>
        <v>-226109.5</v>
      </c>
      <c r="H17" s="52">
        <v>541229.9921875</v>
      </c>
      <c r="I17" s="52">
        <v>541230</v>
      </c>
      <c r="J17" s="52">
        <v>451621.9921875</v>
      </c>
      <c r="K17" s="53">
        <f t="shared" si="3"/>
        <v>-7.8125E-3</v>
      </c>
    </row>
    <row r="18" spans="1:11" ht="11.25" customHeight="1" x14ac:dyDescent="0.25">
      <c r="A18" s="2"/>
      <c r="B18" s="2"/>
      <c r="C18" s="2" t="s">
        <v>78</v>
      </c>
      <c r="D18" s="2"/>
      <c r="E18" s="52">
        <v>8145</v>
      </c>
      <c r="F18" s="52">
        <v>18065.88</v>
      </c>
      <c r="G18" s="54">
        <f t="shared" si="2"/>
        <v>-9920.880000000001</v>
      </c>
      <c r="H18" s="52">
        <v>30970</v>
      </c>
      <c r="I18" s="52">
        <v>30970.080000000002</v>
      </c>
      <c r="J18" s="52">
        <v>22825</v>
      </c>
      <c r="K18" s="53">
        <f t="shared" si="3"/>
        <v>-8.000000000174623E-2</v>
      </c>
    </row>
    <row r="19" spans="1:11" ht="11.25" customHeight="1" x14ac:dyDescent="0.25">
      <c r="A19" s="2"/>
      <c r="B19" s="2"/>
      <c r="C19" s="2" t="s">
        <v>81</v>
      </c>
      <c r="D19" s="2"/>
      <c r="E19" s="52">
        <v>197791</v>
      </c>
      <c r="F19" s="52">
        <v>549300.43000000005</v>
      </c>
      <c r="G19" s="54">
        <f t="shared" si="2"/>
        <v>-351509.43000000005</v>
      </c>
      <c r="H19" s="52">
        <v>941658.03125</v>
      </c>
      <c r="I19" s="52">
        <v>941657.88</v>
      </c>
      <c r="J19" s="52">
        <v>743867.03125</v>
      </c>
      <c r="K19" s="53">
        <f t="shared" si="3"/>
        <v>0.15124999999534339</v>
      </c>
    </row>
    <row r="20" spans="1:11" ht="11.25" customHeight="1" x14ac:dyDescent="0.25">
      <c r="A20" s="2"/>
      <c r="B20" s="2"/>
      <c r="C20" s="38" t="s">
        <v>84</v>
      </c>
      <c r="D20" s="38"/>
      <c r="E20" s="52">
        <f>SUM(E14:E19)</f>
        <v>327017.91000000003</v>
      </c>
      <c r="F20" s="52">
        <f>SUM(F14:F19)</f>
        <v>995674.12000000011</v>
      </c>
      <c r="G20" s="54">
        <f t="shared" si="2"/>
        <v>-668656.21000000008</v>
      </c>
      <c r="H20" s="52">
        <f>SUM(H14:H19)</f>
        <v>1706869.9925195314</v>
      </c>
      <c r="I20" s="52">
        <f>SUM(I14:I19)</f>
        <v>1706869.92</v>
      </c>
      <c r="J20" s="55">
        <v>5592002.2534179688</v>
      </c>
      <c r="K20" s="56">
        <v>-0.13658203184604645</v>
      </c>
    </row>
    <row r="21" spans="1:11" ht="11.25" customHeight="1" x14ac:dyDescent="0.25">
      <c r="A21" s="2"/>
      <c r="B21" s="38" t="s">
        <v>26</v>
      </c>
      <c r="C21" s="38"/>
      <c r="D21" s="38"/>
      <c r="E21" s="55">
        <f>E12+E20</f>
        <v>1627993.9700000002</v>
      </c>
      <c r="F21" s="55">
        <f>F12+F20</f>
        <v>1924392.75</v>
      </c>
      <c r="G21" s="57">
        <f>E21-F21</f>
        <v>-296398.7799999998</v>
      </c>
      <c r="H21" s="55">
        <f>H12+H20</f>
        <v>2698832.0254199221</v>
      </c>
      <c r="I21" s="55">
        <f>I12+I20</f>
        <v>3298959</v>
      </c>
      <c r="J21" s="55">
        <v>6483514.5739746094</v>
      </c>
      <c r="K21" s="56">
        <f>H21-I21</f>
        <v>-600126.97458007792</v>
      </c>
    </row>
    <row r="22" spans="1:11" ht="11.25" customHeight="1" x14ac:dyDescent="0.25">
      <c r="A22" s="2" t="s">
        <v>27</v>
      </c>
      <c r="B22" s="2"/>
      <c r="C22" s="2"/>
      <c r="D22" s="2"/>
      <c r="E22" s="52"/>
      <c r="F22" s="52"/>
      <c r="G22" s="54"/>
      <c r="H22" s="52"/>
      <c r="I22" s="52"/>
      <c r="J22" s="52"/>
      <c r="K22" s="53"/>
    </row>
    <row r="23" spans="1:11" ht="11.25" customHeight="1" x14ac:dyDescent="0.25">
      <c r="A23" s="2"/>
      <c r="B23" s="2" t="s">
        <v>28</v>
      </c>
      <c r="C23" s="2"/>
      <c r="D23" s="2"/>
      <c r="E23" s="52"/>
      <c r="F23" s="52"/>
      <c r="G23" s="54"/>
      <c r="H23" s="52"/>
      <c r="I23" s="52"/>
      <c r="J23" s="52"/>
      <c r="K23" s="53"/>
    </row>
    <row r="24" spans="1:11" ht="11.25" customHeight="1" x14ac:dyDescent="0.25">
      <c r="A24" s="2"/>
      <c r="B24" s="2"/>
      <c r="C24" s="2" t="s">
        <v>85</v>
      </c>
      <c r="D24" s="2"/>
      <c r="E24" s="52">
        <v>0</v>
      </c>
      <c r="F24" s="52">
        <v>0</v>
      </c>
      <c r="G24" s="54">
        <f>E24-F24</f>
        <v>0</v>
      </c>
      <c r="H24" s="52">
        <v>0</v>
      </c>
      <c r="I24" s="52">
        <v>0</v>
      </c>
      <c r="J24" s="52">
        <v>0</v>
      </c>
      <c r="K24" s="53">
        <f>H24-I24</f>
        <v>0</v>
      </c>
    </row>
    <row r="25" spans="1:11" ht="11.25" customHeight="1" x14ac:dyDescent="0.25">
      <c r="A25" s="2"/>
      <c r="B25" s="2"/>
      <c r="C25" s="2" t="s">
        <v>88</v>
      </c>
      <c r="D25" s="2"/>
      <c r="E25" s="52">
        <v>171096.51</v>
      </c>
      <c r="F25" s="52">
        <v>200668.86</v>
      </c>
      <c r="G25" s="54">
        <f t="shared" ref="G25:G35" si="4">E25-F25</f>
        <v>-29572.349999999977</v>
      </c>
      <c r="H25" s="52">
        <v>344003.99046875001</v>
      </c>
      <c r="I25" s="52">
        <v>344003.76</v>
      </c>
      <c r="J25" s="52">
        <v>172907.48046875</v>
      </c>
      <c r="K25" s="53">
        <f t="shared" ref="K25:K35" si="5">H25-I25</f>
        <v>0.23046875</v>
      </c>
    </row>
    <row r="26" spans="1:11" ht="11.25" customHeight="1" x14ac:dyDescent="0.25">
      <c r="A26" s="2"/>
      <c r="B26" s="2"/>
      <c r="C26" s="2" t="s">
        <v>91</v>
      </c>
      <c r="D26" s="2"/>
      <c r="E26" s="52">
        <v>51810.62</v>
      </c>
      <c r="F26" s="52">
        <v>52500</v>
      </c>
      <c r="G26" s="54">
        <f t="shared" si="4"/>
        <v>-689.37999999999738</v>
      </c>
      <c r="H26" s="52">
        <v>89999.999882812495</v>
      </c>
      <c r="I26" s="52">
        <v>90000</v>
      </c>
      <c r="J26" s="52">
        <v>38189.379882812493</v>
      </c>
      <c r="K26" s="53">
        <f t="shared" si="5"/>
        <v>-1.1718750465661287E-4</v>
      </c>
    </row>
    <row r="27" spans="1:11" ht="11.25" customHeight="1" x14ac:dyDescent="0.25">
      <c r="A27" s="2"/>
      <c r="B27" s="2"/>
      <c r="C27" s="2" t="s">
        <v>94</v>
      </c>
      <c r="D27" s="2"/>
      <c r="E27" s="52">
        <v>35194.339999999997</v>
      </c>
      <c r="F27" s="52">
        <v>28300.44</v>
      </c>
      <c r="G27" s="54">
        <f t="shared" si="4"/>
        <v>6893.8999999999978</v>
      </c>
      <c r="H27" s="52">
        <v>48515.039462890629</v>
      </c>
      <c r="I27" s="52">
        <v>48515.040000000001</v>
      </c>
      <c r="J27" s="52">
        <v>13320.699462890632</v>
      </c>
      <c r="K27" s="53">
        <f t="shared" si="5"/>
        <v>-5.3710937208961695E-4</v>
      </c>
    </row>
    <row r="28" spans="1:11" ht="11.25" customHeight="1" x14ac:dyDescent="0.25">
      <c r="A28" s="2"/>
      <c r="B28" s="2"/>
      <c r="C28" s="2" t="s">
        <v>97</v>
      </c>
      <c r="D28" s="2"/>
      <c r="E28" s="52">
        <v>0</v>
      </c>
      <c r="F28" s="52">
        <v>0</v>
      </c>
      <c r="G28" s="54">
        <f t="shared" si="4"/>
        <v>0</v>
      </c>
      <c r="H28" s="52">
        <v>3.637978807091713E-12</v>
      </c>
      <c r="I28" s="52">
        <v>0</v>
      </c>
      <c r="J28" s="52">
        <v>3.637978807091713E-12</v>
      </c>
      <c r="K28" s="53">
        <f t="shared" si="5"/>
        <v>3.637978807091713E-12</v>
      </c>
    </row>
    <row r="29" spans="1:11" ht="11.25" customHeight="1" x14ac:dyDescent="0.25">
      <c r="A29" s="2"/>
      <c r="B29" s="2"/>
      <c r="C29" s="2" t="s">
        <v>101</v>
      </c>
      <c r="D29" s="2"/>
      <c r="E29" s="52">
        <v>266689.13</v>
      </c>
      <c r="F29" s="52">
        <v>337889.93</v>
      </c>
      <c r="G29" s="54">
        <f t="shared" si="4"/>
        <v>-71200.799999999988</v>
      </c>
      <c r="H29" s="52">
        <v>533377.9971875</v>
      </c>
      <c r="I29" s="52">
        <v>579239.88</v>
      </c>
      <c r="J29" s="52">
        <v>266688.8671875</v>
      </c>
      <c r="K29" s="53">
        <f t="shared" si="5"/>
        <v>-45861.8828125</v>
      </c>
    </row>
    <row r="30" spans="1:11" ht="11.25" customHeight="1" x14ac:dyDescent="0.25">
      <c r="A30" s="2"/>
      <c r="B30" s="2"/>
      <c r="C30" s="2" t="s">
        <v>104</v>
      </c>
      <c r="D30" s="2"/>
      <c r="E30" s="52">
        <v>7906.52</v>
      </c>
      <c r="F30" s="52">
        <v>59892</v>
      </c>
      <c r="G30" s="54">
        <f t="shared" si="4"/>
        <v>-51985.479999999996</v>
      </c>
      <c r="H30" s="52">
        <v>51985.001445312504</v>
      </c>
      <c r="I30" s="52">
        <v>102672</v>
      </c>
      <c r="J30" s="52">
        <v>44078.4814453125</v>
      </c>
      <c r="K30" s="53">
        <f t="shared" si="5"/>
        <v>-50686.998554687496</v>
      </c>
    </row>
    <row r="31" spans="1:11" ht="11.25" customHeight="1" x14ac:dyDescent="0.25">
      <c r="A31" s="2"/>
      <c r="B31" s="2"/>
      <c r="C31" s="2" t="s">
        <v>109</v>
      </c>
      <c r="D31" s="2"/>
      <c r="E31" s="52">
        <v>29811.11</v>
      </c>
      <c r="F31" s="52">
        <v>30432.5</v>
      </c>
      <c r="G31" s="54">
        <f t="shared" si="4"/>
        <v>-621.38999999999942</v>
      </c>
      <c r="H31" s="52">
        <v>52170.001601562501</v>
      </c>
      <c r="I31" s="52">
        <v>52170</v>
      </c>
      <c r="J31" s="52">
        <v>22358.8916015625</v>
      </c>
      <c r="K31" s="53">
        <f t="shared" si="5"/>
        <v>1.6015625005820766E-3</v>
      </c>
    </row>
    <row r="32" spans="1:11" ht="11.25" customHeight="1" x14ac:dyDescent="0.25">
      <c r="A32" s="2"/>
      <c r="B32" s="2"/>
      <c r="C32" s="2" t="s">
        <v>112</v>
      </c>
      <c r="D32" s="2"/>
      <c r="E32" s="52">
        <v>37718.449999999997</v>
      </c>
      <c r="F32" s="52">
        <v>44951.69</v>
      </c>
      <c r="G32" s="54">
        <f t="shared" si="4"/>
        <v>-7233.2400000000052</v>
      </c>
      <c r="H32" s="52">
        <v>77060.000292968747</v>
      </c>
      <c r="I32" s="52">
        <v>77060.039999999994</v>
      </c>
      <c r="J32" s="52">
        <v>39341.55029296875</v>
      </c>
      <c r="K32" s="53">
        <f t="shared" si="5"/>
        <v>-3.970703124650754E-2</v>
      </c>
    </row>
    <row r="33" spans="1:11" ht="11.25" customHeight="1" x14ac:dyDescent="0.25">
      <c r="A33" s="2"/>
      <c r="B33" s="2"/>
      <c r="C33" s="2" t="s">
        <v>117</v>
      </c>
      <c r="D33" s="2"/>
      <c r="E33" s="52">
        <v>18801.86</v>
      </c>
      <c r="F33" s="52">
        <v>28894.25</v>
      </c>
      <c r="G33" s="54">
        <f t="shared" si="4"/>
        <v>-10092.39</v>
      </c>
      <c r="H33" s="52">
        <v>49533.000136718751</v>
      </c>
      <c r="I33" s="52">
        <v>49533</v>
      </c>
      <c r="J33" s="52">
        <v>30731.14013671875</v>
      </c>
      <c r="K33" s="53">
        <f t="shared" si="5"/>
        <v>1.3671875058207661E-4</v>
      </c>
    </row>
    <row r="34" spans="1:11" ht="11.25" customHeight="1" x14ac:dyDescent="0.25">
      <c r="A34" s="2"/>
      <c r="B34" s="2"/>
      <c r="C34" s="2" t="s">
        <v>120</v>
      </c>
      <c r="D34" s="2"/>
      <c r="E34" s="135">
        <v>37138.47</v>
      </c>
      <c r="F34" s="135">
        <v>40010.879999999997</v>
      </c>
      <c r="G34" s="136">
        <f t="shared" si="4"/>
        <v>-2872.4099999999962</v>
      </c>
      <c r="H34" s="135">
        <v>68590.000761718751</v>
      </c>
      <c r="I34" s="135">
        <v>68590.080000000002</v>
      </c>
      <c r="J34" s="135">
        <v>31451.53076171875</v>
      </c>
      <c r="K34" s="139">
        <f t="shared" si="5"/>
        <v>-7.9238281250582077E-2</v>
      </c>
    </row>
    <row r="35" spans="1:11" ht="11.25" customHeight="1" x14ac:dyDescent="0.25">
      <c r="A35" s="2"/>
      <c r="B35" s="2"/>
      <c r="C35" s="38" t="s">
        <v>121</v>
      </c>
      <c r="D35" s="38"/>
      <c r="E35" s="52">
        <f>SUM(E24:E34)</f>
        <v>656167.00999999989</v>
      </c>
      <c r="F35" s="52">
        <f>SUM(F24:F34)</f>
        <v>823540.54999999993</v>
      </c>
      <c r="G35" s="54">
        <f t="shared" si="4"/>
        <v>-167373.54000000004</v>
      </c>
      <c r="H35" s="52">
        <f>SUM(H24:H34)</f>
        <v>1315235.0312402346</v>
      </c>
      <c r="I35" s="52">
        <f>SUM(I24:I34)</f>
        <v>1411783.8</v>
      </c>
      <c r="J35" s="52">
        <v>2419056.3505554209</v>
      </c>
      <c r="K35" s="53">
        <f t="shared" si="5"/>
        <v>-96548.768759765429</v>
      </c>
    </row>
    <row r="36" spans="1:11" ht="11.25" customHeight="1" x14ac:dyDescent="0.25">
      <c r="A36" s="2"/>
      <c r="B36" s="2" t="s">
        <v>29</v>
      </c>
      <c r="C36" s="2"/>
      <c r="D36" s="2"/>
      <c r="F36" s="52"/>
      <c r="G36" s="54"/>
      <c r="H36" s="52"/>
      <c r="I36" s="52"/>
      <c r="J36" s="52"/>
      <c r="K36" s="53"/>
    </row>
    <row r="37" spans="1:11" ht="11.25" customHeight="1" x14ac:dyDescent="0.25">
      <c r="A37" s="2"/>
      <c r="B37" s="2"/>
      <c r="C37" s="2" t="s">
        <v>122</v>
      </c>
      <c r="D37" s="2"/>
      <c r="E37" s="52">
        <v>0</v>
      </c>
      <c r="F37" s="52">
        <v>0</v>
      </c>
      <c r="G37" s="54">
        <f>E37-F37</f>
        <v>0</v>
      </c>
      <c r="H37" s="52">
        <v>0</v>
      </c>
      <c r="I37" s="52">
        <v>0</v>
      </c>
      <c r="J37" s="52">
        <v>0</v>
      </c>
      <c r="K37" s="53">
        <f>H37-I37</f>
        <v>0</v>
      </c>
    </row>
    <row r="38" spans="1:11" ht="11.25" customHeight="1" x14ac:dyDescent="0.25">
      <c r="A38" s="2"/>
      <c r="B38" s="2"/>
      <c r="C38" s="2" t="s">
        <v>125</v>
      </c>
      <c r="D38" s="2"/>
      <c r="E38" s="52">
        <v>39357</v>
      </c>
      <c r="F38" s="52">
        <v>69262.69</v>
      </c>
      <c r="G38" s="54">
        <f t="shared" ref="G38:G45" si="6">E38-F38</f>
        <v>-29905.690000000002</v>
      </c>
      <c r="H38" s="52">
        <v>118736.0380859375</v>
      </c>
      <c r="I38" s="52">
        <v>118736.04</v>
      </c>
      <c r="J38" s="52">
        <v>79379.0380859375</v>
      </c>
      <c r="K38" s="53">
        <f t="shared" ref="K38:K45" si="7">H38-I38</f>
        <v>-1.9140624935971573E-3</v>
      </c>
    </row>
    <row r="39" spans="1:11" ht="11.25" customHeight="1" x14ac:dyDescent="0.25">
      <c r="A39" s="2"/>
      <c r="B39" s="2"/>
      <c r="C39" s="2" t="s">
        <v>128</v>
      </c>
      <c r="D39" s="2"/>
      <c r="E39" s="52">
        <v>29818.47</v>
      </c>
      <c r="F39" s="52">
        <v>51987.81</v>
      </c>
      <c r="G39" s="54">
        <f t="shared" si="6"/>
        <v>-22169.339999999997</v>
      </c>
      <c r="H39" s="52">
        <v>89121.961210937501</v>
      </c>
      <c r="I39" s="52">
        <v>89121.96</v>
      </c>
      <c r="J39" s="52">
        <v>59303.4912109375</v>
      </c>
      <c r="K39" s="53">
        <f t="shared" si="7"/>
        <v>1.2109374947613105E-3</v>
      </c>
    </row>
    <row r="40" spans="1:11" ht="11.25" customHeight="1" x14ac:dyDescent="0.25">
      <c r="A40" s="2"/>
      <c r="B40" s="2"/>
      <c r="C40" s="2" t="s">
        <v>131</v>
      </c>
      <c r="D40" s="2"/>
      <c r="E40" s="52">
        <v>6974.09</v>
      </c>
      <c r="F40" s="52">
        <v>11270</v>
      </c>
      <c r="G40" s="54">
        <f t="shared" si="6"/>
        <v>-4295.91</v>
      </c>
      <c r="H40" s="52">
        <v>19320.00064453125</v>
      </c>
      <c r="I40" s="52">
        <v>19320</v>
      </c>
      <c r="J40" s="52">
        <v>12345.91064453125</v>
      </c>
      <c r="K40" s="53">
        <f t="shared" si="7"/>
        <v>6.4453125014551915E-4</v>
      </c>
    </row>
    <row r="41" spans="1:11" ht="11.25" customHeight="1" x14ac:dyDescent="0.25">
      <c r="A41" s="2"/>
      <c r="B41" s="2"/>
      <c r="C41" s="2" t="s">
        <v>134</v>
      </c>
      <c r="D41" s="2"/>
      <c r="E41" s="52">
        <v>4252.12</v>
      </c>
      <c r="F41" s="52">
        <v>28323.75</v>
      </c>
      <c r="G41" s="54">
        <f t="shared" si="6"/>
        <v>-24071.63</v>
      </c>
      <c r="H41" s="52">
        <v>48555.000859375003</v>
      </c>
      <c r="I41" s="52">
        <v>48555</v>
      </c>
      <c r="J41" s="52">
        <v>44302.880859375</v>
      </c>
      <c r="K41" s="53">
        <f t="shared" si="7"/>
        <v>8.5937500261934474E-4</v>
      </c>
    </row>
    <row r="42" spans="1:11" ht="11.25" customHeight="1" x14ac:dyDescent="0.25">
      <c r="A42" s="2"/>
      <c r="B42" s="2"/>
      <c r="C42" s="2" t="s">
        <v>137</v>
      </c>
      <c r="D42" s="2"/>
      <c r="E42" s="52">
        <v>3524.54</v>
      </c>
      <c r="F42" s="52">
        <v>6483.19</v>
      </c>
      <c r="G42" s="54">
        <f t="shared" si="6"/>
        <v>-2958.6499999999996</v>
      </c>
      <c r="H42" s="52">
        <v>11114.040122070313</v>
      </c>
      <c r="I42" s="52">
        <v>11114.04</v>
      </c>
      <c r="J42" s="52">
        <v>7589.5001220703134</v>
      </c>
      <c r="K42" s="53">
        <f t="shared" si="7"/>
        <v>1.220703125E-4</v>
      </c>
    </row>
    <row r="43" spans="1:11" ht="11.25" customHeight="1" x14ac:dyDescent="0.25">
      <c r="A43" s="2"/>
      <c r="B43" s="2"/>
      <c r="C43" s="2" t="s">
        <v>140</v>
      </c>
      <c r="D43" s="2"/>
      <c r="E43" s="52">
        <v>13400.5</v>
      </c>
      <c r="F43" s="52">
        <v>4111.9399999999996</v>
      </c>
      <c r="G43" s="54">
        <f t="shared" si="6"/>
        <v>9288.5600000000013</v>
      </c>
      <c r="H43" s="52">
        <v>7049.0400390624964</v>
      </c>
      <c r="I43" s="52">
        <v>7049.04</v>
      </c>
      <c r="J43" s="52">
        <v>-6351.4599609375036</v>
      </c>
      <c r="K43" s="53">
        <f t="shared" si="7"/>
        <v>3.9062496398400981E-5</v>
      </c>
    </row>
    <row r="44" spans="1:11" ht="11.25" customHeight="1" x14ac:dyDescent="0.25">
      <c r="A44" s="2"/>
      <c r="B44" s="2"/>
      <c r="C44" s="2" t="s">
        <v>143</v>
      </c>
      <c r="D44" s="2"/>
      <c r="E44" s="135">
        <v>595.24</v>
      </c>
      <c r="F44" s="135">
        <v>14970.06</v>
      </c>
      <c r="G44" s="136">
        <f t="shared" si="6"/>
        <v>-14374.82</v>
      </c>
      <c r="H44" s="135">
        <v>25662.959726562498</v>
      </c>
      <c r="I44" s="135">
        <v>25662.959999999999</v>
      </c>
      <c r="J44" s="135">
        <v>25067.719726562496</v>
      </c>
      <c r="K44" s="139">
        <f t="shared" si="7"/>
        <v>-2.7343750116415322E-4</v>
      </c>
    </row>
    <row r="45" spans="1:11" ht="11.25" customHeight="1" x14ac:dyDescent="0.25">
      <c r="A45" s="2"/>
      <c r="B45" s="2"/>
      <c r="C45" s="38" t="s">
        <v>144</v>
      </c>
      <c r="D45" s="38"/>
      <c r="E45" s="52">
        <f>SUM(E37:E44)</f>
        <v>97921.959999999992</v>
      </c>
      <c r="F45" s="52">
        <f>SUM(F37:F44)</f>
        <v>186409.44</v>
      </c>
      <c r="G45" s="54">
        <f t="shared" si="6"/>
        <v>-88487.48000000001</v>
      </c>
      <c r="H45" s="52">
        <f>SUM(H37:H44)</f>
        <v>319559.04068847653</v>
      </c>
      <c r="I45" s="52">
        <f>SUM(I37:I44)</f>
        <v>319559.03999999998</v>
      </c>
      <c r="J45" s="52">
        <v>779428.93737792992</v>
      </c>
      <c r="K45" s="53">
        <f t="shared" si="7"/>
        <v>6.8847654620185494E-4</v>
      </c>
    </row>
    <row r="46" spans="1:11" ht="11.25" customHeight="1" x14ac:dyDescent="0.25">
      <c r="A46" s="2"/>
      <c r="B46" s="2" t="s">
        <v>30</v>
      </c>
      <c r="C46" s="2"/>
      <c r="D46" s="2"/>
      <c r="E46" s="52"/>
      <c r="F46" s="52"/>
      <c r="G46" s="54"/>
      <c r="H46" s="52"/>
      <c r="I46" s="52"/>
      <c r="J46" s="52"/>
      <c r="K46" s="53"/>
    </row>
    <row r="47" spans="1:11" ht="11.25" customHeight="1" x14ac:dyDescent="0.25">
      <c r="A47" s="2"/>
      <c r="B47" s="2"/>
      <c r="C47" s="2" t="s">
        <v>147</v>
      </c>
      <c r="D47" s="2"/>
      <c r="E47" s="52">
        <v>43076.480000000003</v>
      </c>
      <c r="F47" s="52">
        <v>70077.350000000006</v>
      </c>
      <c r="G47" s="54">
        <f t="shared" ref="G47:G50" si="8">E47-F47</f>
        <v>-27000.870000000003</v>
      </c>
      <c r="H47" s="52">
        <v>120132.993671875</v>
      </c>
      <c r="I47" s="52">
        <v>120132.6</v>
      </c>
      <c r="J47" s="52">
        <v>77056.513671875</v>
      </c>
      <c r="K47" s="53">
        <f t="shared" ref="K47:K50" si="9">H47-I47</f>
        <v>0.3936718749901047</v>
      </c>
    </row>
    <row r="48" spans="1:11" ht="11.25" customHeight="1" x14ac:dyDescent="0.25">
      <c r="A48" s="2"/>
      <c r="B48" s="2"/>
      <c r="C48" s="2" t="s">
        <v>150</v>
      </c>
      <c r="D48" s="2"/>
      <c r="E48" s="52">
        <v>0</v>
      </c>
      <c r="F48" s="52">
        <v>28715.96</v>
      </c>
      <c r="G48" s="54">
        <f t="shared" si="8"/>
        <v>-28715.96</v>
      </c>
      <c r="H48" s="52">
        <v>49227.3583984375</v>
      </c>
      <c r="I48" s="52">
        <v>49227.360000000001</v>
      </c>
      <c r="J48" s="52">
        <v>49227.3583984375</v>
      </c>
      <c r="K48" s="53">
        <f t="shared" si="9"/>
        <v>-1.6015625005820766E-3</v>
      </c>
    </row>
    <row r="49" spans="1:11" ht="11.25" customHeight="1" x14ac:dyDescent="0.25">
      <c r="A49" s="2"/>
      <c r="B49" s="2"/>
      <c r="C49" s="2" t="s">
        <v>153</v>
      </c>
      <c r="D49" s="2"/>
      <c r="E49" s="52">
        <v>2821.19</v>
      </c>
      <c r="F49" s="52">
        <v>6475</v>
      </c>
      <c r="G49" s="54">
        <f t="shared" si="8"/>
        <v>-3653.81</v>
      </c>
      <c r="H49" s="52">
        <v>11100.000424804686</v>
      </c>
      <c r="I49" s="52">
        <v>11100</v>
      </c>
      <c r="J49" s="52">
        <v>8278.8104248046857</v>
      </c>
      <c r="K49" s="53">
        <f t="shared" si="9"/>
        <v>4.2480468619032763E-4</v>
      </c>
    </row>
    <row r="50" spans="1:11" ht="11.25" customHeight="1" x14ac:dyDescent="0.25">
      <c r="A50" s="2"/>
      <c r="B50" s="2"/>
      <c r="C50" s="38" t="s">
        <v>155</v>
      </c>
      <c r="D50" s="38"/>
      <c r="E50" s="52">
        <f>SUM(E47:E49)</f>
        <v>45897.670000000006</v>
      </c>
      <c r="F50" s="52">
        <f>SUM(F47:F49)</f>
        <v>105268.31</v>
      </c>
      <c r="G50" s="54">
        <f t="shared" si="8"/>
        <v>-59370.639999999992</v>
      </c>
      <c r="H50" s="52">
        <f>SUM(H47:H49)</f>
        <v>180460.35249511717</v>
      </c>
      <c r="I50" s="52">
        <f>SUM(I47:I49)</f>
        <v>180459.96000000002</v>
      </c>
      <c r="J50" s="52">
        <v>480781.82921409607</v>
      </c>
      <c r="K50" s="53">
        <f t="shared" si="9"/>
        <v>0.3924951171502471</v>
      </c>
    </row>
    <row r="51" spans="1:11" ht="11.25" customHeight="1" x14ac:dyDescent="0.25">
      <c r="A51" s="2"/>
      <c r="B51" s="2" t="s">
        <v>32</v>
      </c>
      <c r="C51" s="2"/>
      <c r="D51" s="2"/>
      <c r="E51" s="52"/>
      <c r="F51" s="52"/>
      <c r="G51" s="54"/>
      <c r="H51" s="52"/>
      <c r="I51" s="52"/>
      <c r="J51" s="52"/>
      <c r="K51" s="53"/>
    </row>
    <row r="52" spans="1:11" ht="11.25" customHeight="1" x14ac:dyDescent="0.25">
      <c r="A52" s="2"/>
      <c r="B52" s="2"/>
      <c r="C52" s="2" t="s">
        <v>158</v>
      </c>
      <c r="D52" s="2"/>
      <c r="E52" s="52">
        <v>24200.15</v>
      </c>
      <c r="F52" s="52">
        <v>4851.49</v>
      </c>
      <c r="G52" s="54">
        <f t="shared" ref="G52:G62" si="10">E52-F52</f>
        <v>19348.660000000003</v>
      </c>
      <c r="H52" s="52">
        <v>8316.8394531250015</v>
      </c>
      <c r="I52" s="52">
        <v>8316.84</v>
      </c>
      <c r="J52" s="52">
        <v>-15883.310546875</v>
      </c>
      <c r="K52" s="53">
        <f t="shared" ref="K52:K62" si="11">H52-I52</f>
        <v>-5.4687499869032763E-4</v>
      </c>
    </row>
    <row r="53" spans="1:11" ht="11.25" customHeight="1" x14ac:dyDescent="0.25">
      <c r="A53" s="2"/>
      <c r="B53" s="2"/>
      <c r="C53" s="2" t="s">
        <v>161</v>
      </c>
      <c r="D53" s="2"/>
      <c r="E53" s="52">
        <v>3567.62</v>
      </c>
      <c r="F53" s="52">
        <v>0</v>
      </c>
      <c r="G53" s="54">
        <f t="shared" si="10"/>
        <v>3567.62</v>
      </c>
      <c r="H53" s="52">
        <v>-2.3925781260913936E-4</v>
      </c>
      <c r="I53" s="52">
        <v>0</v>
      </c>
      <c r="J53" s="52">
        <v>-3567.6202392578125</v>
      </c>
      <c r="K53" s="53">
        <f t="shared" si="11"/>
        <v>-2.3925781260913936E-4</v>
      </c>
    </row>
    <row r="54" spans="1:11" ht="11.25" customHeight="1" x14ac:dyDescent="0.25">
      <c r="A54" s="2"/>
      <c r="B54" s="2"/>
      <c r="C54" s="2" t="s">
        <v>164</v>
      </c>
      <c r="D54" s="2"/>
      <c r="E54" s="52">
        <v>517.66</v>
      </c>
      <c r="F54" s="52">
        <v>10622.5</v>
      </c>
      <c r="G54" s="54">
        <f t="shared" si="10"/>
        <v>-10104.84</v>
      </c>
      <c r="H54" s="52">
        <v>18210.000087890625</v>
      </c>
      <c r="I54" s="52">
        <v>18210</v>
      </c>
      <c r="J54" s="52">
        <v>17692.340087890625</v>
      </c>
      <c r="K54" s="53">
        <f t="shared" si="11"/>
        <v>8.7890624854480848E-5</v>
      </c>
    </row>
    <row r="55" spans="1:11" ht="11.25" customHeight="1" x14ac:dyDescent="0.25">
      <c r="A55" s="2"/>
      <c r="B55" s="2"/>
      <c r="C55" s="2" t="s">
        <v>167</v>
      </c>
      <c r="D55" s="2"/>
      <c r="E55" s="52">
        <v>4283.43</v>
      </c>
      <c r="F55" s="52">
        <v>14000</v>
      </c>
      <c r="G55" s="54">
        <f t="shared" si="10"/>
        <v>-9716.57</v>
      </c>
      <c r="H55" s="52">
        <v>23999.99982421875</v>
      </c>
      <c r="I55" s="52">
        <v>24000</v>
      </c>
      <c r="J55" s="52">
        <v>19716.56982421875</v>
      </c>
      <c r="K55" s="53">
        <f t="shared" si="11"/>
        <v>-1.757812497089617E-4</v>
      </c>
    </row>
    <row r="56" spans="1:11" ht="11.25" customHeight="1" x14ac:dyDescent="0.25">
      <c r="A56" s="2"/>
      <c r="B56" s="2"/>
      <c r="C56" s="2" t="s">
        <v>170</v>
      </c>
      <c r="D56" s="2"/>
      <c r="E56" s="52">
        <v>3607.85</v>
      </c>
      <c r="F56" s="52">
        <v>5308.31</v>
      </c>
      <c r="G56" s="54">
        <f t="shared" si="10"/>
        <v>-1700.4600000000005</v>
      </c>
      <c r="H56" s="52">
        <v>9099.9599853515629</v>
      </c>
      <c r="I56" s="52">
        <v>9099.9599999999991</v>
      </c>
      <c r="J56" s="52">
        <v>5492.1099853515625</v>
      </c>
      <c r="K56" s="53">
        <f t="shared" si="11"/>
        <v>-1.4648436263087206E-5</v>
      </c>
    </row>
    <row r="57" spans="1:11" ht="11.25" customHeight="1" x14ac:dyDescent="0.25">
      <c r="A57" s="2"/>
      <c r="B57" s="2"/>
      <c r="C57" s="2" t="s">
        <v>175</v>
      </c>
      <c r="D57" s="2"/>
      <c r="E57" s="52">
        <v>20650.240000000002</v>
      </c>
      <c r="F57" s="52">
        <v>36129.17</v>
      </c>
      <c r="G57" s="54">
        <f t="shared" si="10"/>
        <v>-15478.929999999997</v>
      </c>
      <c r="H57" s="52">
        <v>61935.996835937498</v>
      </c>
      <c r="I57" s="52">
        <v>61935.72</v>
      </c>
      <c r="J57" s="52">
        <v>41285.7568359375</v>
      </c>
      <c r="K57" s="53">
        <f t="shared" si="11"/>
        <v>0.27683593749679858</v>
      </c>
    </row>
    <row r="58" spans="1:11" ht="11.25" customHeight="1" x14ac:dyDescent="0.25">
      <c r="A58" s="2"/>
      <c r="B58" s="2"/>
      <c r="C58" s="2" t="s">
        <v>178</v>
      </c>
      <c r="D58" s="2"/>
      <c r="E58" s="52">
        <v>8574.94</v>
      </c>
      <c r="F58" s="52">
        <v>10500</v>
      </c>
      <c r="G58" s="54">
        <f t="shared" si="10"/>
        <v>-1925.0599999999995</v>
      </c>
      <c r="H58" s="52">
        <v>17999.999814453127</v>
      </c>
      <c r="I58" s="52">
        <v>18000</v>
      </c>
      <c r="J58" s="52">
        <v>9425.0598144531268</v>
      </c>
      <c r="K58" s="53">
        <f t="shared" si="11"/>
        <v>-1.8554687267169356E-4</v>
      </c>
    </row>
    <row r="59" spans="1:11" ht="11.25" customHeight="1" x14ac:dyDescent="0.25">
      <c r="A59" s="2"/>
      <c r="B59" s="2"/>
      <c r="C59" s="2" t="s">
        <v>181</v>
      </c>
      <c r="D59" s="2"/>
      <c r="E59" s="52">
        <v>67.900000000000006</v>
      </c>
      <c r="F59" s="52">
        <v>0</v>
      </c>
      <c r="G59" s="54">
        <f t="shared" si="10"/>
        <v>67.900000000000006</v>
      </c>
      <c r="H59" s="52">
        <v>3.8146973224684189E-7</v>
      </c>
      <c r="I59" s="52">
        <v>0</v>
      </c>
      <c r="J59" s="52">
        <v>-67.899999618530273</v>
      </c>
      <c r="K59" s="53">
        <f t="shared" si="11"/>
        <v>3.8146973224684189E-7</v>
      </c>
    </row>
    <row r="60" spans="1:11" ht="11.25" customHeight="1" x14ac:dyDescent="0.25">
      <c r="A60" s="2"/>
      <c r="B60" s="2"/>
      <c r="C60" s="2" t="s">
        <v>184</v>
      </c>
      <c r="D60" s="2"/>
      <c r="E60" s="52">
        <v>1536.75</v>
      </c>
      <c r="F60" s="52">
        <v>10500</v>
      </c>
      <c r="G60" s="54">
        <f t="shared" si="10"/>
        <v>-8963.25</v>
      </c>
      <c r="H60" s="52">
        <v>17999.99951171875</v>
      </c>
      <c r="I60" s="52">
        <v>18000</v>
      </c>
      <c r="J60" s="52">
        <v>16463.24951171875</v>
      </c>
      <c r="K60" s="53">
        <f t="shared" si="11"/>
        <v>-4.8828125E-4</v>
      </c>
    </row>
    <row r="61" spans="1:11" ht="11.25" customHeight="1" x14ac:dyDescent="0.25">
      <c r="A61" s="2"/>
      <c r="B61" s="2"/>
      <c r="C61" s="2" t="s">
        <v>187</v>
      </c>
      <c r="D61" s="2"/>
      <c r="E61" s="135">
        <v>32927.089999999997</v>
      </c>
      <c r="F61" s="135">
        <v>64312.5</v>
      </c>
      <c r="G61" s="136">
        <f t="shared" si="10"/>
        <v>-31385.410000000003</v>
      </c>
      <c r="H61" s="135">
        <v>110249.9952734375</v>
      </c>
      <c r="I61" s="135">
        <v>110250</v>
      </c>
      <c r="J61" s="135">
        <v>77322.9052734375</v>
      </c>
      <c r="K61" s="139">
        <f t="shared" si="11"/>
        <v>-4.7265625034924597E-3</v>
      </c>
    </row>
    <row r="62" spans="1:11" ht="11.25" customHeight="1" x14ac:dyDescent="0.25">
      <c r="A62" s="2"/>
      <c r="B62" s="2"/>
      <c r="C62" s="38" t="s">
        <v>188</v>
      </c>
      <c r="D62" s="38"/>
      <c r="E62" s="52">
        <f>SUM(E52:E61)</f>
        <v>99933.63</v>
      </c>
      <c r="F62" s="52">
        <f>SUM(F52:F61)</f>
        <v>156223.97</v>
      </c>
      <c r="G62" s="54">
        <f t="shared" si="10"/>
        <v>-56290.34</v>
      </c>
      <c r="H62" s="52">
        <f>SUM(H52:H61)</f>
        <v>267812.79054725647</v>
      </c>
      <c r="I62" s="52">
        <f>SUM(I52:I61)</f>
        <v>267812.52</v>
      </c>
      <c r="J62" s="52">
        <v>474440.76054573047</v>
      </c>
      <c r="K62" s="53">
        <f t="shared" si="11"/>
        <v>0.27054725645575672</v>
      </c>
    </row>
    <row r="63" spans="1:11" ht="11.25" customHeight="1" x14ac:dyDescent="0.25">
      <c r="A63" s="2"/>
      <c r="B63" s="2" t="s">
        <v>33</v>
      </c>
      <c r="C63" s="2"/>
      <c r="D63" s="2"/>
      <c r="E63" s="52"/>
      <c r="F63" s="52"/>
      <c r="G63" s="54"/>
      <c r="H63" s="52"/>
      <c r="I63" s="52"/>
      <c r="J63" s="52"/>
      <c r="K63" s="53"/>
    </row>
    <row r="64" spans="1:11" ht="11.25" customHeight="1" x14ac:dyDescent="0.25">
      <c r="A64" s="2"/>
      <c r="B64" s="2"/>
      <c r="C64" s="2" t="s">
        <v>191</v>
      </c>
      <c r="D64" s="2"/>
      <c r="E64" s="52">
        <v>66419.22</v>
      </c>
      <c r="F64" s="52">
        <v>242.55</v>
      </c>
      <c r="G64" s="54">
        <f t="shared" ref="G64:G76" si="12">E64-F64</f>
        <v>66176.67</v>
      </c>
      <c r="H64" s="52">
        <v>415.79714843750116</v>
      </c>
      <c r="I64" s="52">
        <v>415.8</v>
      </c>
      <c r="J64" s="52">
        <v>-66003.4228515625</v>
      </c>
      <c r="K64" s="53">
        <f t="shared" ref="K64:K76" si="13">H64-I64</f>
        <v>-2.8515624988472155E-3</v>
      </c>
    </row>
    <row r="65" spans="1:11" ht="11.25" customHeight="1" x14ac:dyDescent="0.25">
      <c r="A65" s="2"/>
      <c r="B65" s="2"/>
      <c r="C65" s="2" t="s">
        <v>194</v>
      </c>
      <c r="D65" s="2"/>
      <c r="E65" s="52">
        <v>4039.88</v>
      </c>
      <c r="F65" s="52">
        <v>2205</v>
      </c>
      <c r="G65" s="54">
        <f t="shared" si="12"/>
        <v>1834.88</v>
      </c>
      <c r="H65" s="52">
        <v>3780.0001248168946</v>
      </c>
      <c r="I65" s="52">
        <v>3780</v>
      </c>
      <c r="J65" s="52">
        <v>-259.87987518310547</v>
      </c>
      <c r="K65" s="53">
        <f t="shared" si="13"/>
        <v>1.2481689464038936E-4</v>
      </c>
    </row>
    <row r="66" spans="1:11" ht="11.25" customHeight="1" x14ac:dyDescent="0.25">
      <c r="A66" s="2"/>
      <c r="B66" s="2"/>
      <c r="C66" s="2" t="s">
        <v>197</v>
      </c>
      <c r="D66" s="2"/>
      <c r="E66" s="52">
        <v>26150</v>
      </c>
      <c r="F66" s="52">
        <v>5790.05</v>
      </c>
      <c r="G66" s="54">
        <f t="shared" si="12"/>
        <v>20359.95</v>
      </c>
      <c r="H66" s="52">
        <v>9925.999755859375</v>
      </c>
      <c r="I66" s="52">
        <v>9925.7999999999993</v>
      </c>
      <c r="J66" s="52">
        <v>-16224.000244140625</v>
      </c>
      <c r="K66" s="53">
        <f t="shared" si="13"/>
        <v>0.1997558593757276</v>
      </c>
    </row>
    <row r="67" spans="1:11" ht="11.25" customHeight="1" x14ac:dyDescent="0.25">
      <c r="A67" s="2"/>
      <c r="B67" s="2"/>
      <c r="C67" s="2" t="s">
        <v>199</v>
      </c>
      <c r="D67" s="2"/>
      <c r="E67" s="52">
        <v>5102.5</v>
      </c>
      <c r="F67" s="52">
        <v>12600</v>
      </c>
      <c r="G67" s="54">
        <f t="shared" si="12"/>
        <v>-7497.5</v>
      </c>
      <c r="H67" s="52">
        <v>21600</v>
      </c>
      <c r="I67" s="52">
        <v>21600</v>
      </c>
      <c r="J67" s="52">
        <v>16497.5</v>
      </c>
      <c r="K67" s="53">
        <f t="shared" si="13"/>
        <v>0</v>
      </c>
    </row>
    <row r="68" spans="1:11" ht="11.25" customHeight="1" x14ac:dyDescent="0.25">
      <c r="A68" s="2"/>
      <c r="B68" s="2"/>
      <c r="C68" s="2" t="s">
        <v>202</v>
      </c>
      <c r="D68" s="2"/>
      <c r="E68" s="52">
        <v>5865</v>
      </c>
      <c r="F68" s="52">
        <v>3748.5</v>
      </c>
      <c r="G68" s="54">
        <f t="shared" si="12"/>
        <v>2116.5</v>
      </c>
      <c r="H68" s="52">
        <v>6425.9999847412109</v>
      </c>
      <c r="I68" s="52">
        <v>6426</v>
      </c>
      <c r="J68" s="52">
        <v>560.99998474121094</v>
      </c>
      <c r="K68" s="53">
        <f t="shared" si="13"/>
        <v>-1.52587890625E-5</v>
      </c>
    </row>
    <row r="69" spans="1:11" ht="11.25" customHeight="1" x14ac:dyDescent="0.25">
      <c r="A69" s="2"/>
      <c r="B69" s="2"/>
      <c r="C69" s="2" t="s">
        <v>205</v>
      </c>
      <c r="D69" s="2"/>
      <c r="E69" s="52">
        <v>113661.21</v>
      </c>
      <c r="F69" s="52">
        <v>163282.70000000001</v>
      </c>
      <c r="G69" s="54">
        <f t="shared" si="12"/>
        <v>-49621.490000000005</v>
      </c>
      <c r="H69" s="52">
        <v>279912.98734375002</v>
      </c>
      <c r="I69" s="52">
        <v>279913.2</v>
      </c>
      <c r="J69" s="52">
        <v>166251.77734375</v>
      </c>
      <c r="K69" s="53">
        <f t="shared" si="13"/>
        <v>-0.21265624999068677</v>
      </c>
    </row>
    <row r="70" spans="1:11" ht="11.25" customHeight="1" x14ac:dyDescent="0.25">
      <c r="A70" s="2"/>
      <c r="B70" s="2"/>
      <c r="C70" s="2" t="s">
        <v>208</v>
      </c>
      <c r="D70" s="2"/>
      <c r="E70" s="52">
        <v>75282.990000000005</v>
      </c>
      <c r="F70" s="52">
        <v>107819.67</v>
      </c>
      <c r="G70" s="54">
        <f t="shared" si="12"/>
        <v>-32536.679999999993</v>
      </c>
      <c r="H70" s="52">
        <v>184833.99585937499</v>
      </c>
      <c r="I70" s="52">
        <v>184833.72</v>
      </c>
      <c r="J70" s="52">
        <v>109551.00585937499</v>
      </c>
      <c r="K70" s="53">
        <f t="shared" si="13"/>
        <v>0.27585937498952262</v>
      </c>
    </row>
    <row r="71" spans="1:11" ht="11.25" customHeight="1" x14ac:dyDescent="0.25">
      <c r="A71" s="2"/>
      <c r="B71" s="2"/>
      <c r="C71" s="2" t="s">
        <v>211</v>
      </c>
      <c r="D71" s="2"/>
      <c r="E71" s="52">
        <v>29882.62</v>
      </c>
      <c r="F71" s="52">
        <v>27192.9</v>
      </c>
      <c r="G71" s="54">
        <f t="shared" si="12"/>
        <v>2689.7199999999975</v>
      </c>
      <c r="H71" s="52">
        <v>46616.001347656253</v>
      </c>
      <c r="I71" s="52">
        <v>46616.4</v>
      </c>
      <c r="J71" s="52">
        <v>16733.381347656254</v>
      </c>
      <c r="K71" s="53">
        <f t="shared" si="13"/>
        <v>-0.39865234374883585</v>
      </c>
    </row>
    <row r="72" spans="1:11" ht="11.25" customHeight="1" x14ac:dyDescent="0.25">
      <c r="A72" s="2"/>
      <c r="B72" s="2"/>
      <c r="C72" s="2" t="s">
        <v>214</v>
      </c>
      <c r="D72" s="2"/>
      <c r="E72" s="52">
        <v>8505</v>
      </c>
      <c r="F72" s="52">
        <v>583.30999999999995</v>
      </c>
      <c r="G72" s="54">
        <f t="shared" si="12"/>
        <v>7921.6900000000005</v>
      </c>
      <c r="H72" s="52">
        <v>999.959716796875</v>
      </c>
      <c r="I72" s="52">
        <v>999.96</v>
      </c>
      <c r="J72" s="52">
        <v>-7505.040283203125</v>
      </c>
      <c r="K72" s="53">
        <f t="shared" si="13"/>
        <v>-2.8320312503637979E-4</v>
      </c>
    </row>
    <row r="73" spans="1:11" ht="11.25" customHeight="1" x14ac:dyDescent="0.25">
      <c r="A73" s="2"/>
      <c r="B73" s="2"/>
      <c r="C73" s="2" t="s">
        <v>217</v>
      </c>
      <c r="D73" s="2"/>
      <c r="E73" s="52">
        <v>3660.47</v>
      </c>
      <c r="F73" s="52">
        <v>10791.69</v>
      </c>
      <c r="G73" s="54">
        <f t="shared" si="12"/>
        <v>-7131.2200000000012</v>
      </c>
      <c r="H73" s="52">
        <v>18500.000029296876</v>
      </c>
      <c r="I73" s="52">
        <v>18500.04</v>
      </c>
      <c r="J73" s="52">
        <v>14839.530029296877</v>
      </c>
      <c r="K73" s="53">
        <f t="shared" si="13"/>
        <v>-3.9970703124708962E-2</v>
      </c>
    </row>
    <row r="74" spans="1:11" ht="11.25" customHeight="1" x14ac:dyDescent="0.25">
      <c r="A74" s="2"/>
      <c r="B74" s="2"/>
      <c r="C74" s="2" t="s">
        <v>220</v>
      </c>
      <c r="D74" s="2"/>
      <c r="E74" s="52">
        <v>35.450000000000003</v>
      </c>
      <c r="F74" s="52">
        <v>0</v>
      </c>
      <c r="G74" s="54">
        <f t="shared" si="12"/>
        <v>35.450000000000003</v>
      </c>
      <c r="H74" s="52">
        <v>-7.6293945028282906E-7</v>
      </c>
      <c r="I74" s="52">
        <v>0</v>
      </c>
      <c r="J74" s="52">
        <v>-35.450000762939453</v>
      </c>
      <c r="K74" s="53">
        <f t="shared" si="13"/>
        <v>-7.6293945028282906E-7</v>
      </c>
    </row>
    <row r="75" spans="1:11" ht="11.25" customHeight="1" x14ac:dyDescent="0.25">
      <c r="A75" s="2"/>
      <c r="B75" s="2"/>
      <c r="C75" s="2" t="s">
        <v>223</v>
      </c>
      <c r="D75" s="2"/>
      <c r="E75" s="135">
        <v>0</v>
      </c>
      <c r="F75" s="135">
        <v>17266.62</v>
      </c>
      <c r="G75" s="136">
        <f t="shared" si="12"/>
        <v>-17266.62</v>
      </c>
      <c r="H75" s="135">
        <v>29600</v>
      </c>
      <c r="I75" s="135">
        <v>29599.919999999998</v>
      </c>
      <c r="J75" s="135">
        <v>29600</v>
      </c>
      <c r="K75" s="139">
        <f t="shared" si="13"/>
        <v>8.000000000174623E-2</v>
      </c>
    </row>
    <row r="76" spans="1:11" ht="11.25" customHeight="1" x14ac:dyDescent="0.25">
      <c r="A76" s="2"/>
      <c r="B76" s="2"/>
      <c r="C76" s="38" t="s">
        <v>224</v>
      </c>
      <c r="D76" s="38"/>
      <c r="E76" s="52">
        <f>SUM(E64:E75)</f>
        <v>338604.33999999997</v>
      </c>
      <c r="F76" s="52">
        <f>SUM(F64:F75)</f>
        <v>351522.99000000005</v>
      </c>
      <c r="G76" s="54">
        <f t="shared" si="12"/>
        <v>-12918.650000000081</v>
      </c>
      <c r="H76" s="52">
        <f>SUM(H64:H75)</f>
        <v>602610.74130996701</v>
      </c>
      <c r="I76" s="52">
        <f>SUM(I64:I75)</f>
        <v>602610.84000000008</v>
      </c>
      <c r="J76" s="52">
        <v>858802.64708518959</v>
      </c>
      <c r="K76" s="53">
        <f t="shared" si="13"/>
        <v>-9.8690033075399697E-2</v>
      </c>
    </row>
    <row r="77" spans="1:11" ht="11.25" customHeight="1" x14ac:dyDescent="0.25">
      <c r="A77" s="2"/>
      <c r="B77" s="2" t="s">
        <v>34</v>
      </c>
      <c r="C77" s="2"/>
      <c r="D77" s="2"/>
      <c r="E77" s="52"/>
      <c r="F77" s="52"/>
      <c r="G77" s="54"/>
      <c r="H77" s="52"/>
      <c r="I77" s="52"/>
      <c r="J77" s="52"/>
      <c r="K77" s="53"/>
    </row>
    <row r="78" spans="1:11" ht="11.25" customHeight="1" x14ac:dyDescent="0.25">
      <c r="A78" s="2"/>
      <c r="B78" s="2"/>
      <c r="C78" s="2" t="s">
        <v>227</v>
      </c>
      <c r="D78" s="2"/>
      <c r="E78" s="52">
        <v>22366.83</v>
      </c>
      <c r="F78" s="52">
        <v>768.18</v>
      </c>
      <c r="G78" s="54">
        <f t="shared" ref="G78:G91" si="14">E78-F78</f>
        <v>21598.65</v>
      </c>
      <c r="H78" s="52">
        <v>1316.8812695312481</v>
      </c>
      <c r="I78" s="52">
        <v>1316.88</v>
      </c>
      <c r="J78" s="52">
        <v>-21049.948730468754</v>
      </c>
      <c r="K78" s="53">
        <f t="shared" ref="K78:K91" si="15">H78-I78</f>
        <v>1.2695312479991117E-3</v>
      </c>
    </row>
    <row r="79" spans="1:11" ht="11.25" customHeight="1" x14ac:dyDescent="0.25">
      <c r="A79" s="2"/>
      <c r="B79" s="2"/>
      <c r="C79" s="2" t="s">
        <v>230</v>
      </c>
      <c r="D79" s="2"/>
      <c r="E79" s="52">
        <v>30054.38</v>
      </c>
      <c r="F79" s="52">
        <v>32763.71</v>
      </c>
      <c r="G79" s="54">
        <f t="shared" si="14"/>
        <v>-2709.3299999999981</v>
      </c>
      <c r="H79" s="52">
        <v>56165.998652343747</v>
      </c>
      <c r="I79" s="52">
        <v>56166.36</v>
      </c>
      <c r="J79" s="52">
        <v>26111.618652343746</v>
      </c>
      <c r="K79" s="53">
        <f t="shared" si="15"/>
        <v>-0.36134765625320142</v>
      </c>
    </row>
    <row r="80" spans="1:11" ht="11.25" customHeight="1" x14ac:dyDescent="0.25">
      <c r="A80" s="2"/>
      <c r="B80" s="2"/>
      <c r="C80" s="2" t="s">
        <v>233</v>
      </c>
      <c r="D80" s="2"/>
      <c r="E80" s="52">
        <v>4003.57</v>
      </c>
      <c r="F80" s="52">
        <v>3234.35</v>
      </c>
      <c r="G80" s="54">
        <f t="shared" si="14"/>
        <v>769.22000000000025</v>
      </c>
      <c r="H80" s="52">
        <v>5544.5999682617185</v>
      </c>
      <c r="I80" s="52">
        <v>5544.6</v>
      </c>
      <c r="J80" s="52">
        <v>1541.0299682617183</v>
      </c>
      <c r="K80" s="53">
        <f t="shared" si="15"/>
        <v>-3.1738281904836185E-5</v>
      </c>
    </row>
    <row r="81" spans="1:11" ht="11.25" customHeight="1" x14ac:dyDescent="0.25">
      <c r="A81" s="2"/>
      <c r="B81" s="2"/>
      <c r="C81" s="2" t="s">
        <v>236</v>
      </c>
      <c r="D81" s="2"/>
      <c r="E81" s="52">
        <v>6795.9</v>
      </c>
      <c r="F81" s="52">
        <v>6468.63</v>
      </c>
      <c r="G81" s="54">
        <f t="shared" si="14"/>
        <v>327.26999999999953</v>
      </c>
      <c r="H81" s="52">
        <v>11089.080236816406</v>
      </c>
      <c r="I81" s="52">
        <v>11089.08</v>
      </c>
      <c r="J81" s="52">
        <v>4293.1802368164063</v>
      </c>
      <c r="K81" s="53">
        <f t="shared" si="15"/>
        <v>2.368164059589617E-4</v>
      </c>
    </row>
    <row r="82" spans="1:11" ht="11.25" customHeight="1" x14ac:dyDescent="0.25">
      <c r="A82" s="2"/>
      <c r="B82" s="2"/>
      <c r="C82" s="2" t="s">
        <v>240</v>
      </c>
      <c r="D82" s="2"/>
      <c r="E82" s="52">
        <v>49213.19</v>
      </c>
      <c r="F82" s="52">
        <v>39782.19</v>
      </c>
      <c r="G82" s="54">
        <f t="shared" si="14"/>
        <v>9431</v>
      </c>
      <c r="H82" s="52">
        <v>68198.037412109377</v>
      </c>
      <c r="I82" s="52">
        <v>68198.039999999994</v>
      </c>
      <c r="J82" s="52">
        <v>18984.847412109375</v>
      </c>
      <c r="K82" s="53">
        <f t="shared" si="15"/>
        <v>-2.5878906162688509E-3</v>
      </c>
    </row>
    <row r="83" spans="1:11" ht="11.25" customHeight="1" x14ac:dyDescent="0.25">
      <c r="A83" s="2"/>
      <c r="B83" s="2"/>
      <c r="C83" s="2" t="s">
        <v>243</v>
      </c>
      <c r="D83" s="2"/>
      <c r="E83" s="52">
        <v>9318.86</v>
      </c>
      <c r="F83" s="52">
        <v>15341.06</v>
      </c>
      <c r="G83" s="54">
        <f t="shared" si="14"/>
        <v>-6022.1999999999989</v>
      </c>
      <c r="H83" s="52">
        <v>26299.000380859376</v>
      </c>
      <c r="I83" s="52">
        <v>26298.959999999999</v>
      </c>
      <c r="J83" s="52">
        <v>16980.140380859375</v>
      </c>
      <c r="K83" s="53">
        <f t="shared" si="15"/>
        <v>4.0380859376455192E-2</v>
      </c>
    </row>
    <row r="84" spans="1:11" ht="11.25" customHeight="1" x14ac:dyDescent="0.25">
      <c r="A84" s="2"/>
      <c r="B84" s="2"/>
      <c r="C84" s="2" t="s">
        <v>246</v>
      </c>
      <c r="D84" s="2"/>
      <c r="E84" s="52">
        <v>34611.379999999997</v>
      </c>
      <c r="F84" s="52">
        <v>59604.160000000003</v>
      </c>
      <c r="G84" s="54">
        <f t="shared" si="14"/>
        <v>-24992.780000000006</v>
      </c>
      <c r="H84" s="52">
        <v>102179.006953125</v>
      </c>
      <c r="I84" s="52">
        <v>102178.56</v>
      </c>
      <c r="J84" s="52">
        <v>67567.626953125</v>
      </c>
      <c r="K84" s="53">
        <f t="shared" si="15"/>
        <v>0.44695312500698492</v>
      </c>
    </row>
    <row r="85" spans="1:11" ht="11.25" customHeight="1" x14ac:dyDescent="0.25">
      <c r="A85" s="2"/>
      <c r="B85" s="2"/>
      <c r="C85" s="2" t="s">
        <v>249</v>
      </c>
      <c r="D85" s="2"/>
      <c r="E85" s="52">
        <v>3463.34</v>
      </c>
      <c r="F85" s="52">
        <v>0</v>
      </c>
      <c r="G85" s="54">
        <f t="shared" si="14"/>
        <v>3463.34</v>
      </c>
      <c r="H85" s="52">
        <v>-1.4892578110448085E-4</v>
      </c>
      <c r="I85" s="52">
        <v>0</v>
      </c>
      <c r="J85" s="52">
        <v>-3463.3401489257813</v>
      </c>
      <c r="K85" s="53">
        <f t="shared" si="15"/>
        <v>-1.4892578110448085E-4</v>
      </c>
    </row>
    <row r="86" spans="1:11" ht="11.25" customHeight="1" x14ac:dyDescent="0.25">
      <c r="A86" s="2"/>
      <c r="B86" s="2"/>
      <c r="C86" s="2" t="s">
        <v>252</v>
      </c>
      <c r="D86" s="2"/>
      <c r="E86" s="52">
        <v>15507.37</v>
      </c>
      <c r="F86" s="52">
        <v>41305.81</v>
      </c>
      <c r="G86" s="54">
        <f t="shared" si="14"/>
        <v>-25798.439999999995</v>
      </c>
      <c r="H86" s="52">
        <v>70809.996953124995</v>
      </c>
      <c r="I86" s="52">
        <v>70809.960000000006</v>
      </c>
      <c r="J86" s="52">
        <v>55302.626953124993</v>
      </c>
      <c r="K86" s="53">
        <f t="shared" si="15"/>
        <v>3.6953124988940544E-2</v>
      </c>
    </row>
    <row r="87" spans="1:11" ht="11.25" customHeight="1" x14ac:dyDescent="0.25">
      <c r="A87" s="2"/>
      <c r="B87" s="2"/>
      <c r="C87" s="2" t="s">
        <v>257</v>
      </c>
      <c r="D87" s="2"/>
      <c r="E87" s="52">
        <v>9746.7000000000007</v>
      </c>
      <c r="F87" s="52">
        <v>4042.92</v>
      </c>
      <c r="G87" s="54">
        <f t="shared" si="14"/>
        <v>5703.7800000000007</v>
      </c>
      <c r="H87" s="52">
        <v>6930.7200805664052</v>
      </c>
      <c r="I87" s="52">
        <v>6930.72</v>
      </c>
      <c r="J87" s="52">
        <v>-2815.9799194335956</v>
      </c>
      <c r="K87" s="53">
        <f t="shared" si="15"/>
        <v>8.0566404903947841E-5</v>
      </c>
    </row>
    <row r="88" spans="1:11" ht="11.25" customHeight="1" x14ac:dyDescent="0.25">
      <c r="A88" s="2"/>
      <c r="B88" s="2"/>
      <c r="C88" s="2" t="s">
        <v>260</v>
      </c>
      <c r="D88" s="2"/>
      <c r="E88" s="52">
        <v>3997.61</v>
      </c>
      <c r="F88" s="52">
        <v>13710.27</v>
      </c>
      <c r="G88" s="54">
        <f t="shared" si="14"/>
        <v>-9712.66</v>
      </c>
      <c r="H88" s="52">
        <v>23503.000625000001</v>
      </c>
      <c r="I88" s="52">
        <v>23503.32</v>
      </c>
      <c r="J88" s="52">
        <v>19505.390625</v>
      </c>
      <c r="K88" s="53">
        <f t="shared" si="15"/>
        <v>-0.31937499999912689</v>
      </c>
    </row>
    <row r="89" spans="1:11" ht="11.25" customHeight="1" x14ac:dyDescent="0.25">
      <c r="A89" s="2"/>
      <c r="B89" s="2"/>
      <c r="C89" s="2" t="s">
        <v>263</v>
      </c>
      <c r="D89" s="2"/>
      <c r="E89" s="52">
        <v>14.33</v>
      </c>
      <c r="F89" s="52">
        <v>0</v>
      </c>
      <c r="G89" s="54">
        <f t="shared" si="14"/>
        <v>14.33</v>
      </c>
      <c r="H89" s="52">
        <v>3.1471252448511677E-7</v>
      </c>
      <c r="I89" s="52">
        <v>0</v>
      </c>
      <c r="J89" s="52">
        <v>-14.329999685287476</v>
      </c>
      <c r="K89" s="53">
        <f t="shared" si="15"/>
        <v>3.1471252448511677E-7</v>
      </c>
    </row>
    <row r="90" spans="1:11" ht="11.25" customHeight="1" x14ac:dyDescent="0.25">
      <c r="A90" s="2"/>
      <c r="B90" s="2"/>
      <c r="C90" s="2" t="s">
        <v>266</v>
      </c>
      <c r="D90" s="2"/>
      <c r="E90" s="135">
        <v>779.56</v>
      </c>
      <c r="F90" s="135">
        <v>19094.810000000001</v>
      </c>
      <c r="G90" s="136">
        <f t="shared" si="14"/>
        <v>-18315.25</v>
      </c>
      <c r="H90" s="135">
        <v>32733.998476562498</v>
      </c>
      <c r="I90" s="135">
        <v>32733.96</v>
      </c>
      <c r="J90" s="135">
        <v>31954.438476562496</v>
      </c>
      <c r="K90" s="139">
        <f t="shared" si="15"/>
        <v>3.8476562498544808E-2</v>
      </c>
    </row>
    <row r="91" spans="1:11" ht="11.25" customHeight="1" x14ac:dyDescent="0.25">
      <c r="A91" s="2"/>
      <c r="B91" s="2"/>
      <c r="C91" s="38" t="s">
        <v>267</v>
      </c>
      <c r="D91" s="38"/>
      <c r="E91" s="52">
        <f>SUM(E78:E90)</f>
        <v>189873.02</v>
      </c>
      <c r="F91" s="52">
        <f>SUM(F78:F90)</f>
        <v>236116.09</v>
      </c>
      <c r="G91" s="54">
        <f t="shared" si="14"/>
        <v>-46243.070000000007</v>
      </c>
      <c r="H91" s="52">
        <f>SUM(H78:H90)</f>
        <v>404770.32085968973</v>
      </c>
      <c r="I91" s="52">
        <f>SUM(I78:I90)</f>
        <v>404770.44</v>
      </c>
      <c r="J91" s="52">
        <v>660072.52109408414</v>
      </c>
      <c r="K91" s="53">
        <f t="shared" si="15"/>
        <v>-0.11914031027117744</v>
      </c>
    </row>
    <row r="92" spans="1:11" ht="11.25" customHeight="1" x14ac:dyDescent="0.25">
      <c r="A92" s="2"/>
      <c r="B92" s="38" t="s">
        <v>38</v>
      </c>
      <c r="C92" s="38"/>
      <c r="D92" s="38"/>
      <c r="E92" s="55">
        <f t="shared" ref="E92:K92" si="16">E35+E45+E50+E62+E76+E91</f>
        <v>1428397.63</v>
      </c>
      <c r="F92" s="55">
        <f t="shared" si="16"/>
        <v>1859081.35</v>
      </c>
      <c r="G92" s="55">
        <f t="shared" si="16"/>
        <v>-430683.72000000009</v>
      </c>
      <c r="H92" s="55">
        <f t="shared" si="16"/>
        <v>3090448.2771407412</v>
      </c>
      <c r="I92" s="55">
        <f t="shared" si="16"/>
        <v>3186996.6</v>
      </c>
      <c r="J92" s="55">
        <f t="shared" si="16"/>
        <v>5672583.0458724508</v>
      </c>
      <c r="K92" s="55">
        <f t="shared" si="16"/>
        <v>-96548.322859258624</v>
      </c>
    </row>
    <row r="93" spans="1:11" ht="11.25" customHeight="1" x14ac:dyDescent="0.25">
      <c r="A93" s="38" t="s">
        <v>39</v>
      </c>
      <c r="B93" s="38"/>
      <c r="C93" s="38"/>
      <c r="D93" s="38"/>
      <c r="E93" s="55">
        <f t="shared" ref="E93:K93" si="17">E21-E92</f>
        <v>199596.34000000032</v>
      </c>
      <c r="F93" s="55">
        <f t="shared" si="17"/>
        <v>65311.399999999907</v>
      </c>
      <c r="G93" s="55">
        <f t="shared" si="17"/>
        <v>134284.94000000029</v>
      </c>
      <c r="H93" s="55">
        <f t="shared" si="17"/>
        <v>-391616.25172081916</v>
      </c>
      <c r="I93" s="55">
        <f t="shared" si="17"/>
        <v>111962.39999999991</v>
      </c>
      <c r="J93" s="55">
        <f t="shared" si="17"/>
        <v>810931.52810215857</v>
      </c>
      <c r="K93" s="55">
        <f t="shared" si="17"/>
        <v>-503578.6517208193</v>
      </c>
    </row>
    <row r="94" spans="1:11" ht="16.5" customHeight="1" x14ac:dyDescent="0.25">
      <c r="A94" s="2"/>
      <c r="B94" s="2"/>
      <c r="C94" s="2"/>
      <c r="D94" s="2"/>
      <c r="E94" s="52"/>
      <c r="F94" s="52"/>
      <c r="G94" s="54"/>
      <c r="H94" s="52"/>
      <c r="I94" s="52"/>
      <c r="J94" s="52"/>
      <c r="K94" s="53"/>
    </row>
  </sheetData>
  <autoFilter ref="A1:K167" xr:uid="{03E16748-0542-4BAF-BB61-C31769B54995}"/>
  <mergeCells count="1">
    <mergeCell ref="E4:G4"/>
  </mergeCells>
  <conditionalFormatting sqref="K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{EA4F6AF2-4680-4B4B-BE7B-29EBB43C8EA3}</x14:id>
        </ext>
      </extLst>
    </cfRule>
  </conditionalFormatting>
  <conditionalFormatting sqref="K5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{3C01E7A9-29B2-46E4-9126-6B48E936D3F5}</x14:id>
        </ext>
      </extLst>
    </cfRule>
  </conditionalFormatting>
  <conditionalFormatting sqref="K5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{492DF165-6CD6-4F88-ACC6-A5241CB417BA}</x14:id>
        </ext>
      </extLst>
    </cfRule>
  </conditionalFormatting>
  <conditionalFormatting sqref="K5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{C205D5E1-76F7-4F10-89BD-CC3991DE9EB2}</x14:id>
        </ext>
      </extLst>
    </cfRule>
  </conditionalFormatting>
  <conditionalFormatting sqref="K5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{52BE87EE-C727-443B-9385-4FC09B94B456}</x14:id>
        </ext>
      </extLst>
    </cfRule>
  </conditionalFormatting>
  <conditionalFormatting sqref="K5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{BE44A203-2C0B-4F0A-9967-32FCF81D2AE7}</x14:id>
        </ext>
      </extLst>
    </cfRule>
  </conditionalFormatting>
  <conditionalFormatting sqref="K5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{5123F4DF-0F4F-4B09-A23B-0D322ED30987}</x14:id>
        </ext>
      </extLst>
    </cfRule>
  </conditionalFormatting>
  <conditionalFormatting sqref="K5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{623A1830-7ED2-4B89-B000-7C08242F1140}</x14:id>
        </ext>
      </extLst>
    </cfRule>
  </conditionalFormatting>
  <conditionalFormatting sqref="K5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{E1E1CA16-AF7A-4253-B8AB-5CE6D6DE19FB}</x14:id>
        </ext>
      </extLst>
    </cfRule>
  </conditionalFormatting>
  <conditionalFormatting sqref="K5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{E29AC214-8F05-4196-9135-5A6BE1D199F5}</x14:id>
        </ext>
      </extLst>
    </cfRule>
  </conditionalFormatting>
  <conditionalFormatting sqref="K5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{5473276B-0D88-462D-8968-356E01F64642}</x14:id>
        </ext>
      </extLst>
    </cfRule>
  </conditionalFormatting>
  <conditionalFormatting sqref="K5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{955D74D4-38AB-4A53-8822-1059D38D3800}</x14:id>
        </ext>
      </extLst>
    </cfRule>
  </conditionalFormatting>
  <conditionalFormatting sqref="K5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{07487D0C-6C97-41B4-AD26-D8D4BC4B3DA7}</x14:id>
        </ext>
      </extLst>
    </cfRule>
  </conditionalFormatting>
  <conditionalFormatting sqref="K5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{44B79C96-C704-4ADA-8BCE-7BBA47E4BDBD}</x14:id>
        </ext>
      </extLst>
    </cfRule>
  </conditionalFormatting>
  <conditionalFormatting sqref="K5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{9A544F13-BC94-4CA1-9121-DDDF8754C815}</x14:id>
        </ext>
      </extLst>
    </cfRule>
  </conditionalFormatting>
  <conditionalFormatting sqref="K5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{1FF5E5D4-3326-4B02-ADC7-3026858842A7}</x14:id>
        </ext>
      </extLst>
    </cfRule>
  </conditionalFormatting>
  <conditionalFormatting sqref="K5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{9216B1AF-4F37-48C0-B9A4-4307E25A0E41}</x14:id>
        </ext>
      </extLst>
    </cfRule>
  </conditionalFormatting>
  <conditionalFormatting sqref="K5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{06594411-DF27-405D-A39B-202EFF961836}</x14:id>
        </ext>
      </extLst>
    </cfRule>
  </conditionalFormatting>
  <conditionalFormatting sqref="K5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{543CB765-00AA-4687-8D76-0C042F233E3E}</x14:id>
        </ext>
      </extLst>
    </cfRule>
  </conditionalFormatting>
  <conditionalFormatting sqref="K5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{9EAC46C5-62F3-42C5-A750-4C65484BD7F9}</x14:id>
        </ext>
      </extLst>
    </cfRule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{88202660-A284-4CC8-A6EB-CC663B22D3B3}</x14:id>
        </ext>
      </extLst>
    </cfRule>
  </conditionalFormatting>
  <conditionalFormatting sqref="K5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{73A95210-4446-4412-9A63-894AACB2FB0B}</x14:id>
        </ext>
      </extLst>
    </cfRule>
  </conditionalFormatting>
  <conditionalFormatting sqref="K5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{F5DFBAF4-3932-47F6-9F17-35324FAA8BB4}</x14:id>
        </ext>
      </extLst>
    </cfRule>
  </conditionalFormatting>
  <conditionalFormatting sqref="K5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{97FD2BF1-8365-4E80-AE19-D00707217A37}</x14:id>
        </ext>
      </extLst>
    </cfRule>
  </conditionalFormatting>
  <conditionalFormatting sqref="K5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{EC183509-FFE5-48E0-AF17-2866DC7CA3A3}</x14:id>
        </ext>
      </extLst>
    </cfRule>
  </conditionalFormatting>
  <conditionalFormatting sqref="K5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{CDB9AEC4-4EF4-4898-A326-F10DF6B4DD00}</x14:id>
        </ext>
      </extLst>
    </cfRule>
  </conditionalFormatting>
  <conditionalFormatting sqref="K5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{04E3F11D-E3FE-4786-98DD-5CFD28C5D7C2}</x14:id>
        </ext>
      </extLst>
    </cfRule>
  </conditionalFormatting>
  <conditionalFormatting sqref="K5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{9F517CEC-F358-4675-BA0C-2859DBC167D2}</x14:id>
        </ext>
      </extLst>
    </cfRule>
  </conditionalFormatting>
  <conditionalFormatting sqref="K5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{A1D0E604-2516-48AC-A59F-18637914B970}</x14:id>
        </ext>
      </extLst>
    </cfRule>
  </conditionalFormatting>
  <conditionalFormatting sqref="K5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{474CB35C-60C5-433D-B73B-3E98020097F3}</x14:id>
        </ext>
      </extLst>
    </cfRule>
  </conditionalFormatting>
  <conditionalFormatting sqref="K5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{B335B12E-0E69-4CBB-A333-75C186F86833}</x14:id>
        </ext>
      </extLst>
    </cfRule>
  </conditionalFormatting>
  <conditionalFormatting sqref="K5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{5943AC90-8EEE-4E35-B45A-A7AB1B58B9A0}</x14:id>
        </ext>
      </extLst>
    </cfRule>
  </conditionalFormatting>
  <conditionalFormatting sqref="K5:K91 K94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{F3FA3DB8-ABC3-4BBB-86E0-91AEA85B5E34}</x14:id>
        </ext>
      </extLst>
    </cfRule>
  </conditionalFormatting>
  <pageMargins left="0.7" right="0.7" top="0.75" bottom="0.75" header="0.3" footer="0.3"/>
  <pageSetup fitToHeight="0"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A4F6AF2-4680-4B4B-BE7B-29EBB43C8EA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</xm:sqref>
        </x14:conditionalFormatting>
        <x14:conditionalFormatting xmlns:xm="http://schemas.microsoft.com/office/excel/2006/main">
          <x14:cfRule type="dataBar" id="{3C01E7A9-29B2-46E4-9126-6B48E936D3F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</xm:sqref>
        </x14:conditionalFormatting>
        <x14:conditionalFormatting xmlns:xm="http://schemas.microsoft.com/office/excel/2006/main">
          <x14:cfRule type="dataBar" id="{492DF165-6CD6-4F88-ACC6-A5241CB417B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</xm:sqref>
        </x14:conditionalFormatting>
        <x14:conditionalFormatting xmlns:xm="http://schemas.microsoft.com/office/excel/2006/main">
          <x14:cfRule type="dataBar" id="{C205D5E1-76F7-4F10-89BD-CC3991DE9EB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</xm:sqref>
        </x14:conditionalFormatting>
        <x14:conditionalFormatting xmlns:xm="http://schemas.microsoft.com/office/excel/2006/main">
          <x14:cfRule type="dataBar" id="{52BE87EE-C727-443B-9385-4FC09B94B45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</xm:sqref>
        </x14:conditionalFormatting>
        <x14:conditionalFormatting xmlns:xm="http://schemas.microsoft.com/office/excel/2006/main">
          <x14:cfRule type="dataBar" id="{BE44A203-2C0B-4F0A-9967-32FCF81D2AE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</xm:sqref>
        </x14:conditionalFormatting>
        <x14:conditionalFormatting xmlns:xm="http://schemas.microsoft.com/office/excel/2006/main">
          <x14:cfRule type="dataBar" id="{5123F4DF-0F4F-4B09-A23B-0D322ED3098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</xm:sqref>
        </x14:conditionalFormatting>
        <x14:conditionalFormatting xmlns:xm="http://schemas.microsoft.com/office/excel/2006/main">
          <x14:cfRule type="dataBar" id="{623A1830-7ED2-4B89-B000-7C08242F114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</xm:sqref>
        </x14:conditionalFormatting>
        <x14:conditionalFormatting xmlns:xm="http://schemas.microsoft.com/office/excel/2006/main">
          <x14:cfRule type="dataBar" id="{E1E1CA16-AF7A-4253-B8AB-5CE6D6DE19F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</xm:sqref>
        </x14:conditionalFormatting>
        <x14:conditionalFormatting xmlns:xm="http://schemas.microsoft.com/office/excel/2006/main">
          <x14:cfRule type="dataBar" id="{E29AC214-8F05-4196-9135-5A6BE1D199F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</xm:sqref>
        </x14:conditionalFormatting>
        <x14:conditionalFormatting xmlns:xm="http://schemas.microsoft.com/office/excel/2006/main">
          <x14:cfRule type="dataBar" id="{5473276B-0D88-462D-8968-356E01F6464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</xm:sqref>
        </x14:conditionalFormatting>
        <x14:conditionalFormatting xmlns:xm="http://schemas.microsoft.com/office/excel/2006/main">
          <x14:cfRule type="dataBar" id="{955D74D4-38AB-4A53-8822-1059D38D380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</xm:sqref>
        </x14:conditionalFormatting>
        <x14:conditionalFormatting xmlns:xm="http://schemas.microsoft.com/office/excel/2006/main">
          <x14:cfRule type="dataBar" id="{07487D0C-6C97-41B4-AD26-D8D4BC4B3DA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</xm:sqref>
        </x14:conditionalFormatting>
        <x14:conditionalFormatting xmlns:xm="http://schemas.microsoft.com/office/excel/2006/main">
          <x14:cfRule type="dataBar" id="{44B79C96-C704-4ADA-8BCE-7BBA47E4BDB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</xm:sqref>
        </x14:conditionalFormatting>
        <x14:conditionalFormatting xmlns:xm="http://schemas.microsoft.com/office/excel/2006/main">
          <x14:cfRule type="dataBar" id="{9A544F13-BC94-4CA1-9121-DDDF8754C81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</xm:sqref>
        </x14:conditionalFormatting>
        <x14:conditionalFormatting xmlns:xm="http://schemas.microsoft.com/office/excel/2006/main">
          <x14:cfRule type="dataBar" id="{1FF5E5D4-3326-4B02-ADC7-3026858842A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</xm:sqref>
        </x14:conditionalFormatting>
        <x14:conditionalFormatting xmlns:xm="http://schemas.microsoft.com/office/excel/2006/main">
          <x14:cfRule type="dataBar" id="{9216B1AF-4F37-48C0-B9A4-4307E25A0E4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</xm:sqref>
        </x14:conditionalFormatting>
        <x14:conditionalFormatting xmlns:xm="http://schemas.microsoft.com/office/excel/2006/main">
          <x14:cfRule type="dataBar" id="{06594411-DF27-405D-A39B-202EFF96183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</xm:sqref>
        </x14:conditionalFormatting>
        <x14:conditionalFormatting xmlns:xm="http://schemas.microsoft.com/office/excel/2006/main">
          <x14:cfRule type="dataBar" id="{543CB765-00AA-4687-8D76-0C042F233E3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</xm:sqref>
        </x14:conditionalFormatting>
        <x14:conditionalFormatting xmlns:xm="http://schemas.microsoft.com/office/excel/2006/main">
          <x14:cfRule type="dataBar" id="{9EAC46C5-62F3-42C5-A750-4C65484BD7F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88202660-A284-4CC8-A6EB-CC663B22D3B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</xm:sqref>
        </x14:conditionalFormatting>
        <x14:conditionalFormatting xmlns:xm="http://schemas.microsoft.com/office/excel/2006/main">
          <x14:cfRule type="dataBar" id="{73A95210-4446-4412-9A63-894AACB2FB0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</xm:sqref>
        </x14:conditionalFormatting>
        <x14:conditionalFormatting xmlns:xm="http://schemas.microsoft.com/office/excel/2006/main">
          <x14:cfRule type="dataBar" id="{F5DFBAF4-3932-47F6-9F17-35324FAA8BB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</xm:sqref>
        </x14:conditionalFormatting>
        <x14:conditionalFormatting xmlns:xm="http://schemas.microsoft.com/office/excel/2006/main">
          <x14:cfRule type="dataBar" id="{97FD2BF1-8365-4E80-AE19-D00707217A3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</xm:sqref>
        </x14:conditionalFormatting>
        <x14:conditionalFormatting xmlns:xm="http://schemas.microsoft.com/office/excel/2006/main">
          <x14:cfRule type="dataBar" id="{EC183509-FFE5-48E0-AF17-2866DC7CA3A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</xm:sqref>
        </x14:conditionalFormatting>
        <x14:conditionalFormatting xmlns:xm="http://schemas.microsoft.com/office/excel/2006/main">
          <x14:cfRule type="dataBar" id="{CDB9AEC4-4EF4-4898-A326-F10DF6B4DD0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</xm:sqref>
        </x14:conditionalFormatting>
        <x14:conditionalFormatting xmlns:xm="http://schemas.microsoft.com/office/excel/2006/main">
          <x14:cfRule type="dataBar" id="{04E3F11D-E3FE-4786-98DD-5CFD28C5D7C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</xm:sqref>
        </x14:conditionalFormatting>
        <x14:conditionalFormatting xmlns:xm="http://schemas.microsoft.com/office/excel/2006/main">
          <x14:cfRule type="dataBar" id="{9F517CEC-F358-4675-BA0C-2859DBC167D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</xm:sqref>
        </x14:conditionalFormatting>
        <x14:conditionalFormatting xmlns:xm="http://schemas.microsoft.com/office/excel/2006/main">
          <x14:cfRule type="dataBar" id="{A1D0E604-2516-48AC-A59F-18637914B97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</xm:sqref>
        </x14:conditionalFormatting>
        <x14:conditionalFormatting xmlns:xm="http://schemas.microsoft.com/office/excel/2006/main">
          <x14:cfRule type="dataBar" id="{474CB35C-60C5-433D-B73B-3E98020097F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</xm:sqref>
        </x14:conditionalFormatting>
        <x14:conditionalFormatting xmlns:xm="http://schemas.microsoft.com/office/excel/2006/main">
          <x14:cfRule type="dataBar" id="{B335B12E-0E69-4CBB-A333-75C186F8683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</xm:sqref>
        </x14:conditionalFormatting>
        <x14:conditionalFormatting xmlns:xm="http://schemas.microsoft.com/office/excel/2006/main">
          <x14:cfRule type="dataBar" id="{5943AC90-8EEE-4E35-B45A-A7AB1B58B9A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</xm:sqref>
        </x14:conditionalFormatting>
        <x14:conditionalFormatting xmlns:xm="http://schemas.microsoft.com/office/excel/2006/main">
          <x14:cfRule type="dataBar" id="{F3FA3DB8-ABC3-4BBB-86E0-91AEA85B5E3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K5:K91 K94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5F921-5D0C-4662-9D9A-2B7A082CE6F7}">
  <sheetPr>
    <pageSetUpPr fitToPage="1"/>
  </sheetPr>
  <dimension ref="A1:V263"/>
  <sheetViews>
    <sheetView showGridLines="0" topLeftCell="A50" workbookViewId="0"/>
  </sheetViews>
  <sheetFormatPr defaultRowHeight="15" x14ac:dyDescent="0.25"/>
  <cols>
    <col min="1" max="3" width="1" customWidth="1"/>
    <col min="4" max="4" width="16" customWidth="1"/>
    <col min="5" max="5" width="9.7109375" customWidth="1"/>
    <col min="6" max="12" width="10.85546875" bestFit="1" customWidth="1"/>
    <col min="13" max="16" width="8.5703125" bestFit="1" customWidth="1"/>
    <col min="17" max="18" width="9.42578125" bestFit="1" customWidth="1"/>
    <col min="19" max="19" width="10.42578125" customWidth="1"/>
    <col min="20" max="20" width="20.5703125" customWidth="1"/>
    <col min="21" max="22" width="9.7109375" customWidth="1"/>
  </cols>
  <sheetData>
    <row r="1" spans="1:22" ht="19.5" x14ac:dyDescent="0.25">
      <c r="A1" s="59" t="s">
        <v>301</v>
      </c>
      <c r="B1" s="60"/>
      <c r="C1" s="60"/>
      <c r="D1" s="61"/>
      <c r="E1" s="61"/>
      <c r="F1" s="61"/>
      <c r="G1" s="61"/>
      <c r="H1" s="61"/>
      <c r="I1" s="61"/>
      <c r="J1" s="61"/>
      <c r="K1" s="61"/>
      <c r="L1" s="61"/>
      <c r="M1" s="62"/>
      <c r="N1" s="62"/>
      <c r="O1" s="62"/>
      <c r="P1" s="62"/>
      <c r="Q1" s="62"/>
      <c r="R1" s="62"/>
      <c r="S1" s="61"/>
      <c r="T1" s="63"/>
      <c r="U1" s="63"/>
      <c r="V1" s="61"/>
    </row>
    <row r="2" spans="1:22" x14ac:dyDescent="0.25">
      <c r="A2" s="64" t="s">
        <v>1</v>
      </c>
      <c r="B2" s="65"/>
      <c r="C2" s="65"/>
      <c r="D2" s="61"/>
      <c r="E2" s="61"/>
      <c r="F2" s="61"/>
      <c r="G2" s="61"/>
      <c r="H2" s="61"/>
      <c r="I2" s="61"/>
      <c r="J2" s="61"/>
      <c r="K2" s="61"/>
      <c r="L2" s="61"/>
      <c r="M2" s="62"/>
      <c r="N2" s="62"/>
      <c r="O2" s="62"/>
      <c r="P2" s="62"/>
      <c r="Q2" s="62"/>
      <c r="R2" s="66"/>
      <c r="S2" s="66"/>
      <c r="T2" s="63"/>
      <c r="U2" s="63"/>
      <c r="V2" s="67"/>
    </row>
    <row r="3" spans="1:22" x14ac:dyDescent="0.25">
      <c r="A3" s="68" t="s">
        <v>2</v>
      </c>
      <c r="B3" s="69"/>
      <c r="C3" s="69"/>
      <c r="D3" s="61"/>
      <c r="E3" s="61"/>
      <c r="F3" s="61"/>
      <c r="G3" s="61"/>
      <c r="H3" s="61"/>
      <c r="I3" s="61"/>
      <c r="J3" s="61"/>
      <c r="K3" s="61"/>
      <c r="L3" s="61"/>
      <c r="M3" s="62"/>
      <c r="N3" s="62"/>
      <c r="O3" s="62"/>
      <c r="P3" s="62"/>
      <c r="Q3" s="62"/>
      <c r="R3" s="61"/>
      <c r="S3" s="61"/>
      <c r="T3" s="63"/>
      <c r="U3" s="63"/>
      <c r="V3" s="70"/>
    </row>
    <row r="4" spans="1:22" x14ac:dyDescent="0.25">
      <c r="A4" s="65"/>
      <c r="B4" s="65"/>
      <c r="C4" s="65"/>
      <c r="D4" s="61"/>
      <c r="E4" s="61"/>
      <c r="F4" s="61"/>
      <c r="G4" s="61"/>
      <c r="H4" s="61"/>
      <c r="I4" s="61"/>
      <c r="J4" s="61"/>
      <c r="K4" s="61"/>
      <c r="L4" s="61"/>
      <c r="M4" s="62"/>
      <c r="N4" s="62"/>
      <c r="O4" s="62"/>
      <c r="P4" s="62"/>
      <c r="Q4" s="62"/>
      <c r="R4" s="62"/>
      <c r="S4" s="71"/>
      <c r="T4" s="63"/>
      <c r="U4" s="63"/>
      <c r="V4" s="72"/>
    </row>
    <row r="5" spans="1:22" x14ac:dyDescent="0.25">
      <c r="A5" s="73" t="s">
        <v>19</v>
      </c>
      <c r="B5" s="73"/>
      <c r="C5" s="73"/>
      <c r="D5" s="73"/>
      <c r="E5" s="74"/>
      <c r="F5" s="75"/>
      <c r="G5" s="76"/>
      <c r="H5" s="76"/>
      <c r="I5" s="76"/>
      <c r="J5" s="76"/>
      <c r="K5" s="76"/>
      <c r="L5" s="77"/>
      <c r="M5" s="78"/>
      <c r="N5" s="77"/>
      <c r="O5" s="77"/>
      <c r="P5" s="77"/>
      <c r="Q5" s="77"/>
      <c r="R5" s="79"/>
      <c r="S5" s="80"/>
      <c r="T5" s="126"/>
      <c r="U5" s="142" t="s">
        <v>283</v>
      </c>
      <c r="V5" s="143"/>
    </row>
    <row r="6" spans="1:22" ht="11.25" customHeight="1" x14ac:dyDescent="0.25">
      <c r="A6" s="93" t="s">
        <v>42</v>
      </c>
      <c r="B6" s="94"/>
      <c r="C6" s="94"/>
      <c r="D6" s="94"/>
      <c r="E6" s="95" t="s">
        <v>285</v>
      </c>
      <c r="F6" s="81" t="s">
        <v>286</v>
      </c>
      <c r="G6" s="82" t="s">
        <v>287</v>
      </c>
      <c r="H6" s="82" t="s">
        <v>288</v>
      </c>
      <c r="I6" s="82" t="s">
        <v>289</v>
      </c>
      <c r="J6" s="82" t="s">
        <v>290</v>
      </c>
      <c r="K6" s="82" t="s">
        <v>291</v>
      </c>
      <c r="L6" s="82" t="s">
        <v>292</v>
      </c>
      <c r="M6" s="81" t="s">
        <v>293</v>
      </c>
      <c r="N6" s="82" t="s">
        <v>294</v>
      </c>
      <c r="O6" s="82" t="s">
        <v>295</v>
      </c>
      <c r="P6" s="82" t="s">
        <v>296</v>
      </c>
      <c r="Q6" s="82" t="s">
        <v>285</v>
      </c>
      <c r="R6" s="96" t="s">
        <v>284</v>
      </c>
      <c r="S6" s="97" t="s">
        <v>45</v>
      </c>
      <c r="T6" s="92" t="s">
        <v>302</v>
      </c>
      <c r="U6" s="87" t="s">
        <v>46</v>
      </c>
      <c r="V6" s="83" t="s">
        <v>47</v>
      </c>
    </row>
    <row r="7" spans="1:22" ht="11.25" customHeight="1" x14ac:dyDescent="0.25">
      <c r="A7" s="98" t="s">
        <v>21</v>
      </c>
      <c r="B7" s="98"/>
      <c r="C7" s="98"/>
      <c r="D7" s="98"/>
      <c r="E7" s="99"/>
      <c r="F7" s="100"/>
      <c r="G7" s="101"/>
      <c r="H7" s="101"/>
      <c r="I7" s="101"/>
      <c r="J7" s="101"/>
      <c r="K7" s="101"/>
      <c r="L7" s="101"/>
      <c r="M7" s="100"/>
      <c r="N7" s="101"/>
      <c r="O7" s="101"/>
      <c r="P7" s="101"/>
      <c r="Q7" s="101"/>
      <c r="R7" s="102"/>
      <c r="S7" s="99"/>
      <c r="T7" s="84"/>
      <c r="U7" s="88"/>
      <c r="V7" s="89"/>
    </row>
    <row r="8" spans="1:22" ht="11.25" customHeight="1" x14ac:dyDescent="0.25">
      <c r="A8" s="98"/>
      <c r="B8" s="98" t="s">
        <v>22</v>
      </c>
      <c r="C8" s="98"/>
      <c r="D8" s="98"/>
      <c r="E8" s="99"/>
      <c r="F8" s="100"/>
      <c r="G8" s="101"/>
      <c r="H8" s="101"/>
      <c r="I8" s="101"/>
      <c r="J8" s="101"/>
      <c r="K8" s="101"/>
      <c r="L8" s="101"/>
      <c r="M8" s="100"/>
      <c r="N8" s="101"/>
      <c r="O8" s="101"/>
      <c r="P8" s="101"/>
      <c r="Q8" s="101"/>
      <c r="R8" s="102"/>
      <c r="S8" s="99"/>
      <c r="T8" s="84"/>
      <c r="U8" s="88"/>
      <c r="V8" s="89"/>
    </row>
    <row r="9" spans="1:22" ht="11.25" customHeight="1" x14ac:dyDescent="0.25">
      <c r="A9" s="98"/>
      <c r="B9" s="98"/>
      <c r="C9" s="98" t="s">
        <v>48</v>
      </c>
      <c r="D9" s="98"/>
      <c r="E9" s="99"/>
      <c r="F9" s="100">
        <v>141475</v>
      </c>
      <c r="G9" s="101">
        <v>141475</v>
      </c>
      <c r="H9" s="101">
        <v>141475</v>
      </c>
      <c r="I9" s="101">
        <v>141475</v>
      </c>
      <c r="J9" s="101">
        <v>141475</v>
      </c>
      <c r="K9" s="101">
        <v>141475</v>
      </c>
      <c r="L9" s="101">
        <v>141475</v>
      </c>
      <c r="M9" s="100">
        <v>55823.3984375</v>
      </c>
      <c r="N9" s="101">
        <v>55823.3984375</v>
      </c>
      <c r="O9" s="101">
        <v>55823.3984375</v>
      </c>
      <c r="P9" s="101">
        <v>55823.3984375</v>
      </c>
      <c r="Q9" s="101">
        <v>55823.3984375</v>
      </c>
      <c r="R9" s="102">
        <v>1269441.9921875</v>
      </c>
      <c r="S9" s="99"/>
      <c r="T9" s="84"/>
      <c r="U9" s="88">
        <v>1269442.0234375</v>
      </c>
      <c r="V9" s="89">
        <v>-3.125E-2</v>
      </c>
    </row>
    <row r="10" spans="1:22" ht="11.25" customHeight="1" x14ac:dyDescent="0.25">
      <c r="A10" s="98"/>
      <c r="B10" s="98"/>
      <c r="C10" s="98" t="s">
        <v>49</v>
      </c>
      <c r="D10" s="98"/>
      <c r="E10" s="99"/>
      <c r="F10" s="100">
        <v>120466</v>
      </c>
      <c r="G10" s="101">
        <v>120466</v>
      </c>
      <c r="H10" s="101">
        <v>120466</v>
      </c>
      <c r="I10" s="101">
        <v>120466</v>
      </c>
      <c r="J10" s="101">
        <v>120466</v>
      </c>
      <c r="K10" s="101">
        <v>120466</v>
      </c>
      <c r="L10" s="101">
        <v>120466</v>
      </c>
      <c r="M10" s="100">
        <v>78374.203125</v>
      </c>
      <c r="N10" s="101">
        <v>78374.203125</v>
      </c>
      <c r="O10" s="101">
        <v>78374.203125</v>
      </c>
      <c r="P10" s="101">
        <v>78374.203125</v>
      </c>
      <c r="Q10" s="101">
        <v>78374.203125</v>
      </c>
      <c r="R10" s="102">
        <v>1235133.015625</v>
      </c>
      <c r="S10" s="99"/>
      <c r="T10" s="84"/>
      <c r="U10" s="88">
        <v>1235133.0078125</v>
      </c>
      <c r="V10" s="89">
        <v>7.8125E-3</v>
      </c>
    </row>
    <row r="11" spans="1:22" ht="11.25" customHeight="1" x14ac:dyDescent="0.25">
      <c r="A11" s="98"/>
      <c r="B11" s="98"/>
      <c r="C11" s="98" t="s">
        <v>50</v>
      </c>
      <c r="D11" s="98"/>
      <c r="E11" s="99"/>
      <c r="F11" s="100">
        <v>107936</v>
      </c>
      <c r="G11" s="101">
        <v>107936</v>
      </c>
      <c r="H11" s="101">
        <v>107936</v>
      </c>
      <c r="I11" s="101">
        <v>107936</v>
      </c>
      <c r="J11" s="101">
        <v>107936</v>
      </c>
      <c r="K11" s="101">
        <v>107936</v>
      </c>
      <c r="L11" s="101">
        <v>107936</v>
      </c>
      <c r="M11" s="100">
        <v>-38431.6015625</v>
      </c>
      <c r="N11" s="101">
        <v>-38431.6015625</v>
      </c>
      <c r="O11" s="101">
        <v>-38431.6015625</v>
      </c>
      <c r="P11" s="101">
        <v>-38431.6015625</v>
      </c>
      <c r="Q11" s="101">
        <v>-38431.6015625</v>
      </c>
      <c r="R11" s="102">
        <v>563393.9921875</v>
      </c>
      <c r="S11" s="99"/>
      <c r="T11" s="84"/>
      <c r="U11" s="88">
        <v>563394.00048828125</v>
      </c>
      <c r="V11" s="89">
        <v>-8.30078125E-3</v>
      </c>
    </row>
    <row r="12" spans="1:22" ht="11.25" customHeight="1" x14ac:dyDescent="0.25">
      <c r="A12" s="98"/>
      <c r="B12" s="98"/>
      <c r="C12" s="98" t="s">
        <v>51</v>
      </c>
      <c r="D12" s="98"/>
      <c r="E12" s="99"/>
      <c r="F12" s="100">
        <v>-528</v>
      </c>
      <c r="G12" s="101">
        <v>0</v>
      </c>
      <c r="H12" s="101">
        <v>3892.56</v>
      </c>
      <c r="I12" s="101">
        <v>29.56</v>
      </c>
      <c r="J12" s="101">
        <v>989.23</v>
      </c>
      <c r="K12" s="101">
        <v>444.77</v>
      </c>
      <c r="L12" s="101">
        <v>1387</v>
      </c>
      <c r="M12" s="100">
        <v>4471.18359375</v>
      </c>
      <c r="N12" s="101">
        <v>4471.18359375</v>
      </c>
      <c r="O12" s="101">
        <v>4471.18359375</v>
      </c>
      <c r="P12" s="101">
        <v>4471.18359375</v>
      </c>
      <c r="Q12" s="101">
        <v>4471.18359375</v>
      </c>
      <c r="R12" s="102">
        <v>28571.037968750003</v>
      </c>
      <c r="S12" s="99"/>
      <c r="T12" s="84"/>
      <c r="U12" s="88">
        <v>28571.039941406249</v>
      </c>
      <c r="V12" s="89">
        <v>-1.9726562459254637E-3</v>
      </c>
    </row>
    <row r="13" spans="1:22" ht="11.25" customHeight="1" x14ac:dyDescent="0.25">
      <c r="A13" s="98"/>
      <c r="B13" s="98"/>
      <c r="C13" s="98" t="s">
        <v>52</v>
      </c>
      <c r="D13" s="98"/>
      <c r="E13" s="99"/>
      <c r="F13" s="100">
        <v>0</v>
      </c>
      <c r="G13" s="101">
        <v>0</v>
      </c>
      <c r="H13" s="101">
        <v>0</v>
      </c>
      <c r="I13" s="101">
        <v>0</v>
      </c>
      <c r="J13" s="101">
        <v>332</v>
      </c>
      <c r="K13" s="101">
        <v>0</v>
      </c>
      <c r="L13" s="101">
        <v>1350.5</v>
      </c>
      <c r="M13" s="100">
        <v>4901.5</v>
      </c>
      <c r="N13" s="101">
        <v>4901.5</v>
      </c>
      <c r="O13" s="101">
        <v>4901.5</v>
      </c>
      <c r="P13" s="101">
        <v>4901.5</v>
      </c>
      <c r="Q13" s="101">
        <v>4901.5</v>
      </c>
      <c r="R13" s="102">
        <v>26190</v>
      </c>
      <c r="S13" s="99"/>
      <c r="T13" s="84"/>
      <c r="U13" s="88">
        <v>26190</v>
      </c>
      <c r="V13" s="89">
        <v>0</v>
      </c>
    </row>
    <row r="14" spans="1:22" ht="11.25" customHeight="1" x14ac:dyDescent="0.25">
      <c r="A14" s="98"/>
      <c r="B14" s="98"/>
      <c r="C14" s="98" t="s">
        <v>53</v>
      </c>
      <c r="D14" s="98"/>
      <c r="E14" s="99"/>
      <c r="F14" s="100">
        <v>790</v>
      </c>
      <c r="G14" s="101">
        <v>460.56</v>
      </c>
      <c r="H14" s="101">
        <v>4308</v>
      </c>
      <c r="I14" s="101">
        <v>0</v>
      </c>
      <c r="J14" s="101">
        <v>0</v>
      </c>
      <c r="K14" s="101">
        <v>0</v>
      </c>
      <c r="L14" s="101">
        <v>1012.5</v>
      </c>
      <c r="M14" s="100">
        <v>3733.395751953125</v>
      </c>
      <c r="N14" s="101">
        <v>3733.395751953125</v>
      </c>
      <c r="O14" s="101">
        <v>3733.395751953125</v>
      </c>
      <c r="P14" s="101">
        <v>3733.395751953125</v>
      </c>
      <c r="Q14" s="101">
        <v>3733.395751953125</v>
      </c>
      <c r="R14" s="102">
        <v>25238.038759765623</v>
      </c>
      <c r="S14" s="99"/>
      <c r="T14" s="84"/>
      <c r="U14" s="88">
        <v>25238.038027343748</v>
      </c>
      <c r="V14" s="89">
        <v>7.32421875E-4</v>
      </c>
    </row>
    <row r="15" spans="1:22" ht="11.25" customHeight="1" x14ac:dyDescent="0.25">
      <c r="A15" s="98"/>
      <c r="B15" s="98"/>
      <c r="C15" s="98" t="s">
        <v>54</v>
      </c>
      <c r="D15" s="98"/>
      <c r="E15" s="99"/>
      <c r="F15" s="100">
        <v>95084</v>
      </c>
      <c r="G15" s="101">
        <v>95084</v>
      </c>
      <c r="H15" s="101">
        <v>95084</v>
      </c>
      <c r="I15" s="101">
        <v>95084</v>
      </c>
      <c r="J15" s="101">
        <v>95084</v>
      </c>
      <c r="K15" s="101">
        <v>95084</v>
      </c>
      <c r="L15" s="101">
        <v>95084</v>
      </c>
      <c r="M15" s="100">
        <v>28280.80078125</v>
      </c>
      <c r="N15" s="101">
        <v>28280.80078125</v>
      </c>
      <c r="O15" s="101">
        <v>28280.80078125</v>
      </c>
      <c r="P15" s="101">
        <v>28280.80078125</v>
      </c>
      <c r="Q15" s="101">
        <v>28280.80078125</v>
      </c>
      <c r="R15" s="102">
        <v>806992.00390625</v>
      </c>
      <c r="S15" s="99"/>
      <c r="T15" s="84"/>
      <c r="U15" s="88">
        <v>806992.0078125</v>
      </c>
      <c r="V15" s="89">
        <v>-3.90625E-3</v>
      </c>
    </row>
    <row r="16" spans="1:22" ht="11.25" customHeight="1" x14ac:dyDescent="0.25">
      <c r="A16" s="98"/>
      <c r="B16" s="98"/>
      <c r="C16" s="98" t="s">
        <v>55</v>
      </c>
      <c r="D16" s="98"/>
      <c r="E16" s="99"/>
      <c r="F16" s="100">
        <v>83924</v>
      </c>
      <c r="G16" s="101">
        <v>83924</v>
      </c>
      <c r="H16" s="101">
        <v>83924</v>
      </c>
      <c r="I16" s="101">
        <v>83924</v>
      </c>
      <c r="J16" s="101">
        <v>83924</v>
      </c>
      <c r="K16" s="101">
        <v>83924</v>
      </c>
      <c r="L16" s="101">
        <v>83924</v>
      </c>
      <c r="M16" s="100">
        <v>39210.19921875</v>
      </c>
      <c r="N16" s="101">
        <v>39210.19921875</v>
      </c>
      <c r="O16" s="101">
        <v>39210.19921875</v>
      </c>
      <c r="P16" s="101">
        <v>39210.19921875</v>
      </c>
      <c r="Q16" s="101">
        <v>39210.19921875</v>
      </c>
      <c r="R16" s="102">
        <v>783518.99609375</v>
      </c>
      <c r="S16" s="99"/>
      <c r="T16" s="84"/>
      <c r="U16" s="88">
        <v>783518.9921875</v>
      </c>
      <c r="V16" s="89">
        <v>3.90625E-3</v>
      </c>
    </row>
    <row r="17" spans="1:22" ht="11.25" customHeight="1" x14ac:dyDescent="0.25">
      <c r="A17" s="98"/>
      <c r="B17" s="98"/>
      <c r="C17" s="98" t="s">
        <v>56</v>
      </c>
      <c r="D17" s="98"/>
      <c r="E17" s="99"/>
      <c r="F17" s="100">
        <v>76979</v>
      </c>
      <c r="G17" s="101">
        <v>76979</v>
      </c>
      <c r="H17" s="101">
        <v>76979</v>
      </c>
      <c r="I17" s="101">
        <v>76979</v>
      </c>
      <c r="J17" s="101">
        <v>76979</v>
      </c>
      <c r="K17" s="101">
        <v>76979</v>
      </c>
      <c r="L17" s="101">
        <v>76979</v>
      </c>
      <c r="M17" s="100">
        <v>-27770.599609375</v>
      </c>
      <c r="N17" s="101">
        <v>-27770.599609375</v>
      </c>
      <c r="O17" s="101">
        <v>-27770.599609375</v>
      </c>
      <c r="P17" s="101">
        <v>-27770.599609375</v>
      </c>
      <c r="Q17" s="101">
        <v>-27770.599609375</v>
      </c>
      <c r="R17" s="102">
        <v>400000.001953125</v>
      </c>
      <c r="S17" s="99"/>
      <c r="T17" s="84"/>
      <c r="U17" s="88">
        <v>400000.00024414063</v>
      </c>
      <c r="V17" s="89">
        <v>1.708984375E-3</v>
      </c>
    </row>
    <row r="18" spans="1:22" ht="11.25" customHeight="1" x14ac:dyDescent="0.25">
      <c r="A18" s="98"/>
      <c r="B18" s="98"/>
      <c r="C18" s="98" t="s">
        <v>57</v>
      </c>
      <c r="D18" s="98"/>
      <c r="E18" s="99"/>
      <c r="F18" s="100">
        <v>0</v>
      </c>
      <c r="G18" s="101">
        <v>0</v>
      </c>
      <c r="H18" s="101">
        <v>11160</v>
      </c>
      <c r="I18" s="101">
        <v>0</v>
      </c>
      <c r="J18" s="101">
        <v>0</v>
      </c>
      <c r="K18" s="101">
        <v>33480</v>
      </c>
      <c r="L18" s="101">
        <v>0</v>
      </c>
      <c r="M18" s="100">
        <v>9391.9921875</v>
      </c>
      <c r="N18" s="101">
        <v>9391.9921875</v>
      </c>
      <c r="O18" s="101">
        <v>9391.9921875</v>
      </c>
      <c r="P18" s="101">
        <v>9391.9921875</v>
      </c>
      <c r="Q18" s="101">
        <v>9391.9921875</v>
      </c>
      <c r="R18" s="102">
        <v>91599.9609375</v>
      </c>
      <c r="S18" s="99"/>
      <c r="T18" s="84"/>
      <c r="U18" s="88">
        <v>91599.9599609375</v>
      </c>
      <c r="V18" s="89">
        <v>9.765625E-4</v>
      </c>
    </row>
    <row r="19" spans="1:22" ht="11.25" customHeight="1" x14ac:dyDescent="0.25">
      <c r="A19" s="98"/>
      <c r="B19" s="98"/>
      <c r="C19" s="98" t="s">
        <v>58</v>
      </c>
      <c r="D19" s="98"/>
      <c r="E19" s="99"/>
      <c r="F19" s="100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0">
        <v>18319.9921875</v>
      </c>
      <c r="N19" s="101">
        <v>18319.9921875</v>
      </c>
      <c r="O19" s="101">
        <v>18319.9921875</v>
      </c>
      <c r="P19" s="101">
        <v>18319.9921875</v>
      </c>
      <c r="Q19" s="101">
        <v>18319.9921875</v>
      </c>
      <c r="R19" s="102">
        <v>91599.9609375</v>
      </c>
      <c r="S19" s="99"/>
      <c r="T19" s="84"/>
      <c r="U19" s="88">
        <v>91599.962890625</v>
      </c>
      <c r="V19" s="89">
        <v>-1.953125E-3</v>
      </c>
    </row>
    <row r="20" spans="1:22" ht="11.25" customHeight="1" x14ac:dyDescent="0.25">
      <c r="A20" s="98"/>
      <c r="B20" s="98"/>
      <c r="C20" s="98" t="s">
        <v>59</v>
      </c>
      <c r="D20" s="98"/>
      <c r="E20" s="99"/>
      <c r="F20" s="100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0">
        <v>666</v>
      </c>
      <c r="N20" s="101">
        <v>666</v>
      </c>
      <c r="O20" s="101">
        <v>666</v>
      </c>
      <c r="P20" s="101">
        <v>666</v>
      </c>
      <c r="Q20" s="101">
        <v>666</v>
      </c>
      <c r="R20" s="102">
        <v>3330</v>
      </c>
      <c r="S20" s="99"/>
      <c r="T20" s="84"/>
      <c r="U20" s="88">
        <v>3330.0000610351563</v>
      </c>
      <c r="V20" s="89">
        <v>-6.103515625E-5</v>
      </c>
    </row>
    <row r="21" spans="1:22" ht="11.25" customHeight="1" x14ac:dyDescent="0.25">
      <c r="A21" s="98"/>
      <c r="B21" s="98"/>
      <c r="C21" s="98" t="s">
        <v>60</v>
      </c>
      <c r="D21" s="98"/>
      <c r="E21" s="99"/>
      <c r="F21" s="100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0">
        <v>666</v>
      </c>
      <c r="N21" s="101">
        <v>666</v>
      </c>
      <c r="O21" s="101">
        <v>666</v>
      </c>
      <c r="P21" s="101">
        <v>666</v>
      </c>
      <c r="Q21" s="101">
        <v>666</v>
      </c>
      <c r="R21" s="102">
        <v>3330</v>
      </c>
      <c r="S21" s="99"/>
      <c r="T21" s="84"/>
      <c r="U21" s="88">
        <v>3330.0000610351563</v>
      </c>
      <c r="V21" s="89">
        <v>-6.103515625E-5</v>
      </c>
    </row>
    <row r="22" spans="1:22" ht="11.25" customHeight="1" x14ac:dyDescent="0.25">
      <c r="A22" s="98"/>
      <c r="B22" s="98"/>
      <c r="C22" s="98" t="s">
        <v>61</v>
      </c>
      <c r="D22" s="98"/>
      <c r="E22" s="99"/>
      <c r="F22" s="100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0">
        <v>666</v>
      </c>
      <c r="N22" s="101">
        <v>666</v>
      </c>
      <c r="O22" s="101">
        <v>666</v>
      </c>
      <c r="P22" s="101">
        <v>666</v>
      </c>
      <c r="Q22" s="101">
        <v>666</v>
      </c>
      <c r="R22" s="102">
        <v>3330</v>
      </c>
      <c r="S22" s="99"/>
      <c r="T22" s="84"/>
      <c r="U22" s="88">
        <v>3330.0000610351563</v>
      </c>
      <c r="V22" s="89">
        <v>-6.103515625E-5</v>
      </c>
    </row>
    <row r="23" spans="1:22" ht="11.25" customHeight="1" x14ac:dyDescent="0.25">
      <c r="A23" s="98"/>
      <c r="B23" s="98"/>
      <c r="C23" s="103" t="s">
        <v>62</v>
      </c>
      <c r="D23" s="103"/>
      <c r="E23" s="104"/>
      <c r="F23" s="105">
        <v>626126</v>
      </c>
      <c r="G23" s="106">
        <v>626324.56000000006</v>
      </c>
      <c r="H23" s="106">
        <v>645224.56000000006</v>
      </c>
      <c r="I23" s="106">
        <v>625893.56000000006</v>
      </c>
      <c r="J23" s="106">
        <v>627185.23</v>
      </c>
      <c r="K23" s="106">
        <v>659788.77</v>
      </c>
      <c r="L23" s="106">
        <v>629614</v>
      </c>
      <c r="M23" s="105">
        <v>178302.46411132813</v>
      </c>
      <c r="N23" s="106">
        <v>178302.46411132813</v>
      </c>
      <c r="O23" s="106">
        <v>178302.46411132813</v>
      </c>
      <c r="P23" s="106">
        <v>178302.46411132813</v>
      </c>
      <c r="Q23" s="106">
        <v>178302.46411132813</v>
      </c>
      <c r="R23" s="107">
        <v>5331669.0005566403</v>
      </c>
      <c r="S23" s="104"/>
      <c r="T23" s="85"/>
      <c r="U23" s="90">
        <v>5331669.03298584</v>
      </c>
      <c r="V23" s="85">
        <v>-3.2429199214675464E-2</v>
      </c>
    </row>
    <row r="24" spans="1:22" ht="11.25" customHeight="1" x14ac:dyDescent="0.25">
      <c r="A24" s="98"/>
      <c r="B24" s="98" t="s">
        <v>23</v>
      </c>
      <c r="C24" s="98"/>
      <c r="D24" s="98"/>
      <c r="E24" s="99"/>
      <c r="F24" s="100"/>
      <c r="G24" s="101"/>
      <c r="H24" s="101"/>
      <c r="I24" s="101"/>
      <c r="J24" s="101"/>
      <c r="K24" s="101"/>
      <c r="L24" s="101"/>
      <c r="M24" s="100"/>
      <c r="N24" s="101"/>
      <c r="O24" s="101"/>
      <c r="P24" s="101"/>
      <c r="Q24" s="101"/>
      <c r="R24" s="102"/>
      <c r="S24" s="99"/>
      <c r="T24" s="84"/>
      <c r="U24" s="88"/>
      <c r="V24" s="89"/>
    </row>
    <row r="25" spans="1:22" ht="11.25" customHeight="1" x14ac:dyDescent="0.25">
      <c r="A25" s="98"/>
      <c r="B25" s="98"/>
      <c r="C25" s="98" t="s">
        <v>63</v>
      </c>
      <c r="D25" s="98"/>
      <c r="E25" s="99"/>
      <c r="F25" s="100">
        <v>0</v>
      </c>
      <c r="G25" s="101">
        <v>0</v>
      </c>
      <c r="H25" s="101">
        <v>2250</v>
      </c>
      <c r="I25" s="101">
        <v>4551.99</v>
      </c>
      <c r="J25" s="101">
        <v>4500</v>
      </c>
      <c r="K25" s="101">
        <v>9350</v>
      </c>
      <c r="L25" s="101">
        <v>9000</v>
      </c>
      <c r="M25" s="100">
        <v>2619.60205078125</v>
      </c>
      <c r="N25" s="101">
        <v>2619.60205078125</v>
      </c>
      <c r="O25" s="101">
        <v>2619.60205078125</v>
      </c>
      <c r="P25" s="101">
        <v>2619.60205078125</v>
      </c>
      <c r="Q25" s="101">
        <v>2619.60205078125</v>
      </c>
      <c r="R25" s="102">
        <v>42750.000253906248</v>
      </c>
      <c r="S25" s="99"/>
      <c r="T25" s="84"/>
      <c r="U25" s="88">
        <v>42749.999277343748</v>
      </c>
      <c r="V25" s="89">
        <v>9.765625E-4</v>
      </c>
    </row>
    <row r="26" spans="1:22" ht="11.25" customHeight="1" x14ac:dyDescent="0.25">
      <c r="A26" s="98"/>
      <c r="B26" s="98"/>
      <c r="C26" s="98" t="s">
        <v>64</v>
      </c>
      <c r="D26" s="98"/>
      <c r="E26" s="99"/>
      <c r="F26" s="100">
        <v>0</v>
      </c>
      <c r="G26" s="101">
        <v>900.62</v>
      </c>
      <c r="H26" s="101">
        <v>0</v>
      </c>
      <c r="I26" s="101">
        <v>68265.11</v>
      </c>
      <c r="J26" s="101">
        <v>0</v>
      </c>
      <c r="K26" s="101">
        <v>0</v>
      </c>
      <c r="L26" s="101">
        <v>21185.4</v>
      </c>
      <c r="M26" s="100">
        <v>12519.373046875</v>
      </c>
      <c r="N26" s="101">
        <v>12519.373046875</v>
      </c>
      <c r="O26" s="101">
        <v>12519.373046875</v>
      </c>
      <c r="P26" s="101">
        <v>12519.373046875</v>
      </c>
      <c r="Q26" s="101">
        <v>12519.373046875</v>
      </c>
      <c r="R26" s="102">
        <v>152947.995234375</v>
      </c>
      <c r="S26" s="99"/>
      <c r="T26" s="84"/>
      <c r="U26" s="88">
        <v>152948.00539062498</v>
      </c>
      <c r="V26" s="89">
        <v>-1.0156249976716936E-2</v>
      </c>
    </row>
    <row r="27" spans="1:22" ht="11.25" customHeight="1" x14ac:dyDescent="0.25">
      <c r="A27" s="98"/>
      <c r="B27" s="98"/>
      <c r="C27" s="98" t="s">
        <v>65</v>
      </c>
      <c r="D27" s="98"/>
      <c r="E27" s="99"/>
      <c r="F27" s="100">
        <v>0</v>
      </c>
      <c r="G27" s="101">
        <v>643.54999999999995</v>
      </c>
      <c r="H27" s="101">
        <v>0</v>
      </c>
      <c r="I27" s="101">
        <v>48760.81</v>
      </c>
      <c r="J27" s="101">
        <v>0</v>
      </c>
      <c r="K27" s="101">
        <v>6591.16</v>
      </c>
      <c r="L27" s="101">
        <v>19739.22</v>
      </c>
      <c r="M27" s="100">
        <v>15711.251953125</v>
      </c>
      <c r="N27" s="101">
        <v>15711.251953125</v>
      </c>
      <c r="O27" s="101">
        <v>15711.251953125</v>
      </c>
      <c r="P27" s="101">
        <v>15711.251953125</v>
      </c>
      <c r="Q27" s="101">
        <v>15711.251953125</v>
      </c>
      <c r="R27" s="102">
        <v>154290.99976562499</v>
      </c>
      <c r="S27" s="99"/>
      <c r="T27" s="84"/>
      <c r="U27" s="88">
        <v>154290.99964843749</v>
      </c>
      <c r="V27" s="89">
        <v>1.1718750465661287E-4</v>
      </c>
    </row>
    <row r="28" spans="1:22" ht="11.25" customHeight="1" x14ac:dyDescent="0.25">
      <c r="A28" s="98"/>
      <c r="B28" s="98"/>
      <c r="C28" s="98" t="s">
        <v>66</v>
      </c>
      <c r="D28" s="98"/>
      <c r="E28" s="99"/>
      <c r="F28" s="100">
        <v>0</v>
      </c>
      <c r="G28" s="101">
        <v>294.52999999999997</v>
      </c>
      <c r="H28" s="101">
        <v>0</v>
      </c>
      <c r="I28" s="101">
        <v>22290.65</v>
      </c>
      <c r="J28" s="101">
        <v>0</v>
      </c>
      <c r="K28" s="101">
        <v>0</v>
      </c>
      <c r="L28" s="101">
        <v>8888.73</v>
      </c>
      <c r="M28" s="100">
        <v>17706.01953125</v>
      </c>
      <c r="N28" s="101">
        <v>17706.01953125</v>
      </c>
      <c r="O28" s="101">
        <v>17706.01953125</v>
      </c>
      <c r="P28" s="101">
        <v>17706.01953125</v>
      </c>
      <c r="Q28" s="101">
        <v>17706.01953125</v>
      </c>
      <c r="R28" s="102">
        <v>120004.00765625</v>
      </c>
      <c r="S28" s="99"/>
      <c r="T28" s="84"/>
      <c r="U28" s="88">
        <v>120004.00226562499</v>
      </c>
      <c r="V28" s="89">
        <v>5.390625010477379E-3</v>
      </c>
    </row>
    <row r="29" spans="1:22" ht="11.25" customHeight="1" x14ac:dyDescent="0.25">
      <c r="A29" s="98"/>
      <c r="B29" s="98"/>
      <c r="C29" s="98" t="s">
        <v>67</v>
      </c>
      <c r="D29" s="98"/>
      <c r="E29" s="99"/>
      <c r="F29" s="100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0">
        <v>11477.599609375</v>
      </c>
      <c r="N29" s="101">
        <v>11477.599609375</v>
      </c>
      <c r="O29" s="101">
        <v>11477.599609375</v>
      </c>
      <c r="P29" s="101">
        <v>11477.599609375</v>
      </c>
      <c r="Q29" s="101">
        <v>11477.599609375</v>
      </c>
      <c r="R29" s="102">
        <v>57387.998046875</v>
      </c>
      <c r="S29" s="99"/>
      <c r="T29" s="84"/>
      <c r="U29" s="88">
        <v>57388.0029296875</v>
      </c>
      <c r="V29" s="89">
        <v>-4.8828125E-3</v>
      </c>
    </row>
    <row r="30" spans="1:22" ht="11.25" customHeight="1" x14ac:dyDescent="0.25">
      <c r="A30" s="98"/>
      <c r="B30" s="98"/>
      <c r="C30" s="98" t="s">
        <v>68</v>
      </c>
      <c r="D30" s="98"/>
      <c r="E30" s="99"/>
      <c r="F30" s="100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0">
        <v>14707.2001953125</v>
      </c>
      <c r="N30" s="101">
        <v>14707.2001953125</v>
      </c>
      <c r="O30" s="101">
        <v>14707.2001953125</v>
      </c>
      <c r="P30" s="101">
        <v>14707.2001953125</v>
      </c>
      <c r="Q30" s="101">
        <v>14707.2001953125</v>
      </c>
      <c r="R30" s="102">
        <v>73536.0009765625</v>
      </c>
      <c r="S30" s="99"/>
      <c r="T30" s="84"/>
      <c r="U30" s="88">
        <v>73535.998046875</v>
      </c>
      <c r="V30" s="89">
        <v>2.9296875E-3</v>
      </c>
    </row>
    <row r="31" spans="1:22" ht="11.25" customHeight="1" x14ac:dyDescent="0.25">
      <c r="A31" s="98"/>
      <c r="B31" s="98"/>
      <c r="C31" s="98" t="s">
        <v>69</v>
      </c>
      <c r="D31" s="98"/>
      <c r="E31" s="99"/>
      <c r="F31" s="100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0">
        <v>11237.2001953125</v>
      </c>
      <c r="N31" s="101">
        <v>11237.2001953125</v>
      </c>
      <c r="O31" s="101">
        <v>11237.2001953125</v>
      </c>
      <c r="P31" s="101">
        <v>11237.2001953125</v>
      </c>
      <c r="Q31" s="101">
        <v>11237.2001953125</v>
      </c>
      <c r="R31" s="102">
        <v>56186.0009765625</v>
      </c>
      <c r="S31" s="99"/>
      <c r="T31" s="84"/>
      <c r="U31" s="88">
        <v>56185.9990234375</v>
      </c>
      <c r="V31" s="89">
        <v>1.953125E-3</v>
      </c>
    </row>
    <row r="32" spans="1:22" ht="11.25" customHeight="1" x14ac:dyDescent="0.25">
      <c r="A32" s="98"/>
      <c r="B32" s="98"/>
      <c r="C32" s="98" t="s">
        <v>70</v>
      </c>
      <c r="D32" s="98"/>
      <c r="E32" s="99"/>
      <c r="F32" s="100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1">
        <v>0</v>
      </c>
      <c r="M32" s="100">
        <v>3376.60791015625</v>
      </c>
      <c r="N32" s="101">
        <v>3376.60791015625</v>
      </c>
      <c r="O32" s="101">
        <v>3376.60791015625</v>
      </c>
      <c r="P32" s="101">
        <v>3376.60791015625</v>
      </c>
      <c r="Q32" s="101">
        <v>3376.60791015625</v>
      </c>
      <c r="R32" s="102">
        <v>16883.03955078125</v>
      </c>
      <c r="S32" s="99"/>
      <c r="T32" s="84"/>
      <c r="U32" s="88">
        <v>16883.03955078125</v>
      </c>
      <c r="V32" s="89">
        <v>0</v>
      </c>
    </row>
    <row r="33" spans="1:22" ht="11.25" customHeight="1" x14ac:dyDescent="0.25">
      <c r="A33" s="98"/>
      <c r="B33" s="98"/>
      <c r="C33" s="98" t="s">
        <v>71</v>
      </c>
      <c r="D33" s="98"/>
      <c r="E33" s="99"/>
      <c r="F33" s="100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0">
        <v>4110.1923828125</v>
      </c>
      <c r="N33" s="101">
        <v>4110.1923828125</v>
      </c>
      <c r="O33" s="101">
        <v>4110.1923828125</v>
      </c>
      <c r="P33" s="101">
        <v>4110.1923828125</v>
      </c>
      <c r="Q33" s="101">
        <v>4110.1923828125</v>
      </c>
      <c r="R33" s="102">
        <v>20550.9619140625</v>
      </c>
      <c r="S33" s="99"/>
      <c r="T33" s="84"/>
      <c r="U33" s="88">
        <v>20550.9609375</v>
      </c>
      <c r="V33" s="89">
        <v>9.765625E-4</v>
      </c>
    </row>
    <row r="34" spans="1:22" ht="11.25" customHeight="1" x14ac:dyDescent="0.25">
      <c r="A34" s="98"/>
      <c r="B34" s="98"/>
      <c r="C34" s="98" t="s">
        <v>72</v>
      </c>
      <c r="D34" s="98"/>
      <c r="E34" s="99"/>
      <c r="F34" s="100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>
        <v>0</v>
      </c>
      <c r="M34" s="100">
        <v>3364.39208984375</v>
      </c>
      <c r="N34" s="101">
        <v>3364.39208984375</v>
      </c>
      <c r="O34" s="101">
        <v>3364.39208984375</v>
      </c>
      <c r="P34" s="101">
        <v>3364.39208984375</v>
      </c>
      <c r="Q34" s="101">
        <v>3364.39208984375</v>
      </c>
      <c r="R34" s="102">
        <v>16821.96044921875</v>
      </c>
      <c r="S34" s="99"/>
      <c r="T34" s="84"/>
      <c r="U34" s="88">
        <v>16821.96044921875</v>
      </c>
      <c r="V34" s="89">
        <v>0</v>
      </c>
    </row>
    <row r="35" spans="1:22" ht="11.25" customHeight="1" x14ac:dyDescent="0.25">
      <c r="A35" s="98"/>
      <c r="B35" s="98"/>
      <c r="C35" s="98" t="s">
        <v>73</v>
      </c>
      <c r="D35" s="98"/>
      <c r="E35" s="99"/>
      <c r="F35" s="100">
        <v>0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1">
        <v>0</v>
      </c>
      <c r="M35" s="100">
        <v>106203.796875</v>
      </c>
      <c r="N35" s="101">
        <v>106203.796875</v>
      </c>
      <c r="O35" s="101">
        <v>106203.796875</v>
      </c>
      <c r="P35" s="101">
        <v>106203.796875</v>
      </c>
      <c r="Q35" s="101">
        <v>106203.796875</v>
      </c>
      <c r="R35" s="102">
        <v>531018.984375</v>
      </c>
      <c r="S35" s="99"/>
      <c r="T35" s="84"/>
      <c r="U35" s="88">
        <v>531019.015625</v>
      </c>
      <c r="V35" s="89">
        <v>-3.125E-2</v>
      </c>
    </row>
    <row r="36" spans="1:22" ht="11.25" customHeight="1" x14ac:dyDescent="0.25">
      <c r="A36" s="98"/>
      <c r="B36" s="98"/>
      <c r="C36" s="98" t="s">
        <v>74</v>
      </c>
      <c r="D36" s="98"/>
      <c r="E36" s="99"/>
      <c r="F36" s="100">
        <v>0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1">
        <v>0</v>
      </c>
      <c r="M36" s="100">
        <v>101312.203125</v>
      </c>
      <c r="N36" s="101">
        <v>101312.203125</v>
      </c>
      <c r="O36" s="101">
        <v>101312.203125</v>
      </c>
      <c r="P36" s="101">
        <v>101312.203125</v>
      </c>
      <c r="Q36" s="101">
        <v>101312.203125</v>
      </c>
      <c r="R36" s="102">
        <v>506561.015625</v>
      </c>
      <c r="S36" s="99"/>
      <c r="T36" s="84"/>
      <c r="U36" s="88">
        <v>506561.015625</v>
      </c>
      <c r="V36" s="89">
        <v>0</v>
      </c>
    </row>
    <row r="37" spans="1:22" ht="11.25" customHeight="1" x14ac:dyDescent="0.25">
      <c r="A37" s="98"/>
      <c r="B37" s="98"/>
      <c r="C37" s="98" t="s">
        <v>75</v>
      </c>
      <c r="D37" s="98"/>
      <c r="E37" s="99"/>
      <c r="F37" s="100">
        <v>0</v>
      </c>
      <c r="G37" s="101">
        <v>0</v>
      </c>
      <c r="H37" s="101">
        <v>0</v>
      </c>
      <c r="I37" s="101">
        <v>0</v>
      </c>
      <c r="J37" s="101">
        <v>89608</v>
      </c>
      <c r="K37" s="101">
        <v>0</v>
      </c>
      <c r="L37" s="101">
        <v>0</v>
      </c>
      <c r="M37" s="100">
        <v>90324.3984375</v>
      </c>
      <c r="N37" s="101">
        <v>90324.3984375</v>
      </c>
      <c r="O37" s="101">
        <v>90324.3984375</v>
      </c>
      <c r="P37" s="101">
        <v>90324.3984375</v>
      </c>
      <c r="Q37" s="101">
        <v>90324.3984375</v>
      </c>
      <c r="R37" s="102">
        <v>541229.9921875</v>
      </c>
      <c r="S37" s="99"/>
      <c r="T37" s="84"/>
      <c r="U37" s="88">
        <v>541230.0078125</v>
      </c>
      <c r="V37" s="89">
        <v>-1.5625E-2</v>
      </c>
    </row>
    <row r="38" spans="1:22" ht="11.25" customHeight="1" x14ac:dyDescent="0.25">
      <c r="A38" s="98"/>
      <c r="B38" s="98"/>
      <c r="C38" s="98" t="s">
        <v>76</v>
      </c>
      <c r="D38" s="98"/>
      <c r="E38" s="99"/>
      <c r="F38" s="100">
        <v>0</v>
      </c>
      <c r="G38" s="101">
        <v>0</v>
      </c>
      <c r="H38" s="101">
        <v>0</v>
      </c>
      <c r="I38" s="101">
        <v>0</v>
      </c>
      <c r="J38" s="101">
        <v>0</v>
      </c>
      <c r="K38" s="101">
        <v>8150</v>
      </c>
      <c r="L38" s="101">
        <v>0</v>
      </c>
      <c r="M38" s="100">
        <v>4554.60009765625</v>
      </c>
      <c r="N38" s="101">
        <v>4554.60009765625</v>
      </c>
      <c r="O38" s="101">
        <v>4554.60009765625</v>
      </c>
      <c r="P38" s="101">
        <v>4554.60009765625</v>
      </c>
      <c r="Q38" s="101">
        <v>4554.60009765625</v>
      </c>
      <c r="R38" s="102">
        <v>30923.00048828125</v>
      </c>
      <c r="S38" s="99"/>
      <c r="T38" s="84"/>
      <c r="U38" s="88">
        <v>30922.9990234375</v>
      </c>
      <c r="V38" s="89">
        <v>1.46484375E-3</v>
      </c>
    </row>
    <row r="39" spans="1:22" ht="11.25" customHeight="1" x14ac:dyDescent="0.25">
      <c r="A39" s="98"/>
      <c r="B39" s="98"/>
      <c r="C39" s="98" t="s">
        <v>77</v>
      </c>
      <c r="D39" s="98"/>
      <c r="E39" s="99"/>
      <c r="F39" s="100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0">
        <v>6010.39990234375</v>
      </c>
      <c r="N39" s="101">
        <v>6010.39990234375</v>
      </c>
      <c r="O39" s="101">
        <v>6010.39990234375</v>
      </c>
      <c r="P39" s="101">
        <v>6010.39990234375</v>
      </c>
      <c r="Q39" s="101">
        <v>6010.39990234375</v>
      </c>
      <c r="R39" s="102">
        <v>30051.99951171875</v>
      </c>
      <c r="S39" s="99"/>
      <c r="T39" s="84"/>
      <c r="U39" s="88">
        <v>30052.00146484375</v>
      </c>
      <c r="V39" s="89">
        <v>-1.953125E-3</v>
      </c>
    </row>
    <row r="40" spans="1:22" ht="11.25" customHeight="1" x14ac:dyDescent="0.25">
      <c r="A40" s="98"/>
      <c r="B40" s="98"/>
      <c r="C40" s="98" t="s">
        <v>78</v>
      </c>
      <c r="D40" s="98"/>
      <c r="E40" s="99"/>
      <c r="F40" s="100">
        <v>0</v>
      </c>
      <c r="G40" s="101">
        <v>0</v>
      </c>
      <c r="H40" s="101">
        <v>0</v>
      </c>
      <c r="I40" s="101">
        <v>0</v>
      </c>
      <c r="J40" s="101">
        <v>0</v>
      </c>
      <c r="K40" s="101">
        <v>8145</v>
      </c>
      <c r="L40" s="101">
        <v>0</v>
      </c>
      <c r="M40" s="100">
        <v>4565</v>
      </c>
      <c r="N40" s="101">
        <v>4565</v>
      </c>
      <c r="O40" s="101">
        <v>4565</v>
      </c>
      <c r="P40" s="101">
        <v>4565</v>
      </c>
      <c r="Q40" s="101">
        <v>4565</v>
      </c>
      <c r="R40" s="102">
        <v>30970</v>
      </c>
      <c r="S40" s="99"/>
      <c r="T40" s="84"/>
      <c r="U40" s="88">
        <v>30969.99951171875</v>
      </c>
      <c r="V40" s="89">
        <v>4.8828125E-4</v>
      </c>
    </row>
    <row r="41" spans="1:22" ht="11.25" customHeight="1" x14ac:dyDescent="0.25">
      <c r="A41" s="98"/>
      <c r="B41" s="98"/>
      <c r="C41" s="98" t="s">
        <v>79</v>
      </c>
      <c r="D41" s="98"/>
      <c r="E41" s="99"/>
      <c r="F41" s="100">
        <v>0</v>
      </c>
      <c r="G41" s="101">
        <v>0</v>
      </c>
      <c r="H41" s="101">
        <v>0</v>
      </c>
      <c r="I41" s="101">
        <v>0</v>
      </c>
      <c r="J41" s="101">
        <v>27167</v>
      </c>
      <c r="K41" s="101">
        <v>446</v>
      </c>
      <c r="L41" s="101">
        <v>0</v>
      </c>
      <c r="M41" s="100">
        <v>167477.40625</v>
      </c>
      <c r="N41" s="101">
        <v>167477.40625</v>
      </c>
      <c r="O41" s="101">
        <v>167477.40625</v>
      </c>
      <c r="P41" s="101">
        <v>167477.40625</v>
      </c>
      <c r="Q41" s="101">
        <v>167477.40625</v>
      </c>
      <c r="R41" s="102">
        <v>865000.03125</v>
      </c>
      <c r="S41" s="99"/>
      <c r="T41" s="84"/>
      <c r="U41" s="88">
        <v>865000.0078125</v>
      </c>
      <c r="V41" s="89">
        <v>2.34375E-2</v>
      </c>
    </row>
    <row r="42" spans="1:22" ht="11.25" customHeight="1" x14ac:dyDescent="0.25">
      <c r="A42" s="98"/>
      <c r="B42" s="98"/>
      <c r="C42" s="98" t="s">
        <v>80</v>
      </c>
      <c r="D42" s="98"/>
      <c r="E42" s="99"/>
      <c r="F42" s="100">
        <v>3206</v>
      </c>
      <c r="G42" s="101">
        <v>0</v>
      </c>
      <c r="H42" s="101">
        <v>0</v>
      </c>
      <c r="I42" s="101">
        <v>0</v>
      </c>
      <c r="J42" s="101">
        <v>22699</v>
      </c>
      <c r="K42" s="101">
        <v>0</v>
      </c>
      <c r="L42" s="101">
        <v>0</v>
      </c>
      <c r="M42" s="100">
        <v>234819</v>
      </c>
      <c r="N42" s="101">
        <v>234819</v>
      </c>
      <c r="O42" s="101">
        <v>234819</v>
      </c>
      <c r="P42" s="101">
        <v>234819</v>
      </c>
      <c r="Q42" s="101">
        <v>234819</v>
      </c>
      <c r="R42" s="102">
        <v>1200000</v>
      </c>
      <c r="S42" s="99"/>
      <c r="T42" s="84"/>
      <c r="U42" s="88">
        <v>1200000.015625</v>
      </c>
      <c r="V42" s="89">
        <v>-1.5625E-2</v>
      </c>
    </row>
    <row r="43" spans="1:22" ht="11.25" customHeight="1" x14ac:dyDescent="0.25">
      <c r="A43" s="98"/>
      <c r="B43" s="98"/>
      <c r="C43" s="98" t="s">
        <v>81</v>
      </c>
      <c r="D43" s="98"/>
      <c r="E43" s="99"/>
      <c r="F43" s="100">
        <v>0</v>
      </c>
      <c r="G43" s="101">
        <v>0</v>
      </c>
      <c r="H43" s="101">
        <v>188771</v>
      </c>
      <c r="I43" s="101">
        <v>0</v>
      </c>
      <c r="J43" s="101">
        <v>9020</v>
      </c>
      <c r="K43" s="101">
        <v>0</v>
      </c>
      <c r="L43" s="101">
        <v>0</v>
      </c>
      <c r="M43" s="100">
        <v>148773.40625</v>
      </c>
      <c r="N43" s="101">
        <v>148773.40625</v>
      </c>
      <c r="O43" s="101">
        <v>148773.40625</v>
      </c>
      <c r="P43" s="101">
        <v>148773.40625</v>
      </c>
      <c r="Q43" s="101">
        <v>148773.40625</v>
      </c>
      <c r="R43" s="102">
        <v>941658.03125</v>
      </c>
      <c r="S43" s="99"/>
      <c r="T43" s="84"/>
      <c r="U43" s="88">
        <v>941657.9765625</v>
      </c>
      <c r="V43" s="89">
        <v>5.46875E-2</v>
      </c>
    </row>
    <row r="44" spans="1:22" ht="11.25" customHeight="1" x14ac:dyDescent="0.25">
      <c r="A44" s="98"/>
      <c r="B44" s="98"/>
      <c r="C44" s="98" t="s">
        <v>82</v>
      </c>
      <c r="D44" s="98"/>
      <c r="E44" s="99"/>
      <c r="F44" s="100">
        <v>0</v>
      </c>
      <c r="G44" s="101">
        <v>0</v>
      </c>
      <c r="H44" s="101">
        <v>0</v>
      </c>
      <c r="I44" s="101">
        <v>0</v>
      </c>
      <c r="J44" s="101">
        <v>0</v>
      </c>
      <c r="K44" s="101">
        <v>0</v>
      </c>
      <c r="L44" s="101">
        <v>0</v>
      </c>
      <c r="M44" s="100">
        <v>95601.6015625</v>
      </c>
      <c r="N44" s="101">
        <v>95601.6015625</v>
      </c>
      <c r="O44" s="101">
        <v>95601.6015625</v>
      </c>
      <c r="P44" s="101">
        <v>95601.6015625</v>
      </c>
      <c r="Q44" s="101">
        <v>95601.6015625</v>
      </c>
      <c r="R44" s="102">
        <v>478008.0078125</v>
      </c>
      <c r="S44" s="99"/>
      <c r="T44" s="84"/>
      <c r="U44" s="88">
        <v>478008.015625</v>
      </c>
      <c r="V44" s="89">
        <v>-7.8125E-3</v>
      </c>
    </row>
    <row r="45" spans="1:22" ht="11.25" customHeight="1" x14ac:dyDescent="0.25">
      <c r="A45" s="98"/>
      <c r="B45" s="98"/>
      <c r="C45" s="98" t="s">
        <v>83</v>
      </c>
      <c r="D45" s="98"/>
      <c r="E45" s="99"/>
      <c r="F45" s="100">
        <v>0</v>
      </c>
      <c r="G45" s="101">
        <v>0</v>
      </c>
      <c r="H45" s="101">
        <v>0</v>
      </c>
      <c r="I45" s="101">
        <v>0</v>
      </c>
      <c r="J45" s="101">
        <v>0</v>
      </c>
      <c r="K45" s="101">
        <v>0</v>
      </c>
      <c r="L45" s="101">
        <v>0</v>
      </c>
      <c r="M45" s="100">
        <v>61929.19921875</v>
      </c>
      <c r="N45" s="101">
        <v>61929.19921875</v>
      </c>
      <c r="O45" s="101">
        <v>61929.19921875</v>
      </c>
      <c r="P45" s="101">
        <v>61929.19921875</v>
      </c>
      <c r="Q45" s="101">
        <v>61929.19921875</v>
      </c>
      <c r="R45" s="102">
        <v>309645.99609375</v>
      </c>
      <c r="S45" s="99"/>
      <c r="T45" s="84"/>
      <c r="U45" s="88">
        <v>309646.01171875</v>
      </c>
      <c r="V45" s="89">
        <v>-1.5625E-2</v>
      </c>
    </row>
    <row r="46" spans="1:22" ht="11.25" customHeight="1" x14ac:dyDescent="0.25">
      <c r="A46" s="98"/>
      <c r="B46" s="98"/>
      <c r="C46" s="103" t="s">
        <v>84</v>
      </c>
      <c r="D46" s="103"/>
      <c r="E46" s="104"/>
      <c r="F46" s="105">
        <v>3206</v>
      </c>
      <c r="G46" s="106">
        <v>1838.7</v>
      </c>
      <c r="H46" s="106">
        <v>191021</v>
      </c>
      <c r="I46" s="106">
        <v>143868.56</v>
      </c>
      <c r="J46" s="106">
        <v>152994</v>
      </c>
      <c r="K46" s="106">
        <v>32682.16</v>
      </c>
      <c r="L46" s="106">
        <v>58813.350000000006</v>
      </c>
      <c r="M46" s="105">
        <v>1118400.4506835938</v>
      </c>
      <c r="N46" s="106">
        <v>1118400.4506835938</v>
      </c>
      <c r="O46" s="106">
        <v>1118400.4506835938</v>
      </c>
      <c r="P46" s="106">
        <v>1118400.4506835938</v>
      </c>
      <c r="Q46" s="106">
        <v>1118400.4506835938</v>
      </c>
      <c r="R46" s="107">
        <v>6176426.0234179683</v>
      </c>
      <c r="S46" s="104"/>
      <c r="T46" s="85"/>
      <c r="U46" s="90">
        <v>6176426.033925781</v>
      </c>
      <c r="V46" s="85">
        <v>-1.0507812461582944E-2</v>
      </c>
    </row>
    <row r="47" spans="1:22" ht="11.25" customHeight="1" x14ac:dyDescent="0.25">
      <c r="A47" s="98"/>
      <c r="B47" s="103" t="s">
        <v>26</v>
      </c>
      <c r="C47" s="103"/>
      <c r="D47" s="103"/>
      <c r="E47" s="104"/>
      <c r="F47" s="105">
        <v>629332</v>
      </c>
      <c r="G47" s="106">
        <v>628163.26</v>
      </c>
      <c r="H47" s="106">
        <v>836245.56</v>
      </c>
      <c r="I47" s="106">
        <v>769762.12000000011</v>
      </c>
      <c r="J47" s="106">
        <v>780179.23</v>
      </c>
      <c r="K47" s="106">
        <v>692470.93</v>
      </c>
      <c r="L47" s="106">
        <v>688427.35</v>
      </c>
      <c r="M47" s="105">
        <v>1296702.9147949219</v>
      </c>
      <c r="N47" s="106">
        <v>1296702.9147949219</v>
      </c>
      <c r="O47" s="106">
        <v>1296702.9147949219</v>
      </c>
      <c r="P47" s="106">
        <v>1296702.9147949219</v>
      </c>
      <c r="Q47" s="106">
        <v>1296702.9147949219</v>
      </c>
      <c r="R47" s="107">
        <v>11508095.023974609</v>
      </c>
      <c r="S47" s="104"/>
      <c r="T47" s="85"/>
      <c r="U47" s="90">
        <v>11508095.066911621</v>
      </c>
      <c r="V47" s="85">
        <v>-4.2937011676258408E-2</v>
      </c>
    </row>
    <row r="48" spans="1:22" ht="11.25" customHeight="1" x14ac:dyDescent="0.25">
      <c r="A48" s="98" t="s">
        <v>27</v>
      </c>
      <c r="B48" s="98"/>
      <c r="C48" s="98"/>
      <c r="D48" s="98"/>
      <c r="E48" s="99"/>
      <c r="F48" s="100"/>
      <c r="G48" s="101"/>
      <c r="H48" s="101"/>
      <c r="I48" s="101"/>
      <c r="J48" s="101"/>
      <c r="K48" s="101"/>
      <c r="L48" s="101"/>
      <c r="M48" s="100"/>
      <c r="N48" s="101"/>
      <c r="O48" s="101"/>
      <c r="P48" s="101"/>
      <c r="Q48" s="101"/>
      <c r="R48" s="102"/>
      <c r="S48" s="99"/>
      <c r="T48" s="84"/>
      <c r="U48" s="88"/>
      <c r="V48" s="89"/>
    </row>
    <row r="49" spans="1:22" ht="11.25" customHeight="1" x14ac:dyDescent="0.25">
      <c r="A49" s="98"/>
      <c r="B49" s="98" t="s">
        <v>28</v>
      </c>
      <c r="C49" s="98"/>
      <c r="D49" s="98"/>
      <c r="E49" s="99"/>
      <c r="F49" s="100"/>
      <c r="G49" s="101"/>
      <c r="H49" s="101"/>
      <c r="I49" s="101"/>
      <c r="J49" s="101"/>
      <c r="K49" s="101"/>
      <c r="L49" s="101"/>
      <c r="M49" s="100"/>
      <c r="N49" s="101"/>
      <c r="O49" s="101"/>
      <c r="P49" s="101"/>
      <c r="Q49" s="101"/>
      <c r="R49" s="102"/>
      <c r="S49" s="99"/>
      <c r="T49" s="84"/>
      <c r="U49" s="88"/>
      <c r="V49" s="89"/>
    </row>
    <row r="50" spans="1:22" ht="11.25" customHeight="1" x14ac:dyDescent="0.25">
      <c r="A50" s="98"/>
      <c r="B50" s="98"/>
      <c r="C50" s="98" t="s">
        <v>85</v>
      </c>
      <c r="D50" s="98"/>
      <c r="E50" s="99"/>
      <c r="F50" s="100">
        <v>0</v>
      </c>
      <c r="G50" s="101">
        <v>0</v>
      </c>
      <c r="H50" s="101">
        <v>0</v>
      </c>
      <c r="I50" s="101">
        <v>5928.5</v>
      </c>
      <c r="J50" s="101">
        <v>5928.5</v>
      </c>
      <c r="K50" s="101">
        <v>5640.5</v>
      </c>
      <c r="L50" s="101">
        <v>-17497.5</v>
      </c>
      <c r="M50" s="100">
        <v>0</v>
      </c>
      <c r="N50" s="101">
        <v>0</v>
      </c>
      <c r="O50" s="101">
        <v>0</v>
      </c>
      <c r="P50" s="101">
        <v>0</v>
      </c>
      <c r="Q50" s="101">
        <v>0</v>
      </c>
      <c r="R50" s="102">
        <v>0</v>
      </c>
      <c r="S50" s="99"/>
      <c r="T50" s="84"/>
      <c r="U50" s="88">
        <v>-2.44140625E-4</v>
      </c>
      <c r="V50" s="89">
        <v>-2.44140625E-4</v>
      </c>
    </row>
    <row r="51" spans="1:22" ht="11.25" customHeight="1" x14ac:dyDescent="0.25">
      <c r="A51" s="98"/>
      <c r="B51" s="98"/>
      <c r="C51" s="98" t="s">
        <v>86</v>
      </c>
      <c r="D51" s="98"/>
      <c r="E51" s="99"/>
      <c r="F51" s="100">
        <v>7368.34</v>
      </c>
      <c r="G51" s="101">
        <v>17665.3</v>
      </c>
      <c r="H51" s="101">
        <v>-1793.64</v>
      </c>
      <c r="I51" s="101">
        <v>25948.2</v>
      </c>
      <c r="J51" s="101">
        <v>19646.259999999998</v>
      </c>
      <c r="K51" s="101">
        <v>19356.580000000002</v>
      </c>
      <c r="L51" s="101">
        <v>31006.080000000002</v>
      </c>
      <c r="M51" s="100">
        <v>23839.376953125</v>
      </c>
      <c r="N51" s="101">
        <v>23839.376953125</v>
      </c>
      <c r="O51" s="101">
        <v>23839.376953125</v>
      </c>
      <c r="P51" s="101">
        <v>23839.376953125</v>
      </c>
      <c r="Q51" s="101">
        <v>23839.376953125</v>
      </c>
      <c r="R51" s="102">
        <v>238394.004765625</v>
      </c>
      <c r="S51" s="99"/>
      <c r="T51" s="84"/>
      <c r="U51" s="88">
        <v>413673.98890624999</v>
      </c>
      <c r="V51" s="89">
        <v>175279.98414062499</v>
      </c>
    </row>
    <row r="52" spans="1:22" ht="11.25" customHeight="1" x14ac:dyDescent="0.25">
      <c r="A52" s="98"/>
      <c r="B52" s="98"/>
      <c r="C52" s="98" t="s">
        <v>87</v>
      </c>
      <c r="D52" s="98"/>
      <c r="E52" s="99"/>
      <c r="F52" s="100">
        <v>6642.72</v>
      </c>
      <c r="G52" s="101">
        <v>15321.53</v>
      </c>
      <c r="H52" s="101">
        <v>-1735.95</v>
      </c>
      <c r="I52" s="101">
        <v>13214.86</v>
      </c>
      <c r="J52" s="101">
        <v>13193.42</v>
      </c>
      <c r="K52" s="101">
        <v>12906.25</v>
      </c>
      <c r="L52" s="101">
        <v>68758.81</v>
      </c>
      <c r="M52" s="100">
        <v>25660.47265625</v>
      </c>
      <c r="N52" s="101">
        <v>25660.47265625</v>
      </c>
      <c r="O52" s="101">
        <v>25660.47265625</v>
      </c>
      <c r="P52" s="101">
        <v>25660.47265625</v>
      </c>
      <c r="Q52" s="101">
        <v>25660.47265625</v>
      </c>
      <c r="R52" s="102">
        <v>256604.00328125001</v>
      </c>
      <c r="S52" s="99"/>
      <c r="T52" s="84"/>
      <c r="U52" s="88">
        <v>539640.01687499997</v>
      </c>
      <c r="V52" s="89">
        <v>283036.01359374996</v>
      </c>
    </row>
    <row r="53" spans="1:22" ht="11.25" customHeight="1" x14ac:dyDescent="0.25">
      <c r="A53" s="98"/>
      <c r="B53" s="98"/>
      <c r="C53" s="98" t="s">
        <v>88</v>
      </c>
      <c r="D53" s="98"/>
      <c r="E53" s="99"/>
      <c r="F53" s="100">
        <v>1253.48</v>
      </c>
      <c r="G53" s="101">
        <v>9539.92</v>
      </c>
      <c r="H53" s="101">
        <v>8953.9699999999993</v>
      </c>
      <c r="I53" s="101">
        <v>94.2</v>
      </c>
      <c r="J53" s="101">
        <v>72.89</v>
      </c>
      <c r="K53" s="101">
        <v>73.73</v>
      </c>
      <c r="L53" s="101">
        <v>151108.32</v>
      </c>
      <c r="M53" s="100">
        <v>34581.49609375</v>
      </c>
      <c r="N53" s="101">
        <v>34581.49609375</v>
      </c>
      <c r="O53" s="101">
        <v>34581.49609375</v>
      </c>
      <c r="P53" s="101">
        <v>34581.49609375</v>
      </c>
      <c r="Q53" s="101">
        <v>34581.49609375</v>
      </c>
      <c r="R53" s="102">
        <v>344003.99046875001</v>
      </c>
      <c r="S53" s="99"/>
      <c r="T53" s="84"/>
      <c r="U53" s="88">
        <v>344004.02671875001</v>
      </c>
      <c r="V53" s="89">
        <v>3.6250000004656613E-2</v>
      </c>
    </row>
    <row r="54" spans="1:22" ht="11.25" customHeight="1" x14ac:dyDescent="0.25">
      <c r="A54" s="98"/>
      <c r="B54" s="98"/>
      <c r="C54" s="98" t="s">
        <v>89</v>
      </c>
      <c r="D54" s="98"/>
      <c r="E54" s="99"/>
      <c r="F54" s="100">
        <v>0</v>
      </c>
      <c r="G54" s="101">
        <v>0</v>
      </c>
      <c r="H54" s="101">
        <v>22800</v>
      </c>
      <c r="I54" s="101">
        <v>0</v>
      </c>
      <c r="J54" s="101">
        <v>0</v>
      </c>
      <c r="K54" s="101">
        <v>7600</v>
      </c>
      <c r="L54" s="101">
        <v>11400</v>
      </c>
      <c r="M54" s="100">
        <v>9880</v>
      </c>
      <c r="N54" s="101">
        <v>9880</v>
      </c>
      <c r="O54" s="101">
        <v>9880</v>
      </c>
      <c r="P54" s="101">
        <v>9880</v>
      </c>
      <c r="Q54" s="101">
        <v>9880</v>
      </c>
      <c r="R54" s="102">
        <v>91200</v>
      </c>
      <c r="S54" s="99"/>
      <c r="T54" s="84"/>
      <c r="U54" s="88">
        <v>91200.0009765625</v>
      </c>
      <c r="V54" s="89">
        <v>9.765625E-4</v>
      </c>
    </row>
    <row r="55" spans="1:22" ht="11.25" customHeight="1" x14ac:dyDescent="0.25">
      <c r="A55" s="98"/>
      <c r="B55" s="98"/>
      <c r="C55" s="98" t="s">
        <v>90</v>
      </c>
      <c r="D55" s="98"/>
      <c r="E55" s="99"/>
      <c r="F55" s="100">
        <v>0</v>
      </c>
      <c r="G55" s="101">
        <v>0</v>
      </c>
      <c r="H55" s="101">
        <v>14935.05</v>
      </c>
      <c r="I55" s="101">
        <v>0</v>
      </c>
      <c r="J55" s="101">
        <v>0</v>
      </c>
      <c r="K55" s="101">
        <v>0</v>
      </c>
      <c r="L55" s="101">
        <v>37565</v>
      </c>
      <c r="M55" s="100">
        <v>7739.98974609375</v>
      </c>
      <c r="N55" s="101">
        <v>7739.98974609375</v>
      </c>
      <c r="O55" s="101">
        <v>7739.98974609375</v>
      </c>
      <c r="P55" s="101">
        <v>7739.98974609375</v>
      </c>
      <c r="Q55" s="101">
        <v>7739.98974609375</v>
      </c>
      <c r="R55" s="102">
        <v>91199.998730468753</v>
      </c>
      <c r="S55" s="99"/>
      <c r="T55" s="84"/>
      <c r="U55" s="88">
        <v>91200.002148437503</v>
      </c>
      <c r="V55" s="89">
        <v>3.41796875E-3</v>
      </c>
    </row>
    <row r="56" spans="1:22" ht="11.25" customHeight="1" x14ac:dyDescent="0.25">
      <c r="A56" s="98"/>
      <c r="B56" s="98"/>
      <c r="C56" s="98" t="s">
        <v>91</v>
      </c>
      <c r="D56" s="98"/>
      <c r="E56" s="99"/>
      <c r="F56" s="100">
        <v>3057.89</v>
      </c>
      <c r="G56" s="101">
        <v>7500.42</v>
      </c>
      <c r="H56" s="101">
        <v>7500.42</v>
      </c>
      <c r="I56" s="101">
        <v>7500.42</v>
      </c>
      <c r="J56" s="101">
        <v>7500.42</v>
      </c>
      <c r="K56" s="101">
        <v>7500.42</v>
      </c>
      <c r="L56" s="101">
        <v>11250.63</v>
      </c>
      <c r="M56" s="100">
        <v>7637.8759765625</v>
      </c>
      <c r="N56" s="101">
        <v>7637.8759765625</v>
      </c>
      <c r="O56" s="101">
        <v>7637.8759765625</v>
      </c>
      <c r="P56" s="101">
        <v>7637.8759765625</v>
      </c>
      <c r="Q56" s="101">
        <v>7637.8759765625</v>
      </c>
      <c r="R56" s="102">
        <v>89999.999882812495</v>
      </c>
      <c r="S56" s="99"/>
      <c r="T56" s="84"/>
      <c r="U56" s="88">
        <v>89999.997773437499</v>
      </c>
      <c r="V56" s="89">
        <v>-2.1093749965075403E-3</v>
      </c>
    </row>
    <row r="57" spans="1:22" ht="11.25" customHeight="1" x14ac:dyDescent="0.25">
      <c r="A57" s="98"/>
      <c r="B57" s="98"/>
      <c r="C57" s="98" t="s">
        <v>92</v>
      </c>
      <c r="D57" s="98"/>
      <c r="E57" s="99"/>
      <c r="F57" s="100">
        <v>4154.6000000000004</v>
      </c>
      <c r="G57" s="101">
        <v>8309.2000000000007</v>
      </c>
      <c r="H57" s="101">
        <v>-8142.62</v>
      </c>
      <c r="I57" s="101">
        <v>8309.2000000000007</v>
      </c>
      <c r="J57" s="101">
        <v>8310.18</v>
      </c>
      <c r="K57" s="101">
        <v>8309.2000000000007</v>
      </c>
      <c r="L57" s="101">
        <v>5944.58</v>
      </c>
      <c r="M57" s="100">
        <v>5782.93994140625</v>
      </c>
      <c r="N57" s="101">
        <v>5782.93994140625</v>
      </c>
      <c r="O57" s="101">
        <v>5782.93994140625</v>
      </c>
      <c r="P57" s="101">
        <v>5782.93994140625</v>
      </c>
      <c r="Q57" s="101">
        <v>5782.93994140625</v>
      </c>
      <c r="R57" s="102">
        <v>64109.039707031254</v>
      </c>
      <c r="S57" s="99"/>
      <c r="T57" s="84"/>
      <c r="U57" s="88">
        <v>64109.042851562503</v>
      </c>
      <c r="V57" s="89">
        <v>3.1445312488358468E-3</v>
      </c>
    </row>
    <row r="58" spans="1:22" ht="11.25" customHeight="1" x14ac:dyDescent="0.25">
      <c r="A58" s="98"/>
      <c r="B58" s="98"/>
      <c r="C58" s="98" t="s">
        <v>93</v>
      </c>
      <c r="D58" s="98"/>
      <c r="E58" s="99"/>
      <c r="F58" s="100">
        <v>14</v>
      </c>
      <c r="G58" s="101">
        <v>28</v>
      </c>
      <c r="H58" s="101">
        <v>10248.07</v>
      </c>
      <c r="I58" s="101">
        <v>28</v>
      </c>
      <c r="J58" s="101">
        <v>27.51</v>
      </c>
      <c r="K58" s="101">
        <v>28</v>
      </c>
      <c r="L58" s="101">
        <v>24820.76</v>
      </c>
      <c r="M58" s="100">
        <v>5436.33203125</v>
      </c>
      <c r="N58" s="101">
        <v>5436.33203125</v>
      </c>
      <c r="O58" s="101">
        <v>5436.33203125</v>
      </c>
      <c r="P58" s="101">
        <v>5436.33203125</v>
      </c>
      <c r="Q58" s="101">
        <v>5436.33203125</v>
      </c>
      <c r="R58" s="102">
        <v>62376.000156249997</v>
      </c>
      <c r="S58" s="99"/>
      <c r="T58" s="84"/>
      <c r="U58" s="88">
        <v>62375.999902343749</v>
      </c>
      <c r="V58" s="89">
        <v>-2.5390624796273187E-4</v>
      </c>
    </row>
    <row r="59" spans="1:22" ht="11.25" customHeight="1" x14ac:dyDescent="0.25">
      <c r="A59" s="98"/>
      <c r="B59" s="98"/>
      <c r="C59" s="98" t="s">
        <v>94</v>
      </c>
      <c r="D59" s="98"/>
      <c r="E59" s="99"/>
      <c r="F59" s="100">
        <v>14</v>
      </c>
      <c r="G59" s="101">
        <v>28</v>
      </c>
      <c r="H59" s="101">
        <v>6259.75</v>
      </c>
      <c r="I59" s="101">
        <v>28</v>
      </c>
      <c r="J59" s="101">
        <v>27.51</v>
      </c>
      <c r="K59" s="101">
        <v>28</v>
      </c>
      <c r="L59" s="101">
        <v>28809.08</v>
      </c>
      <c r="M59" s="100">
        <v>2664.139892578125</v>
      </c>
      <c r="N59" s="101">
        <v>2664.139892578125</v>
      </c>
      <c r="O59" s="101">
        <v>2664.139892578125</v>
      </c>
      <c r="P59" s="101">
        <v>2664.139892578125</v>
      </c>
      <c r="Q59" s="101">
        <v>2664.139892578125</v>
      </c>
      <c r="R59" s="102">
        <v>48515.039462890629</v>
      </c>
      <c r="S59" s="99"/>
      <c r="T59" s="84"/>
      <c r="U59" s="88">
        <v>48515.037812499999</v>
      </c>
      <c r="V59" s="89">
        <v>-1.6503906299476512E-3</v>
      </c>
    </row>
    <row r="60" spans="1:22" ht="11.25" customHeight="1" x14ac:dyDescent="0.25">
      <c r="A60" s="98"/>
      <c r="B60" s="98"/>
      <c r="C60" s="98" t="s">
        <v>95</v>
      </c>
      <c r="D60" s="98"/>
      <c r="E60" s="99"/>
      <c r="F60" s="100">
        <v>15981.66</v>
      </c>
      <c r="G60" s="101">
        <v>28486.65</v>
      </c>
      <c r="H60" s="101">
        <v>-24998.9</v>
      </c>
      <c r="I60" s="101">
        <v>35568.17</v>
      </c>
      <c r="J60" s="101">
        <v>28026.66</v>
      </c>
      <c r="K60" s="101">
        <v>28026.66</v>
      </c>
      <c r="L60" s="101">
        <v>-111090.9</v>
      </c>
      <c r="M60" s="100">
        <v>0</v>
      </c>
      <c r="N60" s="101">
        <v>0</v>
      </c>
      <c r="O60" s="101">
        <v>0</v>
      </c>
      <c r="P60" s="101">
        <v>0</v>
      </c>
      <c r="Q60" s="101">
        <v>0</v>
      </c>
      <c r="R60" s="102">
        <v>0</v>
      </c>
      <c r="S60" s="99"/>
      <c r="T60" s="84"/>
      <c r="U60" s="88">
        <v>-2.2656250075669959E-3</v>
      </c>
      <c r="V60" s="89">
        <v>-2.2656250075669959E-3</v>
      </c>
    </row>
    <row r="61" spans="1:22" ht="11.25" customHeight="1" x14ac:dyDescent="0.25">
      <c r="A61" s="98"/>
      <c r="B61" s="98"/>
      <c r="C61" s="98" t="s">
        <v>96</v>
      </c>
      <c r="D61" s="98"/>
      <c r="E61" s="99"/>
      <c r="F61" s="100">
        <v>21.72</v>
      </c>
      <c r="G61" s="101">
        <v>31.73</v>
      </c>
      <c r="H61" s="101">
        <v>29533.9</v>
      </c>
      <c r="I61" s="101">
        <v>20.02</v>
      </c>
      <c r="J61" s="101">
        <v>20.02</v>
      </c>
      <c r="K61" s="101">
        <v>20.02</v>
      </c>
      <c r="L61" s="101">
        <v>-29647.41</v>
      </c>
      <c r="M61" s="100">
        <v>0</v>
      </c>
      <c r="N61" s="101">
        <v>0</v>
      </c>
      <c r="O61" s="101">
        <v>0</v>
      </c>
      <c r="P61" s="101">
        <v>0</v>
      </c>
      <c r="Q61" s="101">
        <v>0</v>
      </c>
      <c r="R61" s="102">
        <v>3.637978807091713E-12</v>
      </c>
      <c r="S61" s="99"/>
      <c r="T61" s="84"/>
      <c r="U61" s="88">
        <v>-1.8554687485448085E-3</v>
      </c>
      <c r="V61" s="89">
        <v>-1.8554687521827873E-3</v>
      </c>
    </row>
    <row r="62" spans="1:22" ht="11.25" customHeight="1" x14ac:dyDescent="0.25">
      <c r="A62" s="98"/>
      <c r="B62" s="98"/>
      <c r="C62" s="98" t="s">
        <v>97</v>
      </c>
      <c r="D62" s="98"/>
      <c r="E62" s="99"/>
      <c r="F62" s="100">
        <v>21.72</v>
      </c>
      <c r="G62" s="101">
        <v>31.73</v>
      </c>
      <c r="H62" s="101">
        <v>20515.02</v>
      </c>
      <c r="I62" s="101">
        <v>20.02</v>
      </c>
      <c r="J62" s="101">
        <v>20.02</v>
      </c>
      <c r="K62" s="101">
        <v>20.02</v>
      </c>
      <c r="L62" s="101">
        <v>-20628.53</v>
      </c>
      <c r="M62" s="100">
        <v>0</v>
      </c>
      <c r="N62" s="101">
        <v>0</v>
      </c>
      <c r="O62" s="101">
        <v>0</v>
      </c>
      <c r="P62" s="101">
        <v>0</v>
      </c>
      <c r="Q62" s="101">
        <v>0</v>
      </c>
      <c r="R62" s="102">
        <v>3.637978807091713E-12</v>
      </c>
      <c r="S62" s="99"/>
      <c r="T62" s="84"/>
      <c r="U62" s="88">
        <v>1.2011718754365575E-3</v>
      </c>
      <c r="V62" s="89">
        <v>1.2011718717985786E-3</v>
      </c>
    </row>
    <row r="63" spans="1:22" ht="11.25" customHeight="1" x14ac:dyDescent="0.25">
      <c r="A63" s="98"/>
      <c r="B63" s="98"/>
      <c r="C63" s="98" t="s">
        <v>98</v>
      </c>
      <c r="D63" s="98"/>
      <c r="E63" s="99"/>
      <c r="F63" s="100">
        <v>760</v>
      </c>
      <c r="G63" s="101">
        <v>0</v>
      </c>
      <c r="H63" s="101">
        <v>0</v>
      </c>
      <c r="I63" s="101">
        <v>0</v>
      </c>
      <c r="J63" s="101">
        <v>0</v>
      </c>
      <c r="K63" s="101">
        <v>0</v>
      </c>
      <c r="L63" s="101">
        <v>-760</v>
      </c>
      <c r="M63" s="100">
        <v>0</v>
      </c>
      <c r="N63" s="101">
        <v>0</v>
      </c>
      <c r="O63" s="101">
        <v>0</v>
      </c>
      <c r="P63" s="101">
        <v>0</v>
      </c>
      <c r="Q63" s="101">
        <v>0</v>
      </c>
      <c r="R63" s="102">
        <v>0</v>
      </c>
      <c r="S63" s="99"/>
      <c r="T63" s="84"/>
      <c r="U63" s="88">
        <v>1.52587890625E-5</v>
      </c>
      <c r="V63" s="89">
        <v>1.52587890625E-5</v>
      </c>
    </row>
    <row r="64" spans="1:22" ht="11.25" customHeight="1" x14ac:dyDescent="0.25">
      <c r="A64" s="98"/>
      <c r="B64" s="98"/>
      <c r="C64" s="98" t="s">
        <v>99</v>
      </c>
      <c r="D64" s="98"/>
      <c r="E64" s="99"/>
      <c r="F64" s="100">
        <v>13945.6</v>
      </c>
      <c r="G64" s="101">
        <v>79009.42</v>
      </c>
      <c r="H64" s="101">
        <v>86860.68</v>
      </c>
      <c r="I64" s="101">
        <v>84363.06</v>
      </c>
      <c r="J64" s="101">
        <v>86226.42</v>
      </c>
      <c r="K64" s="101">
        <v>76437.53</v>
      </c>
      <c r="L64" s="101">
        <v>119877.11</v>
      </c>
      <c r="M64" s="100">
        <v>109344.0390625</v>
      </c>
      <c r="N64" s="101">
        <v>109344.0390625</v>
      </c>
      <c r="O64" s="101">
        <v>109344.0390625</v>
      </c>
      <c r="P64" s="101">
        <v>109344.0390625</v>
      </c>
      <c r="Q64" s="101">
        <v>109344.0390625</v>
      </c>
      <c r="R64" s="102">
        <v>1093440.0153124998</v>
      </c>
      <c r="S64" s="99"/>
      <c r="T64" s="84"/>
      <c r="U64" s="88">
        <v>1124833.0181249999</v>
      </c>
      <c r="V64" s="89">
        <v>31393.002812500112</v>
      </c>
    </row>
    <row r="65" spans="1:22" ht="11.25" customHeight="1" x14ac:dyDescent="0.25">
      <c r="A65" s="98"/>
      <c r="B65" s="98"/>
      <c r="C65" s="98" t="s">
        <v>100</v>
      </c>
      <c r="D65" s="98"/>
      <c r="E65" s="99"/>
      <c r="F65" s="100">
        <v>12217.2</v>
      </c>
      <c r="G65" s="101">
        <v>71463.31</v>
      </c>
      <c r="H65" s="101">
        <v>65839.8</v>
      </c>
      <c r="I65" s="101">
        <v>60324.57</v>
      </c>
      <c r="J65" s="101">
        <v>64990.879999999997</v>
      </c>
      <c r="K65" s="101">
        <v>75640.83</v>
      </c>
      <c r="L65" s="101">
        <v>104251.52</v>
      </c>
      <c r="M65" s="100">
        <v>90945.578125</v>
      </c>
      <c r="N65" s="101">
        <v>90945.578125</v>
      </c>
      <c r="O65" s="101">
        <v>90945.578125</v>
      </c>
      <c r="P65" s="101">
        <v>90945.578125</v>
      </c>
      <c r="Q65" s="101">
        <v>90945.578125</v>
      </c>
      <c r="R65" s="102">
        <v>909456.0006250001</v>
      </c>
      <c r="S65" s="99"/>
      <c r="T65" s="84"/>
      <c r="U65" s="88">
        <v>994277.99656250002</v>
      </c>
      <c r="V65" s="89">
        <v>84821.995937499916</v>
      </c>
    </row>
    <row r="66" spans="1:22" ht="11.25" customHeight="1" x14ac:dyDescent="0.25">
      <c r="A66" s="98"/>
      <c r="B66" s="98"/>
      <c r="C66" s="98" t="s">
        <v>101</v>
      </c>
      <c r="D66" s="98"/>
      <c r="E66" s="99"/>
      <c r="F66" s="100">
        <v>9600</v>
      </c>
      <c r="G66" s="101">
        <v>49775.14</v>
      </c>
      <c r="H66" s="101">
        <v>37707.01</v>
      </c>
      <c r="I66" s="101">
        <v>35174.589999999997</v>
      </c>
      <c r="J66" s="101">
        <v>38703.15</v>
      </c>
      <c r="K66" s="101">
        <v>38289.620000000003</v>
      </c>
      <c r="L66" s="101">
        <v>57439.62</v>
      </c>
      <c r="M66" s="100">
        <v>53337.7734375</v>
      </c>
      <c r="N66" s="101">
        <v>53337.7734375</v>
      </c>
      <c r="O66" s="101">
        <v>53337.7734375</v>
      </c>
      <c r="P66" s="101">
        <v>53337.7734375</v>
      </c>
      <c r="Q66" s="101">
        <v>53337.7734375</v>
      </c>
      <c r="R66" s="102">
        <v>533377.9971875</v>
      </c>
      <c r="S66" s="99"/>
      <c r="T66" s="84"/>
      <c r="U66" s="88">
        <v>579240.00468749995</v>
      </c>
      <c r="V66" s="89">
        <v>45862.007499999949</v>
      </c>
    </row>
    <row r="67" spans="1:22" ht="11.25" customHeight="1" x14ac:dyDescent="0.25">
      <c r="A67" s="98"/>
      <c r="B67" s="98"/>
      <c r="C67" s="98" t="s">
        <v>102</v>
      </c>
      <c r="D67" s="98"/>
      <c r="E67" s="99"/>
      <c r="F67" s="100">
        <v>0</v>
      </c>
      <c r="G67" s="101">
        <v>1990.73</v>
      </c>
      <c r="H67" s="101">
        <v>4546.34</v>
      </c>
      <c r="I67" s="101">
        <v>4546.34</v>
      </c>
      <c r="J67" s="101">
        <v>4546.34</v>
      </c>
      <c r="K67" s="101">
        <v>4386.34</v>
      </c>
      <c r="L67" s="101">
        <v>6739.51</v>
      </c>
      <c r="M67" s="100">
        <v>5351.2802734375</v>
      </c>
      <c r="N67" s="101">
        <v>5351.2802734375</v>
      </c>
      <c r="O67" s="101">
        <v>5351.2802734375</v>
      </c>
      <c r="P67" s="101">
        <v>5351.2802734375</v>
      </c>
      <c r="Q67" s="101">
        <v>5351.2802734375</v>
      </c>
      <c r="R67" s="102">
        <v>53512.001367187499</v>
      </c>
      <c r="S67" s="99"/>
      <c r="T67" s="84"/>
      <c r="U67" s="88">
        <v>105272.035234375</v>
      </c>
      <c r="V67" s="89">
        <v>51760.0338671875</v>
      </c>
    </row>
    <row r="68" spans="1:22" ht="11.25" customHeight="1" x14ac:dyDescent="0.25">
      <c r="A68" s="98"/>
      <c r="B68" s="98"/>
      <c r="C68" s="98" t="s">
        <v>103</v>
      </c>
      <c r="D68" s="98"/>
      <c r="E68" s="99"/>
      <c r="F68" s="100">
        <v>800</v>
      </c>
      <c r="G68" s="101">
        <v>2395.61</v>
      </c>
      <c r="H68" s="101">
        <v>2528.84</v>
      </c>
      <c r="I68" s="101">
        <v>4679.03</v>
      </c>
      <c r="J68" s="101">
        <v>4897.68</v>
      </c>
      <c r="K68" s="101">
        <v>4737.67</v>
      </c>
      <c r="L68" s="101">
        <v>7266.51</v>
      </c>
      <c r="M68" s="100">
        <v>5460.93212890625</v>
      </c>
      <c r="N68" s="101">
        <v>5460.93212890625</v>
      </c>
      <c r="O68" s="101">
        <v>5460.93212890625</v>
      </c>
      <c r="P68" s="101">
        <v>5460.93212890625</v>
      </c>
      <c r="Q68" s="101">
        <v>5460.93212890625</v>
      </c>
      <c r="R68" s="102">
        <v>54610.000644531254</v>
      </c>
      <c r="S68" s="99"/>
      <c r="T68" s="84"/>
      <c r="U68" s="88">
        <v>102672</v>
      </c>
      <c r="V68" s="89">
        <v>48061.999355468746</v>
      </c>
    </row>
    <row r="69" spans="1:22" ht="11.25" customHeight="1" x14ac:dyDescent="0.25">
      <c r="A69" s="98"/>
      <c r="B69" s="98"/>
      <c r="C69" s="98" t="s">
        <v>104</v>
      </c>
      <c r="D69" s="98"/>
      <c r="E69" s="99"/>
      <c r="F69" s="100">
        <v>800</v>
      </c>
      <c r="G69" s="101">
        <v>4737.68</v>
      </c>
      <c r="H69" s="101">
        <v>2368.84</v>
      </c>
      <c r="I69" s="101">
        <v>0</v>
      </c>
      <c r="J69" s="101">
        <v>0</v>
      </c>
      <c r="K69" s="101">
        <v>0</v>
      </c>
      <c r="L69" s="101">
        <v>0</v>
      </c>
      <c r="M69" s="100">
        <v>8815.6962890625</v>
      </c>
      <c r="N69" s="101">
        <v>8815.6962890625</v>
      </c>
      <c r="O69" s="101">
        <v>8815.6962890625</v>
      </c>
      <c r="P69" s="101">
        <v>8815.6962890625</v>
      </c>
      <c r="Q69" s="101">
        <v>8815.6962890625</v>
      </c>
      <c r="R69" s="102">
        <v>51985.001445312504</v>
      </c>
      <c r="S69" s="99"/>
      <c r="T69" s="84"/>
      <c r="U69" s="88">
        <v>102671.9936328125</v>
      </c>
      <c r="V69" s="89">
        <v>50686.9921875</v>
      </c>
    </row>
    <row r="70" spans="1:22" ht="11.25" customHeight="1" x14ac:dyDescent="0.25">
      <c r="A70" s="98"/>
      <c r="B70" s="98"/>
      <c r="C70" s="98" t="s">
        <v>105</v>
      </c>
      <c r="D70" s="98"/>
      <c r="E70" s="99"/>
      <c r="F70" s="100">
        <v>640</v>
      </c>
      <c r="G70" s="101">
        <v>4520.84</v>
      </c>
      <c r="H70" s="101">
        <v>4680.84</v>
      </c>
      <c r="I70" s="101">
        <v>4680.84</v>
      </c>
      <c r="J70" s="101">
        <v>4680.84</v>
      </c>
      <c r="K70" s="101">
        <v>7562.52</v>
      </c>
      <c r="L70" s="101">
        <v>11503.78</v>
      </c>
      <c r="M70" s="100">
        <v>3196.06005859375</v>
      </c>
      <c r="N70" s="101">
        <v>3196.06005859375</v>
      </c>
      <c r="O70" s="101">
        <v>3196.06005859375</v>
      </c>
      <c r="P70" s="101">
        <v>3196.06005859375</v>
      </c>
      <c r="Q70" s="101">
        <v>3196.06005859375</v>
      </c>
      <c r="R70" s="102">
        <v>54249.960292968753</v>
      </c>
      <c r="S70" s="99"/>
      <c r="T70" s="84"/>
      <c r="U70" s="88">
        <v>54249.960175781249</v>
      </c>
      <c r="V70" s="89">
        <v>-1.1718750465661287E-4</v>
      </c>
    </row>
    <row r="71" spans="1:22" ht="11.25" customHeight="1" x14ac:dyDescent="0.25">
      <c r="A71" s="98"/>
      <c r="B71" s="98"/>
      <c r="C71" s="98" t="s">
        <v>106</v>
      </c>
      <c r="D71" s="98"/>
      <c r="E71" s="99"/>
      <c r="F71" s="100">
        <v>0</v>
      </c>
      <c r="G71" s="101">
        <v>0</v>
      </c>
      <c r="H71" s="101">
        <v>0</v>
      </c>
      <c r="I71" s="101">
        <v>0</v>
      </c>
      <c r="J71" s="101">
        <v>0</v>
      </c>
      <c r="K71" s="101">
        <v>0</v>
      </c>
      <c r="L71" s="101">
        <v>0</v>
      </c>
      <c r="M71" s="100">
        <v>10547.2080078125</v>
      </c>
      <c r="N71" s="101">
        <v>10547.2080078125</v>
      </c>
      <c r="O71" s="101">
        <v>10547.2080078125</v>
      </c>
      <c r="P71" s="101">
        <v>10547.2080078125</v>
      </c>
      <c r="Q71" s="101">
        <v>10547.2080078125</v>
      </c>
      <c r="R71" s="102">
        <v>52736.0400390625</v>
      </c>
      <c r="S71" s="99"/>
      <c r="T71" s="84"/>
      <c r="U71" s="88">
        <v>52736.0380859375</v>
      </c>
      <c r="V71" s="89">
        <v>-1.953125E-3</v>
      </c>
    </row>
    <row r="72" spans="1:22" ht="11.25" customHeight="1" x14ac:dyDescent="0.25">
      <c r="A72" s="98"/>
      <c r="B72" s="98"/>
      <c r="C72" s="98" t="s">
        <v>107</v>
      </c>
      <c r="D72" s="98"/>
      <c r="E72" s="99"/>
      <c r="F72" s="100">
        <v>80</v>
      </c>
      <c r="G72" s="101">
        <v>4344.68</v>
      </c>
      <c r="H72" s="101">
        <v>4504.68</v>
      </c>
      <c r="I72" s="101">
        <v>4066.05</v>
      </c>
      <c r="J72" s="101">
        <v>4504.68</v>
      </c>
      <c r="K72" s="101">
        <v>4344.68</v>
      </c>
      <c r="L72" s="101">
        <v>6677.02</v>
      </c>
      <c r="M72" s="100">
        <v>4729.64208984375</v>
      </c>
      <c r="N72" s="101">
        <v>4729.64208984375</v>
      </c>
      <c r="O72" s="101">
        <v>4729.64208984375</v>
      </c>
      <c r="P72" s="101">
        <v>4729.64208984375</v>
      </c>
      <c r="Q72" s="101">
        <v>4729.64208984375</v>
      </c>
      <c r="R72" s="102">
        <v>52170.000449218751</v>
      </c>
      <c r="S72" s="99"/>
      <c r="T72" s="84"/>
      <c r="U72" s="88">
        <v>52170.0003125</v>
      </c>
      <c r="V72" s="89">
        <v>-1.3671875058207661E-4</v>
      </c>
    </row>
    <row r="73" spans="1:22" ht="11.25" customHeight="1" x14ac:dyDescent="0.25">
      <c r="A73" s="98"/>
      <c r="B73" s="98"/>
      <c r="C73" s="98" t="s">
        <v>108</v>
      </c>
      <c r="D73" s="98"/>
      <c r="E73" s="99"/>
      <c r="F73" s="100">
        <v>800</v>
      </c>
      <c r="G73" s="101">
        <v>9254.43</v>
      </c>
      <c r="H73" s="101">
        <v>7418.68</v>
      </c>
      <c r="I73" s="101">
        <v>9336.1299999999992</v>
      </c>
      <c r="J73" s="101">
        <v>8172.88</v>
      </c>
      <c r="K73" s="101">
        <v>8663.18</v>
      </c>
      <c r="L73" s="101">
        <v>12361.57</v>
      </c>
      <c r="M73" s="100">
        <v>10666.826171875</v>
      </c>
      <c r="N73" s="101">
        <v>10666.826171875</v>
      </c>
      <c r="O73" s="101">
        <v>10666.826171875</v>
      </c>
      <c r="P73" s="101">
        <v>10666.826171875</v>
      </c>
      <c r="Q73" s="101">
        <v>10666.826171875</v>
      </c>
      <c r="R73" s="102">
        <v>109341.000859375</v>
      </c>
      <c r="S73" s="99"/>
      <c r="T73" s="84"/>
      <c r="U73" s="88">
        <v>109341.0004296875</v>
      </c>
      <c r="V73" s="89">
        <v>-4.2968749767169356E-4</v>
      </c>
    </row>
    <row r="74" spans="1:22" ht="11.25" customHeight="1" x14ac:dyDescent="0.25">
      <c r="A74" s="98"/>
      <c r="B74" s="98"/>
      <c r="C74" s="98" t="s">
        <v>109</v>
      </c>
      <c r="D74" s="98"/>
      <c r="E74" s="99"/>
      <c r="F74" s="100">
        <v>800</v>
      </c>
      <c r="G74" s="101">
        <v>4396</v>
      </c>
      <c r="H74" s="101">
        <v>4556</v>
      </c>
      <c r="I74" s="101">
        <v>4556</v>
      </c>
      <c r="J74" s="101">
        <v>4353.12</v>
      </c>
      <c r="K74" s="101">
        <v>4396</v>
      </c>
      <c r="L74" s="101">
        <v>6753.99</v>
      </c>
      <c r="M74" s="100">
        <v>4471.7783203125</v>
      </c>
      <c r="N74" s="101">
        <v>4471.7783203125</v>
      </c>
      <c r="O74" s="101">
        <v>4471.7783203125</v>
      </c>
      <c r="P74" s="101">
        <v>4471.7783203125</v>
      </c>
      <c r="Q74" s="101">
        <v>4471.7783203125</v>
      </c>
      <c r="R74" s="102">
        <v>52170.001601562501</v>
      </c>
      <c r="S74" s="99"/>
      <c r="T74" s="84"/>
      <c r="U74" s="88">
        <v>52169.999648437501</v>
      </c>
      <c r="V74" s="89">
        <v>-1.953125E-3</v>
      </c>
    </row>
    <row r="75" spans="1:22" ht="11.25" customHeight="1" x14ac:dyDescent="0.25">
      <c r="A75" s="98"/>
      <c r="B75" s="98"/>
      <c r="C75" s="98" t="s">
        <v>110</v>
      </c>
      <c r="D75" s="98"/>
      <c r="E75" s="99"/>
      <c r="F75" s="100">
        <v>2230.2600000000002</v>
      </c>
      <c r="G75" s="101">
        <v>3746.2</v>
      </c>
      <c r="H75" s="101">
        <v>7781.28</v>
      </c>
      <c r="I75" s="101">
        <v>6400.03</v>
      </c>
      <c r="J75" s="101">
        <v>6400.02</v>
      </c>
      <c r="K75" s="101">
        <v>6400.02</v>
      </c>
      <c r="L75" s="101">
        <v>9537.24</v>
      </c>
      <c r="M75" s="100">
        <v>7312.98974609375</v>
      </c>
      <c r="N75" s="101">
        <v>7312.98974609375</v>
      </c>
      <c r="O75" s="101">
        <v>7312.98974609375</v>
      </c>
      <c r="P75" s="101">
        <v>7312.98974609375</v>
      </c>
      <c r="Q75" s="101">
        <v>7312.98974609375</v>
      </c>
      <c r="R75" s="102">
        <v>79059.998730468738</v>
      </c>
      <c r="S75" s="99"/>
      <c r="T75" s="84"/>
      <c r="U75" s="88">
        <v>79059.999707031253</v>
      </c>
      <c r="V75" s="89">
        <v>9.7656251455191523E-4</v>
      </c>
    </row>
    <row r="76" spans="1:22" ht="11.25" customHeight="1" x14ac:dyDescent="0.25">
      <c r="A76" s="98"/>
      <c r="B76" s="98"/>
      <c r="C76" s="98" t="s">
        <v>111</v>
      </c>
      <c r="D76" s="98"/>
      <c r="E76" s="99"/>
      <c r="F76" s="100">
        <v>3283.34</v>
      </c>
      <c r="G76" s="101">
        <v>6566.68</v>
      </c>
      <c r="H76" s="101">
        <v>6566.68</v>
      </c>
      <c r="I76" s="101">
        <v>6566.69</v>
      </c>
      <c r="J76" s="101">
        <v>6565.6</v>
      </c>
      <c r="K76" s="101">
        <v>10412.530000000001</v>
      </c>
      <c r="L76" s="101">
        <v>9850.02</v>
      </c>
      <c r="M76" s="100">
        <v>6149.6923828125</v>
      </c>
      <c r="N76" s="101">
        <v>6149.6923828125</v>
      </c>
      <c r="O76" s="101">
        <v>6149.6923828125</v>
      </c>
      <c r="P76" s="101">
        <v>6149.6923828125</v>
      </c>
      <c r="Q76" s="101">
        <v>6149.6923828125</v>
      </c>
      <c r="R76" s="102">
        <v>80560.001914062494</v>
      </c>
      <c r="S76" s="99"/>
      <c r="T76" s="84"/>
      <c r="U76" s="88">
        <v>80560.001308593753</v>
      </c>
      <c r="V76" s="89">
        <v>-6.0546874010469764E-4</v>
      </c>
    </row>
    <row r="77" spans="1:22" ht="11.25" customHeight="1" x14ac:dyDescent="0.25">
      <c r="A77" s="98"/>
      <c r="B77" s="98"/>
      <c r="C77" s="98" t="s">
        <v>112</v>
      </c>
      <c r="D77" s="98"/>
      <c r="E77" s="99"/>
      <c r="F77" s="100">
        <v>2871.93</v>
      </c>
      <c r="G77" s="101">
        <v>4537.88</v>
      </c>
      <c r="H77" s="101">
        <v>4935.43</v>
      </c>
      <c r="I77" s="101">
        <v>6428.26</v>
      </c>
      <c r="J77" s="101">
        <v>4840.3999999999996</v>
      </c>
      <c r="K77" s="101">
        <v>6652.67</v>
      </c>
      <c r="L77" s="101">
        <v>7451.88</v>
      </c>
      <c r="M77" s="100">
        <v>7868.31005859375</v>
      </c>
      <c r="N77" s="101">
        <v>7868.31005859375</v>
      </c>
      <c r="O77" s="101">
        <v>7868.31005859375</v>
      </c>
      <c r="P77" s="101">
        <v>7868.31005859375</v>
      </c>
      <c r="Q77" s="101">
        <v>7868.31005859375</v>
      </c>
      <c r="R77" s="102">
        <v>77060.000292968747</v>
      </c>
      <c r="S77" s="99"/>
      <c r="T77" s="84"/>
      <c r="U77" s="88">
        <v>77060.001425781258</v>
      </c>
      <c r="V77" s="89">
        <v>1.1328125110594556E-3</v>
      </c>
    </row>
    <row r="78" spans="1:22" ht="11.25" customHeight="1" x14ac:dyDescent="0.25">
      <c r="A78" s="98"/>
      <c r="B78" s="98"/>
      <c r="C78" s="98" t="s">
        <v>113</v>
      </c>
      <c r="D78" s="98"/>
      <c r="E78" s="99"/>
      <c r="F78" s="100">
        <v>611.71</v>
      </c>
      <c r="G78" s="101">
        <v>4915.59</v>
      </c>
      <c r="H78" s="101">
        <v>6657.03</v>
      </c>
      <c r="I78" s="101">
        <v>6569.16</v>
      </c>
      <c r="J78" s="101">
        <v>8922.91</v>
      </c>
      <c r="K78" s="101">
        <v>342.44</v>
      </c>
      <c r="L78" s="101">
        <v>0</v>
      </c>
      <c r="M78" s="100">
        <v>-501.77578735351563</v>
      </c>
      <c r="N78" s="101">
        <v>-501.77578735351563</v>
      </c>
      <c r="O78" s="101">
        <v>-501.77578735351563</v>
      </c>
      <c r="P78" s="101">
        <v>-501.77578735351563</v>
      </c>
      <c r="Q78" s="101">
        <v>-501.77578735351563</v>
      </c>
      <c r="R78" s="102">
        <v>25509.961063232418</v>
      </c>
      <c r="S78" s="99"/>
      <c r="T78" s="84"/>
      <c r="U78" s="88">
        <v>25509.960991210937</v>
      </c>
      <c r="V78" s="89">
        <v>-7.202148117357865E-5</v>
      </c>
    </row>
    <row r="79" spans="1:22" ht="11.25" customHeight="1" x14ac:dyDescent="0.25">
      <c r="A79" s="98"/>
      <c r="B79" s="98"/>
      <c r="C79" s="98" t="s">
        <v>114</v>
      </c>
      <c r="D79" s="98"/>
      <c r="E79" s="99"/>
      <c r="F79" s="100">
        <v>677.52</v>
      </c>
      <c r="G79" s="101">
        <v>5858.24</v>
      </c>
      <c r="H79" s="101">
        <v>6344.14</v>
      </c>
      <c r="I79" s="101">
        <v>7152.1</v>
      </c>
      <c r="J79" s="101">
        <v>6569.02</v>
      </c>
      <c r="K79" s="101">
        <v>7186.47</v>
      </c>
      <c r="L79" s="101">
        <v>10138.719999999999</v>
      </c>
      <c r="M79" s="100">
        <v>-4129.64990234375</v>
      </c>
      <c r="N79" s="101">
        <v>-4129.64990234375</v>
      </c>
      <c r="O79" s="101">
        <v>-4129.64990234375</v>
      </c>
      <c r="P79" s="101">
        <v>-4129.64990234375</v>
      </c>
      <c r="Q79" s="101">
        <v>-4129.64990234375</v>
      </c>
      <c r="R79" s="102">
        <v>23277.960488281249</v>
      </c>
      <c r="S79" s="99"/>
      <c r="T79" s="84"/>
      <c r="U79" s="88">
        <v>23277.961979980471</v>
      </c>
      <c r="V79" s="89">
        <v>1.4916992222424597E-3</v>
      </c>
    </row>
    <row r="80" spans="1:22" ht="11.25" customHeight="1" x14ac:dyDescent="0.25">
      <c r="A80" s="98"/>
      <c r="B80" s="98"/>
      <c r="C80" s="98" t="s">
        <v>115</v>
      </c>
      <c r="D80" s="98"/>
      <c r="E80" s="99"/>
      <c r="F80" s="100">
        <v>737.21</v>
      </c>
      <c r="G80" s="101">
        <v>5883.08</v>
      </c>
      <c r="H80" s="101">
        <v>6575.16</v>
      </c>
      <c r="I80" s="101">
        <v>6575.15</v>
      </c>
      <c r="J80" s="101">
        <v>4802.83</v>
      </c>
      <c r="K80" s="101">
        <v>6437.09</v>
      </c>
      <c r="L80" s="101">
        <v>9724.66</v>
      </c>
      <c r="M80" s="100">
        <v>2205.964111328125</v>
      </c>
      <c r="N80" s="101">
        <v>2205.964111328125</v>
      </c>
      <c r="O80" s="101">
        <v>2205.964111328125</v>
      </c>
      <c r="P80" s="101">
        <v>2205.964111328125</v>
      </c>
      <c r="Q80" s="101">
        <v>2205.964111328125</v>
      </c>
      <c r="R80" s="102">
        <v>51765.000556640625</v>
      </c>
      <c r="S80" s="99"/>
      <c r="T80" s="84"/>
      <c r="U80" s="88">
        <v>51765.001435546874</v>
      </c>
      <c r="V80" s="89">
        <v>8.7890624854480848E-4</v>
      </c>
    </row>
    <row r="81" spans="1:22" ht="11.25" customHeight="1" x14ac:dyDescent="0.25">
      <c r="A81" s="98"/>
      <c r="B81" s="98"/>
      <c r="C81" s="98" t="s">
        <v>116</v>
      </c>
      <c r="D81" s="98"/>
      <c r="E81" s="99"/>
      <c r="F81" s="100">
        <v>1516.32</v>
      </c>
      <c r="G81" s="101">
        <v>7904.26</v>
      </c>
      <c r="H81" s="101">
        <v>6383.36</v>
      </c>
      <c r="I81" s="101">
        <v>6383.36</v>
      </c>
      <c r="J81" s="101">
        <v>6383.36</v>
      </c>
      <c r="K81" s="101">
        <v>7133.37</v>
      </c>
      <c r="L81" s="101">
        <v>9575.0400000000009</v>
      </c>
      <c r="M81" s="100">
        <v>6547.97802734375</v>
      </c>
      <c r="N81" s="101">
        <v>6547.97802734375</v>
      </c>
      <c r="O81" s="101">
        <v>6547.97802734375</v>
      </c>
      <c r="P81" s="101">
        <v>6547.97802734375</v>
      </c>
      <c r="Q81" s="101">
        <v>6547.97802734375</v>
      </c>
      <c r="R81" s="102">
        <v>78018.960136718757</v>
      </c>
      <c r="S81" s="99"/>
      <c r="T81" s="84"/>
      <c r="U81" s="88">
        <v>78018.962070312497</v>
      </c>
      <c r="V81" s="89">
        <v>1.933593739522621E-3</v>
      </c>
    </row>
    <row r="82" spans="1:22" ht="11.25" customHeight="1" x14ac:dyDescent="0.25">
      <c r="A82" s="98"/>
      <c r="B82" s="98"/>
      <c r="C82" s="98" t="s">
        <v>117</v>
      </c>
      <c r="D82" s="98"/>
      <c r="E82" s="99"/>
      <c r="F82" s="100">
        <v>551.04999999999995</v>
      </c>
      <c r="G82" s="101">
        <v>1520.91</v>
      </c>
      <c r="H82" s="101">
        <v>3041.81</v>
      </c>
      <c r="I82" s="101">
        <v>2901.41</v>
      </c>
      <c r="J82" s="101">
        <v>3182.18</v>
      </c>
      <c r="K82" s="101">
        <v>3041.8</v>
      </c>
      <c r="L82" s="101">
        <v>4562.7</v>
      </c>
      <c r="M82" s="100">
        <v>6146.22802734375</v>
      </c>
      <c r="N82" s="101">
        <v>6146.22802734375</v>
      </c>
      <c r="O82" s="101">
        <v>6146.22802734375</v>
      </c>
      <c r="P82" s="101">
        <v>6146.22802734375</v>
      </c>
      <c r="Q82" s="101">
        <v>6146.22802734375</v>
      </c>
      <c r="R82" s="102">
        <v>49533.000136718751</v>
      </c>
      <c r="S82" s="99"/>
      <c r="T82" s="84"/>
      <c r="U82" s="88">
        <v>49533.000957031254</v>
      </c>
      <c r="V82" s="89">
        <v>8.2031250349245965E-4</v>
      </c>
    </row>
    <row r="83" spans="1:22" ht="11.25" customHeight="1" x14ac:dyDescent="0.25">
      <c r="A83" s="98"/>
      <c r="B83" s="98"/>
      <c r="C83" s="98" t="s">
        <v>118</v>
      </c>
      <c r="D83" s="98"/>
      <c r="E83" s="99"/>
      <c r="F83" s="100">
        <v>4633.34</v>
      </c>
      <c r="G83" s="101">
        <v>9025.15</v>
      </c>
      <c r="H83" s="101">
        <v>8470.4500000000007</v>
      </c>
      <c r="I83" s="101">
        <v>6891.53</v>
      </c>
      <c r="J83" s="101">
        <v>6650</v>
      </c>
      <c r="K83" s="101">
        <v>6791.31</v>
      </c>
      <c r="L83" s="101">
        <v>9663.82</v>
      </c>
      <c r="M83" s="100">
        <v>9600.8798828125</v>
      </c>
      <c r="N83" s="101">
        <v>9600.8798828125</v>
      </c>
      <c r="O83" s="101">
        <v>9600.8798828125</v>
      </c>
      <c r="P83" s="101">
        <v>9600.8798828125</v>
      </c>
      <c r="Q83" s="101">
        <v>9600.8798828125</v>
      </c>
      <c r="R83" s="102">
        <v>100129.99941406251</v>
      </c>
      <c r="S83" s="99"/>
      <c r="T83" s="84"/>
      <c r="U83" s="88">
        <v>100130.0041796875</v>
      </c>
      <c r="V83" s="89">
        <v>4.7656249953433871E-3</v>
      </c>
    </row>
    <row r="84" spans="1:22" ht="11.25" customHeight="1" x14ac:dyDescent="0.25">
      <c r="A84" s="98"/>
      <c r="B84" s="98"/>
      <c r="C84" s="98" t="s">
        <v>119</v>
      </c>
      <c r="D84" s="98"/>
      <c r="E84" s="99"/>
      <c r="F84" s="100">
        <v>2720.85</v>
      </c>
      <c r="G84" s="101">
        <v>2934.18</v>
      </c>
      <c r="H84" s="101">
        <v>3061.67</v>
      </c>
      <c r="I84" s="101">
        <v>5444.78</v>
      </c>
      <c r="J84" s="101">
        <v>7626.25</v>
      </c>
      <c r="K84" s="101">
        <v>8209.09</v>
      </c>
      <c r="L84" s="101">
        <v>12057.63</v>
      </c>
      <c r="M84" s="100">
        <v>6230.91015625</v>
      </c>
      <c r="N84" s="101">
        <v>6230.91015625</v>
      </c>
      <c r="O84" s="101">
        <v>6230.91015625</v>
      </c>
      <c r="P84" s="101">
        <v>6230.91015625</v>
      </c>
      <c r="Q84" s="101">
        <v>6230.91015625</v>
      </c>
      <c r="R84" s="102">
        <v>73209.000781249997</v>
      </c>
      <c r="S84" s="99"/>
      <c r="T84" s="84"/>
      <c r="U84" s="88">
        <v>73208.998691406247</v>
      </c>
      <c r="V84" s="89">
        <v>-2.0898437505820766E-3</v>
      </c>
    </row>
    <row r="85" spans="1:22" ht="11.25" customHeight="1" x14ac:dyDescent="0.25">
      <c r="A85" s="98"/>
      <c r="B85" s="98"/>
      <c r="C85" s="98" t="s">
        <v>120</v>
      </c>
      <c r="D85" s="98"/>
      <c r="E85" s="99"/>
      <c r="F85" s="100">
        <v>2028.5</v>
      </c>
      <c r="G85" s="101">
        <v>5274.56</v>
      </c>
      <c r="H85" s="101">
        <v>5445.31</v>
      </c>
      <c r="I85" s="101">
        <v>5400.14</v>
      </c>
      <c r="J85" s="101">
        <v>5400.14</v>
      </c>
      <c r="K85" s="101">
        <v>5489.61</v>
      </c>
      <c r="L85" s="101">
        <v>8100.21</v>
      </c>
      <c r="M85" s="100">
        <v>6290.30615234375</v>
      </c>
      <c r="N85" s="101">
        <v>6290.30615234375</v>
      </c>
      <c r="O85" s="101">
        <v>6290.30615234375</v>
      </c>
      <c r="P85" s="101">
        <v>6290.30615234375</v>
      </c>
      <c r="Q85" s="101">
        <v>6290.30615234375</v>
      </c>
      <c r="R85" s="102">
        <v>68590.000761718751</v>
      </c>
      <c r="S85" s="99"/>
      <c r="T85" s="84"/>
      <c r="U85" s="88">
        <v>68590.000761718751</v>
      </c>
      <c r="V85" s="89">
        <v>0</v>
      </c>
    </row>
    <row r="86" spans="1:22" ht="11.25" customHeight="1" x14ac:dyDescent="0.25">
      <c r="A86" s="98"/>
      <c r="B86" s="98"/>
      <c r="C86" s="103" t="s">
        <v>121</v>
      </c>
      <c r="D86" s="103"/>
      <c r="E86" s="104"/>
      <c r="F86" s="105">
        <v>100834.96000000002</v>
      </c>
      <c r="G86" s="106">
        <v>376997.05</v>
      </c>
      <c r="H86" s="106">
        <v>370349.10000000009</v>
      </c>
      <c r="I86" s="106">
        <v>375098.81000000011</v>
      </c>
      <c r="J86" s="106">
        <v>371192.09000000008</v>
      </c>
      <c r="K86" s="106">
        <v>382064.15000000008</v>
      </c>
      <c r="L86" s="106">
        <v>614571.47000000009</v>
      </c>
      <c r="M86" s="105">
        <v>483811.27011108398</v>
      </c>
      <c r="N86" s="106">
        <v>483811.27011108398</v>
      </c>
      <c r="O86" s="106">
        <v>483811.27011108398</v>
      </c>
      <c r="P86" s="106">
        <v>483811.27011108398</v>
      </c>
      <c r="Q86" s="106">
        <v>483811.27011108398</v>
      </c>
      <c r="R86" s="107">
        <v>5010163.9805554207</v>
      </c>
      <c r="S86" s="104"/>
      <c r="T86" s="85"/>
      <c r="U86" s="90">
        <v>5781066.051218871</v>
      </c>
      <c r="V86" s="85">
        <v>770902.07066345226</v>
      </c>
    </row>
    <row r="87" spans="1:22" ht="11.25" customHeight="1" x14ac:dyDescent="0.25">
      <c r="A87" s="98"/>
      <c r="B87" s="98" t="s">
        <v>29</v>
      </c>
      <c r="C87" s="98"/>
      <c r="D87" s="98"/>
      <c r="E87" s="99"/>
      <c r="F87" s="100"/>
      <c r="G87" s="101"/>
      <c r="H87" s="101"/>
      <c r="I87" s="101"/>
      <c r="J87" s="101"/>
      <c r="K87" s="101"/>
      <c r="L87" s="101"/>
      <c r="M87" s="100"/>
      <c r="N87" s="101"/>
      <c r="O87" s="101"/>
      <c r="P87" s="101"/>
      <c r="Q87" s="101"/>
      <c r="R87" s="102"/>
      <c r="S87" s="99"/>
      <c r="T87" s="84"/>
      <c r="U87" s="88"/>
      <c r="V87" s="89"/>
    </row>
    <row r="88" spans="1:22" ht="11.25" customHeight="1" x14ac:dyDescent="0.25">
      <c r="A88" s="98"/>
      <c r="B88" s="98"/>
      <c r="C88" s="98" t="s">
        <v>122</v>
      </c>
      <c r="D88" s="98"/>
      <c r="E88" s="99"/>
      <c r="F88" s="100">
        <v>0</v>
      </c>
      <c r="G88" s="101">
        <v>0</v>
      </c>
      <c r="H88" s="101">
        <v>0</v>
      </c>
      <c r="I88" s="101">
        <v>0</v>
      </c>
      <c r="J88" s="101">
        <v>0</v>
      </c>
      <c r="K88" s="101">
        <v>2109.9899999999998</v>
      </c>
      <c r="L88" s="101">
        <v>-2109.9899999999998</v>
      </c>
      <c r="M88" s="100">
        <v>0</v>
      </c>
      <c r="N88" s="101">
        <v>0</v>
      </c>
      <c r="O88" s="101">
        <v>0</v>
      </c>
      <c r="P88" s="101">
        <v>0</v>
      </c>
      <c r="Q88" s="101">
        <v>0</v>
      </c>
      <c r="R88" s="102">
        <v>0</v>
      </c>
      <c r="S88" s="99"/>
      <c r="T88" s="84"/>
      <c r="U88" s="88">
        <v>0</v>
      </c>
      <c r="V88" s="89">
        <v>0</v>
      </c>
    </row>
    <row r="89" spans="1:22" ht="11.25" customHeight="1" x14ac:dyDescent="0.25">
      <c r="A89" s="98"/>
      <c r="B89" s="98"/>
      <c r="C89" s="98" t="s">
        <v>123</v>
      </c>
      <c r="D89" s="98"/>
      <c r="E89" s="99"/>
      <c r="F89" s="100">
        <v>0</v>
      </c>
      <c r="G89" s="101">
        <v>17049.27</v>
      </c>
      <c r="H89" s="101">
        <v>-13426.91</v>
      </c>
      <c r="I89" s="101">
        <v>40445.22</v>
      </c>
      <c r="J89" s="101">
        <v>42914.28</v>
      </c>
      <c r="K89" s="101">
        <v>0</v>
      </c>
      <c r="L89" s="101">
        <v>-10815.86</v>
      </c>
      <c r="M89" s="100">
        <v>15761.4091796875</v>
      </c>
      <c r="N89" s="101">
        <v>15761.4091796875</v>
      </c>
      <c r="O89" s="101">
        <v>15761.4091796875</v>
      </c>
      <c r="P89" s="101">
        <v>15761.4091796875</v>
      </c>
      <c r="Q89" s="101">
        <v>15761.4091796875</v>
      </c>
      <c r="R89" s="102">
        <v>154973.0458984375</v>
      </c>
      <c r="S89" s="99"/>
      <c r="T89" s="84"/>
      <c r="U89" s="88">
        <v>154973.04457031249</v>
      </c>
      <c r="V89" s="89">
        <v>-1.3281250139698386E-3</v>
      </c>
    </row>
    <row r="90" spans="1:22" ht="11.25" customHeight="1" x14ac:dyDescent="0.25">
      <c r="A90" s="98"/>
      <c r="B90" s="98"/>
      <c r="C90" s="98" t="s">
        <v>124</v>
      </c>
      <c r="D90" s="98"/>
      <c r="E90" s="99"/>
      <c r="F90" s="100">
        <v>0</v>
      </c>
      <c r="G90" s="101">
        <v>16588.48</v>
      </c>
      <c r="H90" s="101">
        <v>21946.94</v>
      </c>
      <c r="I90" s="101">
        <v>-5019.32</v>
      </c>
      <c r="J90" s="101">
        <v>0</v>
      </c>
      <c r="K90" s="101">
        <v>331.64</v>
      </c>
      <c r="L90" s="101">
        <v>27204.14</v>
      </c>
      <c r="M90" s="100">
        <v>25693.234375</v>
      </c>
      <c r="N90" s="101">
        <v>25693.234375</v>
      </c>
      <c r="O90" s="101">
        <v>25693.234375</v>
      </c>
      <c r="P90" s="101">
        <v>25693.234375</v>
      </c>
      <c r="Q90" s="101">
        <v>25693.234375</v>
      </c>
      <c r="R90" s="102">
        <v>189518.051875</v>
      </c>
      <c r="S90" s="99"/>
      <c r="T90" s="84"/>
      <c r="U90" s="88">
        <v>189518.03164062501</v>
      </c>
      <c r="V90" s="89">
        <v>-2.0234374998835847E-2</v>
      </c>
    </row>
    <row r="91" spans="1:22" ht="11.25" customHeight="1" x14ac:dyDescent="0.25">
      <c r="A91" s="98"/>
      <c r="B91" s="98"/>
      <c r="C91" s="98" t="s">
        <v>125</v>
      </c>
      <c r="D91" s="98"/>
      <c r="E91" s="99"/>
      <c r="F91" s="100">
        <v>0</v>
      </c>
      <c r="G91" s="101">
        <v>12566.91</v>
      </c>
      <c r="H91" s="101">
        <v>15136.27</v>
      </c>
      <c r="I91" s="101">
        <v>-3449.57</v>
      </c>
      <c r="J91" s="101">
        <v>47326.97</v>
      </c>
      <c r="K91" s="101">
        <v>331.64</v>
      </c>
      <c r="L91" s="101">
        <v>-32555.22</v>
      </c>
      <c r="M91" s="100">
        <v>15875.8076171875</v>
      </c>
      <c r="N91" s="101">
        <v>15875.8076171875</v>
      </c>
      <c r="O91" s="101">
        <v>15875.8076171875</v>
      </c>
      <c r="P91" s="101">
        <v>15875.8076171875</v>
      </c>
      <c r="Q91" s="101">
        <v>15875.8076171875</v>
      </c>
      <c r="R91" s="102">
        <v>118736.0380859375</v>
      </c>
      <c r="S91" s="99"/>
      <c r="T91" s="84"/>
      <c r="U91" s="88">
        <v>118736.04240234375</v>
      </c>
      <c r="V91" s="89">
        <v>4.3164062517462298E-3</v>
      </c>
    </row>
    <row r="92" spans="1:22" ht="11.25" customHeight="1" x14ac:dyDescent="0.25">
      <c r="A92" s="98"/>
      <c r="B92" s="98"/>
      <c r="C92" s="98" t="s">
        <v>126</v>
      </c>
      <c r="D92" s="98"/>
      <c r="E92" s="99"/>
      <c r="F92" s="100">
        <v>3125.69</v>
      </c>
      <c r="G92" s="101">
        <v>10052.77</v>
      </c>
      <c r="H92" s="101">
        <v>10979.94</v>
      </c>
      <c r="I92" s="101">
        <v>11606.89</v>
      </c>
      <c r="J92" s="101">
        <v>10958.22</v>
      </c>
      <c r="K92" s="101">
        <v>10002.11</v>
      </c>
      <c r="L92" s="101">
        <v>16743.84</v>
      </c>
      <c r="M92" s="100">
        <v>12439.3076171875</v>
      </c>
      <c r="N92" s="101">
        <v>12439.3076171875</v>
      </c>
      <c r="O92" s="101">
        <v>12439.3076171875</v>
      </c>
      <c r="P92" s="101">
        <v>12439.3076171875</v>
      </c>
      <c r="Q92" s="101">
        <v>12439.3076171875</v>
      </c>
      <c r="R92" s="102">
        <v>135665.99808593752</v>
      </c>
      <c r="S92" s="99"/>
      <c r="T92" s="84"/>
      <c r="U92" s="88">
        <v>135666.00003906249</v>
      </c>
      <c r="V92" s="89">
        <v>1.9531249708961695E-3</v>
      </c>
    </row>
    <row r="93" spans="1:22" ht="11.25" customHeight="1" x14ac:dyDescent="0.25">
      <c r="A93" s="98"/>
      <c r="B93" s="98"/>
      <c r="C93" s="98" t="s">
        <v>127</v>
      </c>
      <c r="D93" s="98"/>
      <c r="E93" s="99"/>
      <c r="F93" s="100">
        <v>1755.22</v>
      </c>
      <c r="G93" s="101">
        <v>7245.78</v>
      </c>
      <c r="H93" s="101">
        <v>6609.99</v>
      </c>
      <c r="I93" s="101">
        <v>6713.78</v>
      </c>
      <c r="J93" s="101">
        <v>7052.52</v>
      </c>
      <c r="K93" s="101">
        <v>8031.97</v>
      </c>
      <c r="L93" s="101">
        <v>11018.61</v>
      </c>
      <c r="M93" s="100">
        <v>18009.224609375</v>
      </c>
      <c r="N93" s="101">
        <v>18009.224609375</v>
      </c>
      <c r="O93" s="101">
        <v>18009.224609375</v>
      </c>
      <c r="P93" s="101">
        <v>18009.224609375</v>
      </c>
      <c r="Q93" s="101">
        <v>18009.224609375</v>
      </c>
      <c r="R93" s="102">
        <v>138473.993046875</v>
      </c>
      <c r="S93" s="99"/>
      <c r="T93" s="84"/>
      <c r="U93" s="88">
        <v>138474.00191406251</v>
      </c>
      <c r="V93" s="89">
        <v>8.8671875128056854E-3</v>
      </c>
    </row>
    <row r="94" spans="1:22" ht="11.25" customHeight="1" x14ac:dyDescent="0.25">
      <c r="A94" s="98"/>
      <c r="B94" s="98"/>
      <c r="C94" s="98" t="s">
        <v>128</v>
      </c>
      <c r="D94" s="98"/>
      <c r="E94" s="99"/>
      <c r="F94" s="100">
        <v>1287.3499999999999</v>
      </c>
      <c r="G94" s="101">
        <v>5269.21</v>
      </c>
      <c r="H94" s="101">
        <v>4466.1499999999996</v>
      </c>
      <c r="I94" s="101">
        <v>4083.5</v>
      </c>
      <c r="J94" s="101">
        <v>4205.47</v>
      </c>
      <c r="K94" s="101">
        <v>4255.7299999999996</v>
      </c>
      <c r="L94" s="101">
        <v>6251.06</v>
      </c>
      <c r="M94" s="100">
        <v>11860.6982421875</v>
      </c>
      <c r="N94" s="101">
        <v>11860.6982421875</v>
      </c>
      <c r="O94" s="101">
        <v>11860.6982421875</v>
      </c>
      <c r="P94" s="101">
        <v>11860.6982421875</v>
      </c>
      <c r="Q94" s="101">
        <v>11860.6982421875</v>
      </c>
      <c r="R94" s="102">
        <v>89121.961210937501</v>
      </c>
      <c r="S94" s="99"/>
      <c r="T94" s="84"/>
      <c r="U94" s="88">
        <v>89121.959101562505</v>
      </c>
      <c r="V94" s="89">
        <v>-2.1093749965075403E-3</v>
      </c>
    </row>
    <row r="95" spans="1:22" ht="11.25" customHeight="1" x14ac:dyDescent="0.25">
      <c r="A95" s="98"/>
      <c r="B95" s="98"/>
      <c r="C95" s="98" t="s">
        <v>129</v>
      </c>
      <c r="D95" s="98"/>
      <c r="E95" s="99"/>
      <c r="F95" s="100">
        <v>731</v>
      </c>
      <c r="G95" s="101">
        <v>2351.06</v>
      </c>
      <c r="H95" s="101">
        <v>2567.9</v>
      </c>
      <c r="I95" s="101">
        <v>2714.51</v>
      </c>
      <c r="J95" s="101">
        <v>2562.8000000000002</v>
      </c>
      <c r="K95" s="101">
        <v>2542.2600000000002</v>
      </c>
      <c r="L95" s="101">
        <v>3915.93</v>
      </c>
      <c r="M95" s="100">
        <v>2459.90771484375</v>
      </c>
      <c r="N95" s="101">
        <v>2459.90771484375</v>
      </c>
      <c r="O95" s="101">
        <v>2459.90771484375</v>
      </c>
      <c r="P95" s="101">
        <v>2459.90771484375</v>
      </c>
      <c r="Q95" s="101">
        <v>2459.90771484375</v>
      </c>
      <c r="R95" s="102">
        <v>29684.998574218749</v>
      </c>
      <c r="S95" s="99"/>
      <c r="T95" s="84"/>
      <c r="U95" s="88">
        <v>29685.00095703125</v>
      </c>
      <c r="V95" s="89">
        <v>2.3828125013096724E-3</v>
      </c>
    </row>
    <row r="96" spans="1:22" ht="11.25" customHeight="1" x14ac:dyDescent="0.25">
      <c r="A96" s="98"/>
      <c r="B96" s="98"/>
      <c r="C96" s="98" t="s">
        <v>130</v>
      </c>
      <c r="D96" s="98"/>
      <c r="E96" s="99"/>
      <c r="F96" s="100">
        <v>410.5</v>
      </c>
      <c r="G96" s="101">
        <v>1694.6</v>
      </c>
      <c r="H96" s="101">
        <v>1545.91</v>
      </c>
      <c r="I96" s="101">
        <v>1570.19</v>
      </c>
      <c r="J96" s="101">
        <v>1649.41</v>
      </c>
      <c r="K96" s="101">
        <v>1879.17</v>
      </c>
      <c r="L96" s="101">
        <v>2577</v>
      </c>
      <c r="M96" s="100">
        <v>3808.035888671875</v>
      </c>
      <c r="N96" s="101">
        <v>3808.035888671875</v>
      </c>
      <c r="O96" s="101">
        <v>3808.035888671875</v>
      </c>
      <c r="P96" s="101">
        <v>3808.035888671875</v>
      </c>
      <c r="Q96" s="101">
        <v>3808.035888671875</v>
      </c>
      <c r="R96" s="102">
        <v>30366.959443359374</v>
      </c>
      <c r="S96" s="99"/>
      <c r="T96" s="84"/>
      <c r="U96" s="88">
        <v>30366.960527343748</v>
      </c>
      <c r="V96" s="89">
        <v>1.0839843744179234E-3</v>
      </c>
    </row>
    <row r="97" spans="1:22" ht="11.25" customHeight="1" x14ac:dyDescent="0.25">
      <c r="A97" s="98"/>
      <c r="B97" s="98"/>
      <c r="C97" s="98" t="s">
        <v>131</v>
      </c>
      <c r="D97" s="98"/>
      <c r="E97" s="99"/>
      <c r="F97" s="100">
        <v>301.08</v>
      </c>
      <c r="G97" s="101">
        <v>1232.29</v>
      </c>
      <c r="H97" s="101">
        <v>1044.46</v>
      </c>
      <c r="I97" s="101">
        <v>954.98</v>
      </c>
      <c r="J97" s="101">
        <v>983.51</v>
      </c>
      <c r="K97" s="101">
        <v>995.92</v>
      </c>
      <c r="L97" s="101">
        <v>1461.85</v>
      </c>
      <c r="M97" s="100">
        <v>2469.18212890625</v>
      </c>
      <c r="N97" s="101">
        <v>2469.18212890625</v>
      </c>
      <c r="O97" s="101">
        <v>2469.18212890625</v>
      </c>
      <c r="P97" s="101">
        <v>2469.18212890625</v>
      </c>
      <c r="Q97" s="101">
        <v>2469.18212890625</v>
      </c>
      <c r="R97" s="102">
        <v>19320.00064453125</v>
      </c>
      <c r="S97" s="99"/>
      <c r="T97" s="84"/>
      <c r="U97" s="88">
        <v>19319.999902343749</v>
      </c>
      <c r="V97" s="89">
        <v>-7.4218750160071068E-4</v>
      </c>
    </row>
    <row r="98" spans="1:22" ht="11.25" customHeight="1" x14ac:dyDescent="0.25">
      <c r="A98" s="98"/>
      <c r="B98" s="98"/>
      <c r="C98" s="98" t="s">
        <v>132</v>
      </c>
      <c r="D98" s="98"/>
      <c r="E98" s="99"/>
      <c r="F98" s="100">
        <v>924.04</v>
      </c>
      <c r="G98" s="101">
        <v>2125</v>
      </c>
      <c r="H98" s="101">
        <v>-12000.57</v>
      </c>
      <c r="I98" s="101">
        <v>12916.71</v>
      </c>
      <c r="J98" s="101">
        <v>6235.76</v>
      </c>
      <c r="K98" s="101">
        <v>7039.89</v>
      </c>
      <c r="L98" s="101">
        <v>-10852.83</v>
      </c>
      <c r="M98" s="100">
        <v>11602</v>
      </c>
      <c r="N98" s="101">
        <v>11602</v>
      </c>
      <c r="O98" s="101">
        <v>11602</v>
      </c>
      <c r="P98" s="101">
        <v>11602</v>
      </c>
      <c r="Q98" s="101">
        <v>11602</v>
      </c>
      <c r="R98" s="102">
        <v>64398</v>
      </c>
      <c r="S98" s="99"/>
      <c r="T98" s="84"/>
      <c r="U98" s="88">
        <v>64397.997148437498</v>
      </c>
      <c r="V98" s="89">
        <v>-2.8515625017462298E-3</v>
      </c>
    </row>
    <row r="99" spans="1:22" ht="11.25" customHeight="1" x14ac:dyDescent="0.25">
      <c r="A99" s="98"/>
      <c r="B99" s="98"/>
      <c r="C99" s="98" t="s">
        <v>133</v>
      </c>
      <c r="D99" s="98"/>
      <c r="E99" s="99"/>
      <c r="F99" s="100">
        <v>229.61</v>
      </c>
      <c r="G99" s="101">
        <v>1053.71</v>
      </c>
      <c r="H99" s="101">
        <v>1054.1400000000001</v>
      </c>
      <c r="I99" s="101">
        <v>6463.05</v>
      </c>
      <c r="J99" s="101">
        <v>2879.82</v>
      </c>
      <c r="K99" s="101">
        <v>5394.89</v>
      </c>
      <c r="L99" s="101">
        <v>-6007.22</v>
      </c>
      <c r="M99" s="100">
        <v>10354.400390625</v>
      </c>
      <c r="N99" s="101">
        <v>10354.400390625</v>
      </c>
      <c r="O99" s="101">
        <v>10354.400390625</v>
      </c>
      <c r="P99" s="101">
        <v>10354.400390625</v>
      </c>
      <c r="Q99" s="101">
        <v>10354.400390625</v>
      </c>
      <c r="R99" s="102">
        <v>62840.001953125</v>
      </c>
      <c r="S99" s="99"/>
      <c r="T99" s="84"/>
      <c r="U99" s="88">
        <v>62839.997460937499</v>
      </c>
      <c r="V99" s="89">
        <v>-4.4921875014551915E-3</v>
      </c>
    </row>
    <row r="100" spans="1:22" ht="11.25" customHeight="1" x14ac:dyDescent="0.25">
      <c r="A100" s="98"/>
      <c r="B100" s="98"/>
      <c r="C100" s="98" t="s">
        <v>134</v>
      </c>
      <c r="D100" s="98"/>
      <c r="E100" s="99"/>
      <c r="F100" s="100">
        <v>6070.76</v>
      </c>
      <c r="G100" s="101">
        <v>8319.9</v>
      </c>
      <c r="H100" s="101">
        <v>169.42</v>
      </c>
      <c r="I100" s="101">
        <v>-10901.51</v>
      </c>
      <c r="J100" s="101">
        <v>4475.0600000000004</v>
      </c>
      <c r="K100" s="101">
        <v>1560.9</v>
      </c>
      <c r="L100" s="101">
        <v>-5442.41</v>
      </c>
      <c r="M100" s="100">
        <v>8860.576171875</v>
      </c>
      <c r="N100" s="101">
        <v>8860.576171875</v>
      </c>
      <c r="O100" s="101">
        <v>8860.576171875</v>
      </c>
      <c r="P100" s="101">
        <v>8860.576171875</v>
      </c>
      <c r="Q100" s="101">
        <v>8860.576171875</v>
      </c>
      <c r="R100" s="102">
        <v>48555.000859375003</v>
      </c>
      <c r="S100" s="99"/>
      <c r="T100" s="84"/>
      <c r="U100" s="88">
        <v>48555.001210937495</v>
      </c>
      <c r="V100" s="89">
        <v>3.5156249214196578E-4</v>
      </c>
    </row>
    <row r="101" spans="1:22" ht="11.25" customHeight="1" x14ac:dyDescent="0.25">
      <c r="A101" s="98"/>
      <c r="B101" s="98"/>
      <c r="C101" s="98" t="s">
        <v>135</v>
      </c>
      <c r="D101" s="98"/>
      <c r="E101" s="99"/>
      <c r="F101" s="100">
        <v>74.760000000000005</v>
      </c>
      <c r="G101" s="101">
        <v>494.93</v>
      </c>
      <c r="H101" s="101">
        <v>406.96</v>
      </c>
      <c r="I101" s="101">
        <v>62.66</v>
      </c>
      <c r="J101" s="101">
        <v>114.59</v>
      </c>
      <c r="K101" s="101">
        <v>79.44</v>
      </c>
      <c r="L101" s="101">
        <v>5952.2</v>
      </c>
      <c r="M101" s="100">
        <v>785.70001220703125</v>
      </c>
      <c r="N101" s="101">
        <v>785.70001220703125</v>
      </c>
      <c r="O101" s="101">
        <v>785.70001220703125</v>
      </c>
      <c r="P101" s="101">
        <v>785.70001220703125</v>
      </c>
      <c r="Q101" s="101">
        <v>785.70001220703125</v>
      </c>
      <c r="R101" s="102">
        <v>11114.040061035157</v>
      </c>
      <c r="S101" s="99"/>
      <c r="T101" s="84"/>
      <c r="U101" s="88">
        <v>11114.0396484375</v>
      </c>
      <c r="V101" s="89">
        <v>-4.1259765748691279E-4</v>
      </c>
    </row>
    <row r="102" spans="1:22" ht="11.25" customHeight="1" x14ac:dyDescent="0.25">
      <c r="A102" s="98"/>
      <c r="B102" s="98"/>
      <c r="C102" s="98" t="s">
        <v>136</v>
      </c>
      <c r="D102" s="98"/>
      <c r="E102" s="99"/>
      <c r="F102" s="100">
        <v>15.95</v>
      </c>
      <c r="G102" s="101">
        <v>409.6</v>
      </c>
      <c r="H102" s="101">
        <v>297.20999999999998</v>
      </c>
      <c r="I102" s="101">
        <v>60.98</v>
      </c>
      <c r="J102" s="101">
        <v>250.3</v>
      </c>
      <c r="K102" s="101">
        <v>359.86</v>
      </c>
      <c r="L102" s="101">
        <v>4383.66</v>
      </c>
      <c r="M102" s="100">
        <v>1067.2960205078125</v>
      </c>
      <c r="N102" s="101">
        <v>1067.2960205078125</v>
      </c>
      <c r="O102" s="101">
        <v>1067.2960205078125</v>
      </c>
      <c r="P102" s="101">
        <v>1067.2960205078125</v>
      </c>
      <c r="Q102" s="101">
        <v>1067.2960205078125</v>
      </c>
      <c r="R102" s="102">
        <v>11114.040102539062</v>
      </c>
      <c r="S102" s="99"/>
      <c r="T102" s="84"/>
      <c r="U102" s="88">
        <v>11114.0403515625</v>
      </c>
      <c r="V102" s="89">
        <v>2.4902343830035534E-4</v>
      </c>
    </row>
    <row r="103" spans="1:22" ht="11.25" customHeight="1" x14ac:dyDescent="0.25">
      <c r="A103" s="98"/>
      <c r="B103" s="98"/>
      <c r="C103" s="98" t="s">
        <v>137</v>
      </c>
      <c r="D103" s="98"/>
      <c r="E103" s="99"/>
      <c r="F103" s="100">
        <v>118.47</v>
      </c>
      <c r="G103" s="101">
        <v>669.16</v>
      </c>
      <c r="H103" s="101">
        <v>307.37</v>
      </c>
      <c r="I103" s="101">
        <v>0</v>
      </c>
      <c r="J103" s="101">
        <v>0</v>
      </c>
      <c r="K103" s="101">
        <v>0</v>
      </c>
      <c r="L103" s="101">
        <v>2429.54</v>
      </c>
      <c r="M103" s="100">
        <v>1517.9000244140625</v>
      </c>
      <c r="N103" s="101">
        <v>1517.9000244140625</v>
      </c>
      <c r="O103" s="101">
        <v>1517.9000244140625</v>
      </c>
      <c r="P103" s="101">
        <v>1517.9000244140625</v>
      </c>
      <c r="Q103" s="101">
        <v>1517.9000244140625</v>
      </c>
      <c r="R103" s="102">
        <v>11114.040122070313</v>
      </c>
      <c r="S103" s="99"/>
      <c r="T103" s="84"/>
      <c r="U103" s="88">
        <v>11114.039672851563</v>
      </c>
      <c r="V103" s="89">
        <v>-4.4921875087311491E-4</v>
      </c>
    </row>
    <row r="104" spans="1:22" ht="11.25" customHeight="1" x14ac:dyDescent="0.25">
      <c r="A104" s="98"/>
      <c r="B104" s="98"/>
      <c r="C104" s="98" t="s">
        <v>138</v>
      </c>
      <c r="D104" s="98"/>
      <c r="E104" s="99"/>
      <c r="F104" s="100">
        <v>0</v>
      </c>
      <c r="G104" s="101">
        <v>0</v>
      </c>
      <c r="H104" s="101">
        <v>7294</v>
      </c>
      <c r="I104" s="101">
        <v>0</v>
      </c>
      <c r="J104" s="101">
        <v>0</v>
      </c>
      <c r="K104" s="101">
        <v>0</v>
      </c>
      <c r="L104" s="101">
        <v>0</v>
      </c>
      <c r="M104" s="100">
        <v>569.79998779296875</v>
      </c>
      <c r="N104" s="101">
        <v>569.79998779296875</v>
      </c>
      <c r="O104" s="101">
        <v>569.79998779296875</v>
      </c>
      <c r="P104" s="101">
        <v>569.79998779296875</v>
      </c>
      <c r="Q104" s="101">
        <v>569.79998779296875</v>
      </c>
      <c r="R104" s="102">
        <v>10142.999938964844</v>
      </c>
      <c r="S104" s="99"/>
      <c r="T104" s="84"/>
      <c r="U104" s="88">
        <v>10143</v>
      </c>
      <c r="V104" s="89">
        <v>6.103515625E-5</v>
      </c>
    </row>
    <row r="105" spans="1:22" ht="11.25" customHeight="1" x14ac:dyDescent="0.25">
      <c r="A105" s="98"/>
      <c r="B105" s="98"/>
      <c r="C105" s="98" t="s">
        <v>139</v>
      </c>
      <c r="D105" s="98"/>
      <c r="E105" s="99"/>
      <c r="F105" s="100">
        <v>0</v>
      </c>
      <c r="G105" s="101">
        <v>0</v>
      </c>
      <c r="H105" s="101">
        <v>6405</v>
      </c>
      <c r="I105" s="101">
        <v>0</v>
      </c>
      <c r="J105" s="101">
        <v>0</v>
      </c>
      <c r="K105" s="101">
        <v>0</v>
      </c>
      <c r="L105" s="101">
        <v>0</v>
      </c>
      <c r="M105" s="100">
        <v>756.5999755859375</v>
      </c>
      <c r="N105" s="101">
        <v>756.5999755859375</v>
      </c>
      <c r="O105" s="101">
        <v>756.5999755859375</v>
      </c>
      <c r="P105" s="101">
        <v>756.5999755859375</v>
      </c>
      <c r="Q105" s="101">
        <v>756.5999755859375</v>
      </c>
      <c r="R105" s="102">
        <v>10187.999877929688</v>
      </c>
      <c r="S105" s="99"/>
      <c r="T105" s="84"/>
      <c r="U105" s="88">
        <v>10188.000122070313</v>
      </c>
      <c r="V105" s="89">
        <v>2.44140625E-4</v>
      </c>
    </row>
    <row r="106" spans="1:22" ht="11.25" customHeight="1" x14ac:dyDescent="0.25">
      <c r="A106" s="98"/>
      <c r="B106" s="98"/>
      <c r="C106" s="98" t="s">
        <v>140</v>
      </c>
      <c r="D106" s="98"/>
      <c r="E106" s="99"/>
      <c r="F106" s="100">
        <v>13847.73</v>
      </c>
      <c r="G106" s="101">
        <v>842.9</v>
      </c>
      <c r="H106" s="101">
        <v>-10596.79</v>
      </c>
      <c r="I106" s="101">
        <v>3102.22</v>
      </c>
      <c r="J106" s="101">
        <v>3102.22</v>
      </c>
      <c r="K106" s="101">
        <v>0</v>
      </c>
      <c r="L106" s="101">
        <v>3102.22</v>
      </c>
      <c r="M106" s="100">
        <v>-1270.2919921875</v>
      </c>
      <c r="N106" s="101">
        <v>-1270.2919921875</v>
      </c>
      <c r="O106" s="101">
        <v>-1270.2919921875</v>
      </c>
      <c r="P106" s="101">
        <v>-1270.2919921875</v>
      </c>
      <c r="Q106" s="101">
        <v>-1270.2919921875</v>
      </c>
      <c r="R106" s="102">
        <v>7049.0400390624964</v>
      </c>
      <c r="S106" s="99"/>
      <c r="T106" s="84"/>
      <c r="U106" s="88">
        <v>7049.0397045898408</v>
      </c>
      <c r="V106" s="89">
        <v>-3.3447265559516381E-4</v>
      </c>
    </row>
    <row r="107" spans="1:22" ht="11.25" customHeight="1" x14ac:dyDescent="0.25">
      <c r="A107" s="98"/>
      <c r="B107" s="98"/>
      <c r="C107" s="98" t="s">
        <v>141</v>
      </c>
      <c r="D107" s="98"/>
      <c r="E107" s="99"/>
      <c r="F107" s="100">
        <v>799.1</v>
      </c>
      <c r="G107" s="101">
        <v>1598.86</v>
      </c>
      <c r="H107" s="101">
        <v>-701.88</v>
      </c>
      <c r="I107" s="101">
        <v>1599.52</v>
      </c>
      <c r="J107" s="101">
        <v>1599.52</v>
      </c>
      <c r="K107" s="101">
        <v>1599.52</v>
      </c>
      <c r="L107" s="101">
        <v>2399.2800000000002</v>
      </c>
      <c r="M107" s="100">
        <v>3460.82373046875</v>
      </c>
      <c r="N107" s="101">
        <v>3460.82373046875</v>
      </c>
      <c r="O107" s="101">
        <v>3460.82373046875</v>
      </c>
      <c r="P107" s="101">
        <v>3460.82373046875</v>
      </c>
      <c r="Q107" s="101">
        <v>3460.82373046875</v>
      </c>
      <c r="R107" s="102">
        <v>26198.038652343748</v>
      </c>
      <c r="S107" s="99"/>
      <c r="T107" s="84"/>
      <c r="U107" s="88">
        <v>26198.040644531251</v>
      </c>
      <c r="V107" s="89">
        <v>1.9921875027648639E-3</v>
      </c>
    </row>
    <row r="108" spans="1:22" ht="11.25" customHeight="1" x14ac:dyDescent="0.25">
      <c r="A108" s="98"/>
      <c r="B108" s="98"/>
      <c r="C108" s="98" t="s">
        <v>142</v>
      </c>
      <c r="D108" s="98"/>
      <c r="E108" s="99"/>
      <c r="F108" s="100">
        <v>1.7</v>
      </c>
      <c r="G108" s="101">
        <v>3.07</v>
      </c>
      <c r="H108" s="101">
        <v>1808.74</v>
      </c>
      <c r="I108" s="101">
        <v>82.74</v>
      </c>
      <c r="J108" s="101">
        <v>82.74</v>
      </c>
      <c r="K108" s="101">
        <v>82.74</v>
      </c>
      <c r="L108" s="101">
        <v>124.11</v>
      </c>
      <c r="M108" s="100">
        <v>4790.6318359375</v>
      </c>
      <c r="N108" s="101">
        <v>4790.6318359375</v>
      </c>
      <c r="O108" s="101">
        <v>4790.6318359375</v>
      </c>
      <c r="P108" s="101">
        <v>4790.6318359375</v>
      </c>
      <c r="Q108" s="101">
        <v>4790.6318359375</v>
      </c>
      <c r="R108" s="102">
        <v>26138.9991796875</v>
      </c>
      <c r="S108" s="99"/>
      <c r="T108" s="84"/>
      <c r="U108" s="88">
        <v>26139.000136718751</v>
      </c>
      <c r="V108" s="89">
        <v>9.5703125043655746E-4</v>
      </c>
    </row>
    <row r="109" spans="1:22" ht="11.25" customHeight="1" x14ac:dyDescent="0.25">
      <c r="A109" s="98"/>
      <c r="B109" s="98"/>
      <c r="C109" s="98" t="s">
        <v>143</v>
      </c>
      <c r="D109" s="98"/>
      <c r="E109" s="99"/>
      <c r="F109" s="100">
        <v>1.7</v>
      </c>
      <c r="G109" s="101">
        <v>3.07</v>
      </c>
      <c r="H109" s="101">
        <v>578.14</v>
      </c>
      <c r="I109" s="101">
        <v>2.74</v>
      </c>
      <c r="J109" s="101">
        <v>2.74</v>
      </c>
      <c r="K109" s="101">
        <v>2.74</v>
      </c>
      <c r="L109" s="101">
        <v>4.1100000000000003</v>
      </c>
      <c r="M109" s="100">
        <v>5013.5439453125</v>
      </c>
      <c r="N109" s="101">
        <v>5013.5439453125</v>
      </c>
      <c r="O109" s="101">
        <v>5013.5439453125</v>
      </c>
      <c r="P109" s="101">
        <v>5013.5439453125</v>
      </c>
      <c r="Q109" s="101">
        <v>5013.5439453125</v>
      </c>
      <c r="R109" s="102">
        <v>25662.959726562498</v>
      </c>
      <c r="S109" s="99"/>
      <c r="T109" s="84"/>
      <c r="U109" s="88">
        <v>25662.961904296877</v>
      </c>
      <c r="V109" s="89">
        <v>2.1777343790745363E-3</v>
      </c>
    </row>
    <row r="110" spans="1:22" ht="11.25" customHeight="1" x14ac:dyDescent="0.25">
      <c r="A110" s="98"/>
      <c r="B110" s="98"/>
      <c r="C110" s="103" t="s">
        <v>144</v>
      </c>
      <c r="D110" s="103"/>
      <c r="E110" s="104"/>
      <c r="F110" s="105">
        <v>29694.660000000003</v>
      </c>
      <c r="G110" s="106">
        <v>89570.570000000022</v>
      </c>
      <c r="H110" s="106">
        <v>45892.39</v>
      </c>
      <c r="I110" s="106">
        <v>73009.290000000037</v>
      </c>
      <c r="J110" s="106">
        <v>136395.92999999996</v>
      </c>
      <c r="K110" s="106">
        <v>46600.409999999996</v>
      </c>
      <c r="L110" s="106">
        <v>19784.02</v>
      </c>
      <c r="M110" s="105">
        <v>155885.78747558594</v>
      </c>
      <c r="N110" s="106">
        <v>155885.78747558594</v>
      </c>
      <c r="O110" s="106">
        <v>155885.78747558594</v>
      </c>
      <c r="P110" s="106">
        <v>155885.78747558594</v>
      </c>
      <c r="Q110" s="106">
        <v>155885.78747558594</v>
      </c>
      <c r="R110" s="107">
        <v>1220376.2073779299</v>
      </c>
      <c r="S110" s="104"/>
      <c r="T110" s="85"/>
      <c r="U110" s="90">
        <v>1220376.1990600585</v>
      </c>
      <c r="V110" s="85">
        <v>-8.31787112292659E-3</v>
      </c>
    </row>
    <row r="111" spans="1:22" ht="11.25" customHeight="1" x14ac:dyDescent="0.25">
      <c r="A111" s="98"/>
      <c r="B111" s="98" t="s">
        <v>30</v>
      </c>
      <c r="C111" s="98"/>
      <c r="D111" s="98"/>
      <c r="E111" s="99"/>
      <c r="F111" s="100"/>
      <c r="G111" s="101"/>
      <c r="H111" s="101"/>
      <c r="I111" s="101"/>
      <c r="J111" s="101"/>
      <c r="K111" s="101"/>
      <c r="L111" s="101"/>
      <c r="M111" s="100"/>
      <c r="N111" s="101"/>
      <c r="O111" s="101"/>
      <c r="P111" s="101"/>
      <c r="Q111" s="101"/>
      <c r="R111" s="102"/>
      <c r="S111" s="99"/>
      <c r="T111" s="84"/>
      <c r="U111" s="88"/>
      <c r="V111" s="89"/>
    </row>
    <row r="112" spans="1:22" ht="11.25" customHeight="1" x14ac:dyDescent="0.25">
      <c r="A112" s="98"/>
      <c r="B112" s="98"/>
      <c r="C112" s="98" t="s">
        <v>145</v>
      </c>
      <c r="D112" s="98"/>
      <c r="E112" s="99"/>
      <c r="F112" s="100">
        <v>0</v>
      </c>
      <c r="G112" s="101">
        <v>26547.5</v>
      </c>
      <c r="H112" s="101">
        <v>13875</v>
      </c>
      <c r="I112" s="101">
        <v>0</v>
      </c>
      <c r="J112" s="101">
        <v>12672.5</v>
      </c>
      <c r="K112" s="101">
        <v>3873.21</v>
      </c>
      <c r="L112" s="101">
        <v>2062.52</v>
      </c>
      <c r="M112" s="100">
        <v>17943.65234375</v>
      </c>
      <c r="N112" s="101">
        <v>17943.65234375</v>
      </c>
      <c r="O112" s="101">
        <v>17943.65234375</v>
      </c>
      <c r="P112" s="101">
        <v>17943.65234375</v>
      </c>
      <c r="Q112" s="101">
        <v>17943.65234375</v>
      </c>
      <c r="R112" s="102">
        <v>148748.99171874998</v>
      </c>
      <c r="S112" s="99"/>
      <c r="T112" s="84"/>
      <c r="U112" s="88">
        <v>148749.001953125</v>
      </c>
      <c r="V112" s="89">
        <v>1.0234375018626451E-2</v>
      </c>
    </row>
    <row r="113" spans="1:22" ht="11.25" customHeight="1" x14ac:dyDescent="0.25">
      <c r="A113" s="98"/>
      <c r="B113" s="98"/>
      <c r="C113" s="98" t="s">
        <v>146</v>
      </c>
      <c r="D113" s="98"/>
      <c r="E113" s="99"/>
      <c r="F113" s="100">
        <v>0</v>
      </c>
      <c r="G113" s="101">
        <v>25830</v>
      </c>
      <c r="H113" s="101">
        <v>13500</v>
      </c>
      <c r="I113" s="101">
        <v>0</v>
      </c>
      <c r="J113" s="101">
        <v>12330</v>
      </c>
      <c r="K113" s="101">
        <v>3768.53</v>
      </c>
      <c r="L113" s="101">
        <v>2006.78</v>
      </c>
      <c r="M113" s="100">
        <v>22688.537109375</v>
      </c>
      <c r="N113" s="101">
        <v>22688.537109375</v>
      </c>
      <c r="O113" s="101">
        <v>22688.537109375</v>
      </c>
      <c r="P113" s="101">
        <v>22688.537109375</v>
      </c>
      <c r="Q113" s="101">
        <v>22688.537109375</v>
      </c>
      <c r="R113" s="102">
        <v>170877.995546875</v>
      </c>
      <c r="S113" s="99"/>
      <c r="T113" s="84"/>
      <c r="U113" s="88">
        <v>170877.998046875</v>
      </c>
      <c r="V113" s="89">
        <v>2.5000000023283064E-3</v>
      </c>
    </row>
    <row r="114" spans="1:22" ht="11.25" customHeight="1" x14ac:dyDescent="0.25">
      <c r="A114" s="98"/>
      <c r="B114" s="98"/>
      <c r="C114" s="98" t="s">
        <v>147</v>
      </c>
      <c r="D114" s="98"/>
      <c r="E114" s="99"/>
      <c r="F114" s="100">
        <v>0</v>
      </c>
      <c r="G114" s="101">
        <v>19372.5</v>
      </c>
      <c r="H114" s="101">
        <v>10125</v>
      </c>
      <c r="I114" s="101">
        <v>0</v>
      </c>
      <c r="J114" s="101">
        <v>9247.5</v>
      </c>
      <c r="K114" s="101">
        <v>2826.39</v>
      </c>
      <c r="L114" s="101">
        <v>1505.09</v>
      </c>
      <c r="M114" s="100">
        <v>15411.302734375</v>
      </c>
      <c r="N114" s="101">
        <v>15411.302734375</v>
      </c>
      <c r="O114" s="101">
        <v>15411.302734375</v>
      </c>
      <c r="P114" s="101">
        <v>15411.302734375</v>
      </c>
      <c r="Q114" s="101">
        <v>15411.302734375</v>
      </c>
      <c r="R114" s="102">
        <v>120132.993671875</v>
      </c>
      <c r="S114" s="99"/>
      <c r="T114" s="84"/>
      <c r="U114" s="88">
        <v>120133.001953125</v>
      </c>
      <c r="V114" s="89">
        <v>8.2812500040745363E-3</v>
      </c>
    </row>
    <row r="115" spans="1:22" ht="11.25" customHeight="1" x14ac:dyDescent="0.25">
      <c r="A115" s="98"/>
      <c r="B115" s="98"/>
      <c r="C115" s="98" t="s">
        <v>148</v>
      </c>
      <c r="D115" s="98"/>
      <c r="E115" s="99"/>
      <c r="F115" s="100">
        <v>0</v>
      </c>
      <c r="G115" s="101">
        <v>0</v>
      </c>
      <c r="H115" s="101">
        <v>0</v>
      </c>
      <c r="I115" s="101">
        <v>0</v>
      </c>
      <c r="J115" s="101">
        <v>0</v>
      </c>
      <c r="K115" s="101">
        <v>0</v>
      </c>
      <c r="L115" s="101">
        <v>0</v>
      </c>
      <c r="M115" s="100">
        <v>13010.087890625</v>
      </c>
      <c r="N115" s="101">
        <v>13010.087890625</v>
      </c>
      <c r="O115" s="101">
        <v>13010.087890625</v>
      </c>
      <c r="P115" s="101">
        <v>13010.087890625</v>
      </c>
      <c r="Q115" s="101">
        <v>13010.087890625</v>
      </c>
      <c r="R115" s="102">
        <v>65050.439453125</v>
      </c>
      <c r="S115" s="99"/>
      <c r="T115" s="84"/>
      <c r="U115" s="88">
        <v>65050.439453125</v>
      </c>
      <c r="V115" s="89">
        <v>0</v>
      </c>
    </row>
    <row r="116" spans="1:22" ht="11.25" customHeight="1" x14ac:dyDescent="0.25">
      <c r="A116" s="98"/>
      <c r="B116" s="98"/>
      <c r="C116" s="98" t="s">
        <v>149</v>
      </c>
      <c r="D116" s="98"/>
      <c r="E116" s="99"/>
      <c r="F116" s="100">
        <v>0</v>
      </c>
      <c r="G116" s="101">
        <v>0</v>
      </c>
      <c r="H116" s="101">
        <v>0</v>
      </c>
      <c r="I116" s="101">
        <v>0</v>
      </c>
      <c r="J116" s="101">
        <v>0</v>
      </c>
      <c r="K116" s="101">
        <v>0</v>
      </c>
      <c r="L116" s="101">
        <v>0</v>
      </c>
      <c r="M116" s="100">
        <v>12658.4638671875</v>
      </c>
      <c r="N116" s="101">
        <v>12658.4638671875</v>
      </c>
      <c r="O116" s="101">
        <v>12658.4638671875</v>
      </c>
      <c r="P116" s="101">
        <v>12658.4638671875</v>
      </c>
      <c r="Q116" s="101">
        <v>12658.4638671875</v>
      </c>
      <c r="R116" s="102">
        <v>63292.3193359375</v>
      </c>
      <c r="S116" s="99"/>
      <c r="T116" s="84"/>
      <c r="U116" s="88">
        <v>63292.318359375</v>
      </c>
      <c r="V116" s="89">
        <v>-9.765625E-4</v>
      </c>
    </row>
    <row r="117" spans="1:22" ht="11.25" customHeight="1" x14ac:dyDescent="0.25">
      <c r="A117" s="98"/>
      <c r="B117" s="98"/>
      <c r="C117" s="98" t="s">
        <v>150</v>
      </c>
      <c r="D117" s="98"/>
      <c r="E117" s="99"/>
      <c r="F117" s="100">
        <v>0</v>
      </c>
      <c r="G117" s="101">
        <v>0</v>
      </c>
      <c r="H117" s="101">
        <v>0</v>
      </c>
      <c r="I117" s="101">
        <v>0</v>
      </c>
      <c r="J117" s="101">
        <v>0</v>
      </c>
      <c r="K117" s="101">
        <v>0</v>
      </c>
      <c r="L117" s="101">
        <v>0</v>
      </c>
      <c r="M117" s="100">
        <v>9845.4716796875</v>
      </c>
      <c r="N117" s="101">
        <v>9845.4716796875</v>
      </c>
      <c r="O117" s="101">
        <v>9845.4716796875</v>
      </c>
      <c r="P117" s="101">
        <v>9845.4716796875</v>
      </c>
      <c r="Q117" s="101">
        <v>9845.4716796875</v>
      </c>
      <c r="R117" s="102">
        <v>49227.3583984375</v>
      </c>
      <c r="S117" s="99"/>
      <c r="T117" s="84"/>
      <c r="U117" s="88">
        <v>49227.35986328125</v>
      </c>
      <c r="V117" s="89">
        <v>1.46484375E-3</v>
      </c>
    </row>
    <row r="118" spans="1:22" ht="11.25" customHeight="1" x14ac:dyDescent="0.25">
      <c r="A118" s="98"/>
      <c r="B118" s="98"/>
      <c r="C118" s="98" t="s">
        <v>151</v>
      </c>
      <c r="D118" s="98"/>
      <c r="E118" s="99"/>
      <c r="F118" s="100">
        <v>973.18</v>
      </c>
      <c r="G118" s="101">
        <v>931.14</v>
      </c>
      <c r="H118" s="101">
        <v>496.61</v>
      </c>
      <c r="I118" s="101">
        <v>920.11</v>
      </c>
      <c r="J118" s="101">
        <v>271.11</v>
      </c>
      <c r="K118" s="101">
        <v>136.38999999999999</v>
      </c>
      <c r="L118" s="101">
        <v>85.1</v>
      </c>
      <c r="M118" s="100">
        <v>1457.2720947265625</v>
      </c>
      <c r="N118" s="101">
        <v>1457.2720947265625</v>
      </c>
      <c r="O118" s="101">
        <v>1457.2720947265625</v>
      </c>
      <c r="P118" s="101">
        <v>1457.2720947265625</v>
      </c>
      <c r="Q118" s="101">
        <v>1457.2720947265625</v>
      </c>
      <c r="R118" s="102">
        <v>11100.000473632812</v>
      </c>
      <c r="S118" s="99"/>
      <c r="T118" s="84"/>
      <c r="U118" s="88">
        <v>11100.000341796875</v>
      </c>
      <c r="V118" s="89">
        <v>-1.3183593728172127E-4</v>
      </c>
    </row>
    <row r="119" spans="1:22" ht="11.25" customHeight="1" x14ac:dyDescent="0.25">
      <c r="A119" s="98"/>
      <c r="B119" s="98"/>
      <c r="C119" s="98" t="s">
        <v>152</v>
      </c>
      <c r="D119" s="98"/>
      <c r="E119" s="99"/>
      <c r="F119" s="100">
        <v>845.13</v>
      </c>
      <c r="G119" s="101">
        <v>891.66</v>
      </c>
      <c r="H119" s="101">
        <v>536.84</v>
      </c>
      <c r="I119" s="101">
        <v>871.6</v>
      </c>
      <c r="J119" s="101">
        <v>263.77999999999997</v>
      </c>
      <c r="K119" s="101">
        <v>126.87</v>
      </c>
      <c r="L119" s="101">
        <v>82.8</v>
      </c>
      <c r="M119" s="100">
        <v>1496.2640380859375</v>
      </c>
      <c r="N119" s="101">
        <v>1496.2640380859375</v>
      </c>
      <c r="O119" s="101">
        <v>1496.2640380859375</v>
      </c>
      <c r="P119" s="101">
        <v>1496.2640380859375</v>
      </c>
      <c r="Q119" s="101">
        <v>1496.2640380859375</v>
      </c>
      <c r="R119" s="102">
        <v>11100.000190429688</v>
      </c>
      <c r="S119" s="99"/>
      <c r="T119" s="84"/>
      <c r="U119" s="88">
        <v>11100.000234375</v>
      </c>
      <c r="V119" s="89">
        <v>4.3945312427240424E-5</v>
      </c>
    </row>
    <row r="120" spans="1:22" ht="11.25" customHeight="1" x14ac:dyDescent="0.25">
      <c r="A120" s="98"/>
      <c r="B120" s="98"/>
      <c r="C120" s="98" t="s">
        <v>153</v>
      </c>
      <c r="D120" s="98"/>
      <c r="E120" s="99"/>
      <c r="F120" s="100">
        <v>849.57</v>
      </c>
      <c r="G120" s="101">
        <v>684.05</v>
      </c>
      <c r="H120" s="101">
        <v>324.27</v>
      </c>
      <c r="I120" s="101">
        <v>614.52</v>
      </c>
      <c r="J120" s="101">
        <v>225.27</v>
      </c>
      <c r="K120" s="101">
        <v>61.41</v>
      </c>
      <c r="L120" s="101">
        <v>62.1</v>
      </c>
      <c r="M120" s="100">
        <v>1655.7620849609375</v>
      </c>
      <c r="N120" s="101">
        <v>1655.7620849609375</v>
      </c>
      <c r="O120" s="101">
        <v>1655.7620849609375</v>
      </c>
      <c r="P120" s="101">
        <v>1655.7620849609375</v>
      </c>
      <c r="Q120" s="101">
        <v>1655.7620849609375</v>
      </c>
      <c r="R120" s="102">
        <v>11100.000424804686</v>
      </c>
      <c r="S120" s="99"/>
      <c r="T120" s="84"/>
      <c r="U120" s="88">
        <v>11099.999946289063</v>
      </c>
      <c r="V120" s="89">
        <v>-4.7851562339928932E-4</v>
      </c>
    </row>
    <row r="121" spans="1:22" ht="11.25" customHeight="1" x14ac:dyDescent="0.25">
      <c r="A121" s="98"/>
      <c r="B121" s="98"/>
      <c r="C121" s="98" t="s">
        <v>154</v>
      </c>
      <c r="D121" s="98"/>
      <c r="E121" s="99"/>
      <c r="F121" s="100">
        <v>0</v>
      </c>
      <c r="G121" s="101">
        <v>0</v>
      </c>
      <c r="H121" s="101">
        <v>0</v>
      </c>
      <c r="I121" s="101">
        <v>52.24</v>
      </c>
      <c r="J121" s="101">
        <v>0</v>
      </c>
      <c r="K121" s="101">
        <v>0</v>
      </c>
      <c r="L121" s="101">
        <v>0</v>
      </c>
      <c r="M121" s="100">
        <v>-10.447999954223633</v>
      </c>
      <c r="N121" s="101">
        <v>-10.447999954223633</v>
      </c>
      <c r="O121" s="101">
        <v>-10.447999954223633</v>
      </c>
      <c r="P121" s="101">
        <v>-10.447999954223633</v>
      </c>
      <c r="Q121" s="101">
        <v>-10.447999954223633</v>
      </c>
      <c r="R121" s="102">
        <v>2.2888183792701966E-7</v>
      </c>
      <c r="S121" s="99"/>
      <c r="T121" s="84"/>
      <c r="U121" s="88">
        <v>-7.2479247847923034E-7</v>
      </c>
      <c r="V121" s="89">
        <v>-9.5367431640625E-7</v>
      </c>
    </row>
    <row r="122" spans="1:22" ht="11.25" customHeight="1" x14ac:dyDescent="0.25">
      <c r="A122" s="98"/>
      <c r="B122" s="98"/>
      <c r="C122" s="103" t="s">
        <v>155</v>
      </c>
      <c r="D122" s="103"/>
      <c r="E122" s="104"/>
      <c r="F122" s="105">
        <v>2667.88</v>
      </c>
      <c r="G122" s="106">
        <v>74256.850000000006</v>
      </c>
      <c r="H122" s="106">
        <v>38857.719999999994</v>
      </c>
      <c r="I122" s="106">
        <v>2458.4699999999998</v>
      </c>
      <c r="J122" s="106">
        <v>35010.159999999996</v>
      </c>
      <c r="K122" s="106">
        <v>10792.8</v>
      </c>
      <c r="L122" s="106">
        <v>5804.3900000000012</v>
      </c>
      <c r="M122" s="105">
        <v>96156.365842819214</v>
      </c>
      <c r="N122" s="106">
        <v>96156.365842819214</v>
      </c>
      <c r="O122" s="106">
        <v>96156.365842819214</v>
      </c>
      <c r="P122" s="106">
        <v>96156.365842819214</v>
      </c>
      <c r="Q122" s="106">
        <v>96156.365842819214</v>
      </c>
      <c r="R122" s="107">
        <v>650630.09921409609</v>
      </c>
      <c r="S122" s="104"/>
      <c r="T122" s="85"/>
      <c r="U122" s="90">
        <v>650630.12015064247</v>
      </c>
      <c r="V122" s="85">
        <v>2.0936546352459118E-2</v>
      </c>
    </row>
    <row r="123" spans="1:22" ht="11.25" customHeight="1" x14ac:dyDescent="0.25">
      <c r="A123" s="98"/>
      <c r="B123" s="98" t="s">
        <v>32</v>
      </c>
      <c r="C123" s="98"/>
      <c r="D123" s="98"/>
      <c r="E123" s="99"/>
      <c r="F123" s="100"/>
      <c r="G123" s="101"/>
      <c r="H123" s="101"/>
      <c r="I123" s="101"/>
      <c r="J123" s="101"/>
      <c r="K123" s="101"/>
      <c r="L123" s="101"/>
      <c r="M123" s="100"/>
      <c r="N123" s="101"/>
      <c r="O123" s="101"/>
      <c r="P123" s="101"/>
      <c r="Q123" s="101"/>
      <c r="R123" s="102"/>
      <c r="S123" s="99"/>
      <c r="T123" s="84"/>
      <c r="U123" s="88"/>
      <c r="V123" s="89"/>
    </row>
    <row r="124" spans="1:22" ht="11.25" customHeight="1" x14ac:dyDescent="0.25">
      <c r="A124" s="98"/>
      <c r="B124" s="98"/>
      <c r="C124" s="98" t="s">
        <v>156</v>
      </c>
      <c r="D124" s="98"/>
      <c r="E124" s="99"/>
      <c r="F124" s="100">
        <v>0</v>
      </c>
      <c r="G124" s="101">
        <v>3757.23</v>
      </c>
      <c r="H124" s="101">
        <v>0</v>
      </c>
      <c r="I124" s="101">
        <v>0</v>
      </c>
      <c r="J124" s="101">
        <v>0</v>
      </c>
      <c r="K124" s="101">
        <v>0</v>
      </c>
      <c r="L124" s="101">
        <v>0</v>
      </c>
      <c r="M124" s="100">
        <v>1006.9620361328125</v>
      </c>
      <c r="N124" s="101">
        <v>1006.9620361328125</v>
      </c>
      <c r="O124" s="101">
        <v>1006.9620361328125</v>
      </c>
      <c r="P124" s="101">
        <v>1006.9620361328125</v>
      </c>
      <c r="Q124" s="101">
        <v>1006.9620361328125</v>
      </c>
      <c r="R124" s="102">
        <v>8792.0401806640621</v>
      </c>
      <c r="S124" s="99"/>
      <c r="T124" s="84"/>
      <c r="U124" s="88">
        <v>8792.0402416992183</v>
      </c>
      <c r="V124" s="89">
        <v>6.103515625E-5</v>
      </c>
    </row>
    <row r="125" spans="1:22" ht="11.25" customHeight="1" x14ac:dyDescent="0.25">
      <c r="A125" s="98"/>
      <c r="B125" s="98"/>
      <c r="C125" s="98" t="s">
        <v>157</v>
      </c>
      <c r="D125" s="98"/>
      <c r="E125" s="99"/>
      <c r="F125" s="100">
        <v>500.8</v>
      </c>
      <c r="G125" s="101">
        <v>560.24</v>
      </c>
      <c r="H125" s="101">
        <v>0</v>
      </c>
      <c r="I125" s="101">
        <v>0</v>
      </c>
      <c r="J125" s="101">
        <v>0</v>
      </c>
      <c r="K125" s="101">
        <v>0</v>
      </c>
      <c r="L125" s="101">
        <v>0</v>
      </c>
      <c r="M125" s="100">
        <v>1498.6800537109375</v>
      </c>
      <c r="N125" s="101">
        <v>1498.6800537109375</v>
      </c>
      <c r="O125" s="101">
        <v>1498.6800537109375</v>
      </c>
      <c r="P125" s="101">
        <v>1498.6800537109375</v>
      </c>
      <c r="Q125" s="101">
        <v>1498.6800537109375</v>
      </c>
      <c r="R125" s="102">
        <v>8554.4402685546884</v>
      </c>
      <c r="S125" s="99"/>
      <c r="T125" s="84"/>
      <c r="U125" s="88">
        <v>8554.4400244140634</v>
      </c>
      <c r="V125" s="89">
        <v>-2.44140625E-4</v>
      </c>
    </row>
    <row r="126" spans="1:22" ht="11.25" customHeight="1" x14ac:dyDescent="0.25">
      <c r="A126" s="98"/>
      <c r="B126" s="98"/>
      <c r="C126" s="98" t="s">
        <v>158</v>
      </c>
      <c r="D126" s="98"/>
      <c r="E126" s="99"/>
      <c r="F126" s="100">
        <v>3200</v>
      </c>
      <c r="G126" s="101">
        <v>8650.15</v>
      </c>
      <c r="H126" s="101">
        <v>2750</v>
      </c>
      <c r="I126" s="101">
        <v>2400</v>
      </c>
      <c r="J126" s="101">
        <v>3600</v>
      </c>
      <c r="K126" s="101">
        <v>2400</v>
      </c>
      <c r="L126" s="101">
        <v>1200</v>
      </c>
      <c r="M126" s="100">
        <v>-3176.662109375</v>
      </c>
      <c r="N126" s="101">
        <v>-3176.662109375</v>
      </c>
      <c r="O126" s="101">
        <v>-3176.662109375</v>
      </c>
      <c r="P126" s="101">
        <v>-3176.662109375</v>
      </c>
      <c r="Q126" s="101">
        <v>-3176.662109375</v>
      </c>
      <c r="R126" s="102">
        <v>8316.8394531250015</v>
      </c>
      <c r="S126" s="99"/>
      <c r="T126" s="84"/>
      <c r="U126" s="88">
        <v>8316.839331054689</v>
      </c>
      <c r="V126" s="89">
        <v>-1.220703125E-4</v>
      </c>
    </row>
    <row r="127" spans="1:22" ht="11.25" customHeight="1" x14ac:dyDescent="0.25">
      <c r="A127" s="98"/>
      <c r="B127" s="98"/>
      <c r="C127" s="98" t="s">
        <v>159</v>
      </c>
      <c r="D127" s="98"/>
      <c r="E127" s="99"/>
      <c r="F127" s="100">
        <v>4141.1000000000004</v>
      </c>
      <c r="G127" s="101">
        <v>4182.49</v>
      </c>
      <c r="H127" s="101">
        <v>0</v>
      </c>
      <c r="I127" s="101">
        <v>0</v>
      </c>
      <c r="J127" s="101">
        <v>0</v>
      </c>
      <c r="K127" s="101">
        <v>0</v>
      </c>
      <c r="L127" s="101">
        <v>0</v>
      </c>
      <c r="M127" s="100">
        <v>-1664.718017578125</v>
      </c>
      <c r="N127" s="101">
        <v>-1664.718017578125</v>
      </c>
      <c r="O127" s="101">
        <v>-1664.718017578125</v>
      </c>
      <c r="P127" s="101">
        <v>-1664.718017578125</v>
      </c>
      <c r="Q127" s="101">
        <v>-1664.718017578125</v>
      </c>
      <c r="R127" s="102">
        <v>-8.7890624854480848E-5</v>
      </c>
      <c r="S127" s="99"/>
      <c r="T127" s="84"/>
      <c r="U127" s="88">
        <v>4.0039062514551915E-4</v>
      </c>
      <c r="V127" s="89">
        <v>4.8828125E-4</v>
      </c>
    </row>
    <row r="128" spans="1:22" ht="11.25" customHeight="1" x14ac:dyDescent="0.25">
      <c r="A128" s="98"/>
      <c r="B128" s="98"/>
      <c r="C128" s="98" t="s">
        <v>160</v>
      </c>
      <c r="D128" s="98"/>
      <c r="E128" s="99"/>
      <c r="F128" s="100">
        <v>0</v>
      </c>
      <c r="G128" s="101">
        <v>4223.88</v>
      </c>
      <c r="H128" s="101">
        <v>0</v>
      </c>
      <c r="I128" s="101">
        <v>0</v>
      </c>
      <c r="J128" s="101">
        <v>0</v>
      </c>
      <c r="K128" s="101">
        <v>0</v>
      </c>
      <c r="L128" s="101">
        <v>0</v>
      </c>
      <c r="M128" s="100">
        <v>-844.7760009765625</v>
      </c>
      <c r="N128" s="101">
        <v>-844.7760009765625</v>
      </c>
      <c r="O128" s="101">
        <v>-844.7760009765625</v>
      </c>
      <c r="P128" s="101">
        <v>-844.7760009765625</v>
      </c>
      <c r="Q128" s="101">
        <v>-844.7760009765625</v>
      </c>
      <c r="R128" s="102">
        <v>-4.8828123908606358E-6</v>
      </c>
      <c r="S128" s="99"/>
      <c r="T128" s="84"/>
      <c r="U128" s="88">
        <v>-6.5917968640860636E-5</v>
      </c>
      <c r="V128" s="89">
        <v>-6.103515625E-5</v>
      </c>
    </row>
    <row r="129" spans="1:22" ht="11.25" customHeight="1" x14ac:dyDescent="0.25">
      <c r="A129" s="98"/>
      <c r="B129" s="98"/>
      <c r="C129" s="98" t="s">
        <v>161</v>
      </c>
      <c r="D129" s="98"/>
      <c r="E129" s="99"/>
      <c r="F129" s="100">
        <v>0</v>
      </c>
      <c r="G129" s="101">
        <v>3567.62</v>
      </c>
      <c r="H129" s="101">
        <v>0</v>
      </c>
      <c r="I129" s="101">
        <v>0</v>
      </c>
      <c r="J129" s="101">
        <v>0</v>
      </c>
      <c r="K129" s="101">
        <v>0</v>
      </c>
      <c r="L129" s="101">
        <v>0</v>
      </c>
      <c r="M129" s="100">
        <v>-713.5240478515625</v>
      </c>
      <c r="N129" s="101">
        <v>-713.5240478515625</v>
      </c>
      <c r="O129" s="101">
        <v>-713.5240478515625</v>
      </c>
      <c r="P129" s="101">
        <v>-713.5240478515625</v>
      </c>
      <c r="Q129" s="101">
        <v>-713.5240478515625</v>
      </c>
      <c r="R129" s="102">
        <v>-2.3925781260913936E-4</v>
      </c>
      <c r="S129" s="99"/>
      <c r="T129" s="84"/>
      <c r="U129" s="88">
        <v>-2.5634765734139364E-5</v>
      </c>
      <c r="V129" s="89">
        <v>2.13623046875E-4</v>
      </c>
    </row>
    <row r="130" spans="1:22" ht="11.25" customHeight="1" x14ac:dyDescent="0.25">
      <c r="A130" s="98"/>
      <c r="B130" s="98"/>
      <c r="C130" s="98" t="s">
        <v>162</v>
      </c>
      <c r="D130" s="98"/>
      <c r="E130" s="99"/>
      <c r="F130" s="100">
        <v>0</v>
      </c>
      <c r="G130" s="101">
        <v>0</v>
      </c>
      <c r="H130" s="101">
        <v>6980.93</v>
      </c>
      <c r="I130" s="101">
        <v>55</v>
      </c>
      <c r="J130" s="101">
        <v>5658.71</v>
      </c>
      <c r="K130" s="101">
        <v>115</v>
      </c>
      <c r="L130" s="101">
        <v>88.95</v>
      </c>
      <c r="M130" s="100">
        <v>462.28204345703125</v>
      </c>
      <c r="N130" s="101">
        <v>462.28204345703125</v>
      </c>
      <c r="O130" s="101">
        <v>462.28204345703125</v>
      </c>
      <c r="P130" s="101">
        <v>462.28204345703125</v>
      </c>
      <c r="Q130" s="101">
        <v>462.28204345703125</v>
      </c>
      <c r="R130" s="102">
        <v>15210.000217285156</v>
      </c>
      <c r="S130" s="99"/>
      <c r="T130" s="84"/>
      <c r="U130" s="88">
        <v>15210.000321044921</v>
      </c>
      <c r="V130" s="89">
        <v>1.0375976489740424E-4</v>
      </c>
    </row>
    <row r="131" spans="1:22" ht="11.25" customHeight="1" x14ac:dyDescent="0.25">
      <c r="A131" s="98"/>
      <c r="B131" s="98"/>
      <c r="C131" s="98" t="s">
        <v>163</v>
      </c>
      <c r="D131" s="98"/>
      <c r="E131" s="99"/>
      <c r="F131" s="100">
        <v>0</v>
      </c>
      <c r="G131" s="101">
        <v>0</v>
      </c>
      <c r="H131" s="101">
        <v>1186.99</v>
      </c>
      <c r="I131" s="101">
        <v>970.35</v>
      </c>
      <c r="J131" s="101">
        <v>60</v>
      </c>
      <c r="K131" s="101">
        <v>75</v>
      </c>
      <c r="L131" s="101">
        <v>60</v>
      </c>
      <c r="M131" s="100">
        <v>2571.531982421875</v>
      </c>
      <c r="N131" s="101">
        <v>2571.531982421875</v>
      </c>
      <c r="O131" s="101">
        <v>2571.531982421875</v>
      </c>
      <c r="P131" s="101">
        <v>2571.531982421875</v>
      </c>
      <c r="Q131" s="101">
        <v>2571.531982421875</v>
      </c>
      <c r="R131" s="102">
        <v>15209.999912109375</v>
      </c>
      <c r="S131" s="99"/>
      <c r="T131" s="84"/>
      <c r="U131" s="88">
        <v>15210.000522460938</v>
      </c>
      <c r="V131" s="89">
        <v>6.103515625E-4</v>
      </c>
    </row>
    <row r="132" spans="1:22" ht="11.25" customHeight="1" x14ac:dyDescent="0.25">
      <c r="A132" s="98"/>
      <c r="B132" s="98"/>
      <c r="C132" s="98" t="s">
        <v>164</v>
      </c>
      <c r="D132" s="98"/>
      <c r="E132" s="99"/>
      <c r="F132" s="100">
        <v>0</v>
      </c>
      <c r="G132" s="101">
        <v>1190</v>
      </c>
      <c r="H132" s="101">
        <v>0</v>
      </c>
      <c r="I132" s="101">
        <v>-740.24</v>
      </c>
      <c r="J132" s="101">
        <v>33.950000000000003</v>
      </c>
      <c r="K132" s="101">
        <v>33.950000000000003</v>
      </c>
      <c r="L132" s="101">
        <v>0</v>
      </c>
      <c r="M132" s="100">
        <v>3538.468017578125</v>
      </c>
      <c r="N132" s="101">
        <v>3538.468017578125</v>
      </c>
      <c r="O132" s="101">
        <v>3538.468017578125</v>
      </c>
      <c r="P132" s="101">
        <v>3538.468017578125</v>
      </c>
      <c r="Q132" s="101">
        <v>3538.468017578125</v>
      </c>
      <c r="R132" s="102">
        <v>18210.000087890625</v>
      </c>
      <c r="S132" s="99"/>
      <c r="T132" s="84"/>
      <c r="U132" s="88">
        <v>18209.998330078124</v>
      </c>
      <c r="V132" s="89">
        <v>-1.7578125007275958E-3</v>
      </c>
    </row>
    <row r="133" spans="1:22" ht="11.25" customHeight="1" x14ac:dyDescent="0.25">
      <c r="A133" s="98"/>
      <c r="B133" s="98"/>
      <c r="C133" s="98" t="s">
        <v>165</v>
      </c>
      <c r="D133" s="98"/>
      <c r="E133" s="99"/>
      <c r="F133" s="100">
        <v>540.1</v>
      </c>
      <c r="G133" s="101">
        <v>598.23</v>
      </c>
      <c r="H133" s="101">
        <v>768.69</v>
      </c>
      <c r="I133" s="101">
        <v>753.84</v>
      </c>
      <c r="J133" s="101">
        <v>601.33000000000004</v>
      </c>
      <c r="K133" s="101">
        <v>592.04999999999995</v>
      </c>
      <c r="L133" s="101">
        <v>0</v>
      </c>
      <c r="M133" s="100">
        <v>4029.15185546875</v>
      </c>
      <c r="N133" s="101">
        <v>4029.15185546875</v>
      </c>
      <c r="O133" s="101">
        <v>4029.15185546875</v>
      </c>
      <c r="P133" s="101">
        <v>4029.15185546875</v>
      </c>
      <c r="Q133" s="101">
        <v>4029.15185546875</v>
      </c>
      <c r="R133" s="102">
        <v>23999.999277343748</v>
      </c>
      <c r="S133" s="99"/>
      <c r="T133" s="84"/>
      <c r="U133" s="88">
        <v>24000.001035156252</v>
      </c>
      <c r="V133" s="89">
        <v>1.7578125043655746E-3</v>
      </c>
    </row>
    <row r="134" spans="1:22" ht="11.25" customHeight="1" x14ac:dyDescent="0.25">
      <c r="A134" s="98"/>
      <c r="B134" s="98"/>
      <c r="C134" s="98" t="s">
        <v>166</v>
      </c>
      <c r="D134" s="98"/>
      <c r="E134" s="99"/>
      <c r="F134" s="100">
        <v>0</v>
      </c>
      <c r="G134" s="101">
        <v>31.73</v>
      </c>
      <c r="H134" s="101">
        <v>0</v>
      </c>
      <c r="I134" s="101">
        <v>0</v>
      </c>
      <c r="J134" s="101">
        <v>0</v>
      </c>
      <c r="K134" s="101">
        <v>0</v>
      </c>
      <c r="L134" s="101">
        <v>0</v>
      </c>
      <c r="M134" s="100">
        <v>4793.65380859375</v>
      </c>
      <c r="N134" s="101">
        <v>4793.65380859375</v>
      </c>
      <c r="O134" s="101">
        <v>4793.65380859375</v>
      </c>
      <c r="P134" s="101">
        <v>4793.65380859375</v>
      </c>
      <c r="Q134" s="101">
        <v>4793.65380859375</v>
      </c>
      <c r="R134" s="102">
        <v>23999.99904296875</v>
      </c>
      <c r="S134" s="99"/>
      <c r="T134" s="84"/>
      <c r="U134" s="88">
        <v>24000.00001953125</v>
      </c>
      <c r="V134" s="89">
        <v>9.765625E-4</v>
      </c>
    </row>
    <row r="135" spans="1:22" ht="11.25" customHeight="1" x14ac:dyDescent="0.25">
      <c r="A135" s="98"/>
      <c r="B135" s="98"/>
      <c r="C135" s="98" t="s">
        <v>167</v>
      </c>
      <c r="D135" s="98"/>
      <c r="E135" s="99"/>
      <c r="F135" s="100">
        <v>412.79</v>
      </c>
      <c r="G135" s="101">
        <v>514.22</v>
      </c>
      <c r="H135" s="101">
        <v>1218.2</v>
      </c>
      <c r="I135" s="101">
        <v>509.66</v>
      </c>
      <c r="J135" s="101">
        <v>739.33</v>
      </c>
      <c r="K135" s="101">
        <v>671.66</v>
      </c>
      <c r="L135" s="101">
        <v>217.57</v>
      </c>
      <c r="M135" s="100">
        <v>3943.31396484375</v>
      </c>
      <c r="N135" s="101">
        <v>3943.31396484375</v>
      </c>
      <c r="O135" s="101">
        <v>3943.31396484375</v>
      </c>
      <c r="P135" s="101">
        <v>3943.31396484375</v>
      </c>
      <c r="Q135" s="101">
        <v>3943.31396484375</v>
      </c>
      <c r="R135" s="102">
        <v>23999.99982421875</v>
      </c>
      <c r="S135" s="99"/>
      <c r="T135" s="84"/>
      <c r="U135" s="88">
        <v>24000.000537109376</v>
      </c>
      <c r="V135" s="89">
        <v>7.1289062543655746E-4</v>
      </c>
    </row>
    <row r="136" spans="1:22" ht="11.25" customHeight="1" x14ac:dyDescent="0.25">
      <c r="A136" s="98"/>
      <c r="B136" s="98"/>
      <c r="C136" s="98" t="s">
        <v>168</v>
      </c>
      <c r="D136" s="98"/>
      <c r="E136" s="99"/>
      <c r="F136" s="100">
        <v>841.96</v>
      </c>
      <c r="G136" s="101">
        <v>1636.32</v>
      </c>
      <c r="H136" s="101">
        <v>809.12</v>
      </c>
      <c r="I136" s="101">
        <v>825.54</v>
      </c>
      <c r="J136" s="101">
        <v>1005.98</v>
      </c>
      <c r="K136" s="101">
        <v>972.57</v>
      </c>
      <c r="L136" s="101">
        <v>972.57</v>
      </c>
      <c r="M136" s="100">
        <v>407.17999267578125</v>
      </c>
      <c r="N136" s="101">
        <v>407.17999267578125</v>
      </c>
      <c r="O136" s="101">
        <v>407.17999267578125</v>
      </c>
      <c r="P136" s="101">
        <v>407.17999267578125</v>
      </c>
      <c r="Q136" s="101">
        <v>407.17999267578125</v>
      </c>
      <c r="R136" s="102">
        <v>9099.9599633789057</v>
      </c>
      <c r="S136" s="99"/>
      <c r="T136" s="84"/>
      <c r="U136" s="88">
        <v>9099.9602221679688</v>
      </c>
      <c r="V136" s="89">
        <v>2.5878906308207661E-4</v>
      </c>
    </row>
    <row r="137" spans="1:22" ht="11.25" customHeight="1" x14ac:dyDescent="0.25">
      <c r="A137" s="98"/>
      <c r="B137" s="98"/>
      <c r="C137" s="98" t="s">
        <v>169</v>
      </c>
      <c r="D137" s="98"/>
      <c r="E137" s="99"/>
      <c r="F137" s="100">
        <v>0</v>
      </c>
      <c r="G137" s="101">
        <v>799.34</v>
      </c>
      <c r="H137" s="101">
        <v>777.62</v>
      </c>
      <c r="I137" s="101">
        <v>779.74</v>
      </c>
      <c r="J137" s="101">
        <v>795.62</v>
      </c>
      <c r="K137" s="101">
        <v>790.98</v>
      </c>
      <c r="L137" s="101">
        <v>764.78</v>
      </c>
      <c r="M137" s="100">
        <v>878.3759765625</v>
      </c>
      <c r="N137" s="101">
        <v>878.3759765625</v>
      </c>
      <c r="O137" s="101">
        <v>878.3759765625</v>
      </c>
      <c r="P137" s="101">
        <v>878.3759765625</v>
      </c>
      <c r="Q137" s="101">
        <v>878.3759765625</v>
      </c>
      <c r="R137" s="102">
        <v>9099.9598828124999</v>
      </c>
      <c r="S137" s="99"/>
      <c r="T137" s="84"/>
      <c r="U137" s="88">
        <v>9099.959465332031</v>
      </c>
      <c r="V137" s="89">
        <v>-4.1748046896827873E-4</v>
      </c>
    </row>
    <row r="138" spans="1:22" ht="11.25" customHeight="1" x14ac:dyDescent="0.25">
      <c r="A138" s="98"/>
      <c r="B138" s="98"/>
      <c r="C138" s="98" t="s">
        <v>170</v>
      </c>
      <c r="D138" s="98"/>
      <c r="E138" s="99"/>
      <c r="F138" s="100">
        <v>463.73</v>
      </c>
      <c r="G138" s="101">
        <v>510.85</v>
      </c>
      <c r="H138" s="101">
        <v>457.83</v>
      </c>
      <c r="I138" s="101">
        <v>541.80999999999995</v>
      </c>
      <c r="J138" s="101">
        <v>552.59</v>
      </c>
      <c r="K138" s="101">
        <v>549.44000000000005</v>
      </c>
      <c r="L138" s="101">
        <v>531.6</v>
      </c>
      <c r="M138" s="100">
        <v>1098.4219970703125</v>
      </c>
      <c r="N138" s="101">
        <v>1098.4219970703125</v>
      </c>
      <c r="O138" s="101">
        <v>1098.4219970703125</v>
      </c>
      <c r="P138" s="101">
        <v>1098.4219970703125</v>
      </c>
      <c r="Q138" s="101">
        <v>1098.4219970703125</v>
      </c>
      <c r="R138" s="102">
        <v>9099.9599853515629</v>
      </c>
      <c r="S138" s="99"/>
      <c r="T138" s="84"/>
      <c r="U138" s="88">
        <v>9099.9599633789057</v>
      </c>
      <c r="V138" s="89">
        <v>-2.1972657123114914E-5</v>
      </c>
    </row>
    <row r="139" spans="1:22" ht="11.25" customHeight="1" x14ac:dyDescent="0.25">
      <c r="A139" s="98"/>
      <c r="B139" s="98"/>
      <c r="C139" s="98" t="s">
        <v>171</v>
      </c>
      <c r="D139" s="98"/>
      <c r="E139" s="99"/>
      <c r="F139" s="100">
        <v>0</v>
      </c>
      <c r="G139" s="101">
        <v>0</v>
      </c>
      <c r="H139" s="101">
        <v>122</v>
      </c>
      <c r="I139" s="101">
        <v>75.83</v>
      </c>
      <c r="J139" s="101">
        <v>195.66</v>
      </c>
      <c r="K139" s="101">
        <v>19.39</v>
      </c>
      <c r="L139" s="101">
        <v>0</v>
      </c>
      <c r="M139" s="100">
        <v>-82.576004028320313</v>
      </c>
      <c r="N139" s="101">
        <v>-82.576004028320313</v>
      </c>
      <c r="O139" s="101">
        <v>-82.576004028320313</v>
      </c>
      <c r="P139" s="101">
        <v>-82.576004028320313</v>
      </c>
      <c r="Q139" s="101">
        <v>-82.576004028320313</v>
      </c>
      <c r="R139" s="102">
        <v>-2.0141601567047474E-5</v>
      </c>
      <c r="S139" s="99"/>
      <c r="T139" s="84"/>
      <c r="U139" s="88">
        <v>5.950927743469947E-6</v>
      </c>
      <c r="V139" s="89">
        <v>2.6092529310517421E-5</v>
      </c>
    </row>
    <row r="140" spans="1:22" ht="11.25" customHeight="1" x14ac:dyDescent="0.25">
      <c r="A140" s="98"/>
      <c r="B140" s="98"/>
      <c r="C140" s="98" t="s">
        <v>172</v>
      </c>
      <c r="D140" s="98"/>
      <c r="E140" s="99"/>
      <c r="F140" s="100">
        <v>0</v>
      </c>
      <c r="G140" s="101">
        <v>0</v>
      </c>
      <c r="H140" s="101">
        <v>0</v>
      </c>
      <c r="I140" s="101">
        <v>50.93</v>
      </c>
      <c r="J140" s="101">
        <v>233.34</v>
      </c>
      <c r="K140" s="101">
        <v>0</v>
      </c>
      <c r="L140" s="101">
        <v>0</v>
      </c>
      <c r="M140" s="100">
        <v>-56.853996276855469</v>
      </c>
      <c r="N140" s="101">
        <v>-56.853996276855469</v>
      </c>
      <c r="O140" s="101">
        <v>-56.853996276855469</v>
      </c>
      <c r="P140" s="101">
        <v>-56.853996276855469</v>
      </c>
      <c r="Q140" s="101">
        <v>-56.853996276855469</v>
      </c>
      <c r="R140" s="102">
        <v>1.8615722638060106E-5</v>
      </c>
      <c r="S140" s="99"/>
      <c r="T140" s="84"/>
      <c r="U140" s="88">
        <v>2.2430419903685106E-5</v>
      </c>
      <c r="V140" s="89">
        <v>3.814697265625E-6</v>
      </c>
    </row>
    <row r="141" spans="1:22" ht="11.25" customHeight="1" x14ac:dyDescent="0.25">
      <c r="A141" s="98"/>
      <c r="B141" s="98"/>
      <c r="C141" s="98" t="s">
        <v>173</v>
      </c>
      <c r="D141" s="98"/>
      <c r="E141" s="99"/>
      <c r="F141" s="100">
        <v>2145.4</v>
      </c>
      <c r="G141" s="101">
        <v>3481.43</v>
      </c>
      <c r="H141" s="101">
        <v>3203.59</v>
      </c>
      <c r="I141" s="101">
        <v>3142.06</v>
      </c>
      <c r="J141" s="101">
        <v>2894.59</v>
      </c>
      <c r="K141" s="101">
        <v>10294.200000000001</v>
      </c>
      <c r="L141" s="101">
        <v>3492.09</v>
      </c>
      <c r="M141" s="100">
        <v>7841.5283203125</v>
      </c>
      <c r="N141" s="101">
        <v>7841.5283203125</v>
      </c>
      <c r="O141" s="101">
        <v>7841.5283203125</v>
      </c>
      <c r="P141" s="101">
        <v>7841.5283203125</v>
      </c>
      <c r="Q141" s="101">
        <v>7841.5283203125</v>
      </c>
      <c r="R141" s="102">
        <v>67861.001601562501</v>
      </c>
      <c r="S141" s="99"/>
      <c r="T141" s="84"/>
      <c r="U141" s="88">
        <v>67861.000664062507</v>
      </c>
      <c r="V141" s="89">
        <v>-9.374999935971573E-4</v>
      </c>
    </row>
    <row r="142" spans="1:22" ht="11.25" customHeight="1" x14ac:dyDescent="0.25">
      <c r="A142" s="98"/>
      <c r="B142" s="98"/>
      <c r="C142" s="98" t="s">
        <v>174</v>
      </c>
      <c r="D142" s="98"/>
      <c r="E142" s="99"/>
      <c r="F142" s="100">
        <v>3101.48</v>
      </c>
      <c r="G142" s="101">
        <v>7700.33</v>
      </c>
      <c r="H142" s="101">
        <v>2194.33</v>
      </c>
      <c r="I142" s="101">
        <v>2870.5</v>
      </c>
      <c r="J142" s="101">
        <v>6050.77</v>
      </c>
      <c r="K142" s="101">
        <v>5706.88</v>
      </c>
      <c r="L142" s="101">
        <v>4335.0200000000004</v>
      </c>
      <c r="M142" s="100">
        <v>9005.1376953125</v>
      </c>
      <c r="N142" s="101">
        <v>9005.1376953125</v>
      </c>
      <c r="O142" s="101">
        <v>9005.1376953125</v>
      </c>
      <c r="P142" s="101">
        <v>9005.1376953125</v>
      </c>
      <c r="Q142" s="101">
        <v>9005.1376953125</v>
      </c>
      <c r="R142" s="102">
        <v>76984.998476562498</v>
      </c>
      <c r="S142" s="99"/>
      <c r="T142" s="84"/>
      <c r="U142" s="88">
        <v>76984.998378906253</v>
      </c>
      <c r="V142" s="89">
        <v>-9.7656244179233909E-5</v>
      </c>
    </row>
    <row r="143" spans="1:22" ht="11.25" customHeight="1" x14ac:dyDescent="0.25">
      <c r="A143" s="98"/>
      <c r="B143" s="98"/>
      <c r="C143" s="98" t="s">
        <v>175</v>
      </c>
      <c r="D143" s="98"/>
      <c r="E143" s="99"/>
      <c r="F143" s="100">
        <v>2520</v>
      </c>
      <c r="G143" s="101">
        <v>3396.82</v>
      </c>
      <c r="H143" s="101">
        <v>3311.63</v>
      </c>
      <c r="I143" s="101">
        <v>2251.25</v>
      </c>
      <c r="J143" s="101">
        <v>2520</v>
      </c>
      <c r="K143" s="101">
        <v>2638.58</v>
      </c>
      <c r="L143" s="101">
        <v>4011.96</v>
      </c>
      <c r="M143" s="100">
        <v>8257.1513671875</v>
      </c>
      <c r="N143" s="101">
        <v>8257.1513671875</v>
      </c>
      <c r="O143" s="101">
        <v>8257.1513671875</v>
      </c>
      <c r="P143" s="101">
        <v>8257.1513671875</v>
      </c>
      <c r="Q143" s="101">
        <v>8257.1513671875</v>
      </c>
      <c r="R143" s="102">
        <v>61935.996835937498</v>
      </c>
      <c r="S143" s="99"/>
      <c r="T143" s="84"/>
      <c r="U143" s="88">
        <v>61936.000781249997</v>
      </c>
      <c r="V143" s="89">
        <v>3.9453124991268851E-3</v>
      </c>
    </row>
    <row r="144" spans="1:22" ht="11.25" customHeight="1" x14ac:dyDescent="0.25">
      <c r="A144" s="98"/>
      <c r="B144" s="98"/>
      <c r="C144" s="98" t="s">
        <v>176</v>
      </c>
      <c r="D144" s="98"/>
      <c r="E144" s="99"/>
      <c r="F144" s="100">
        <v>72.84</v>
      </c>
      <c r="G144" s="101">
        <v>1531.59</v>
      </c>
      <c r="H144" s="101">
        <v>0</v>
      </c>
      <c r="I144" s="101">
        <v>2979.86</v>
      </c>
      <c r="J144" s="101">
        <v>1452.31</v>
      </c>
      <c r="K144" s="101">
        <v>0</v>
      </c>
      <c r="L144" s="101">
        <v>1449.93</v>
      </c>
      <c r="M144" s="100">
        <v>2102.694091796875</v>
      </c>
      <c r="N144" s="101">
        <v>2102.694091796875</v>
      </c>
      <c r="O144" s="101">
        <v>2102.694091796875</v>
      </c>
      <c r="P144" s="101">
        <v>2102.694091796875</v>
      </c>
      <c r="Q144" s="101">
        <v>2102.694091796875</v>
      </c>
      <c r="R144" s="102">
        <v>18000.000458984374</v>
      </c>
      <c r="S144" s="99"/>
      <c r="T144" s="84"/>
      <c r="U144" s="88">
        <v>18000.000756835936</v>
      </c>
      <c r="V144" s="89">
        <v>2.978515622089617E-4</v>
      </c>
    </row>
    <row r="145" spans="1:22" ht="11.25" customHeight="1" x14ac:dyDescent="0.25">
      <c r="A145" s="98"/>
      <c r="B145" s="98"/>
      <c r="C145" s="98" t="s">
        <v>177</v>
      </c>
      <c r="D145" s="98"/>
      <c r="E145" s="99"/>
      <c r="F145" s="100">
        <v>25.98</v>
      </c>
      <c r="G145" s="101">
        <v>25.98</v>
      </c>
      <c r="H145" s="101">
        <v>25.98</v>
      </c>
      <c r="I145" s="101">
        <v>1400.35</v>
      </c>
      <c r="J145" s="101">
        <v>1374.37</v>
      </c>
      <c r="K145" s="101">
        <v>51.96</v>
      </c>
      <c r="L145" s="101">
        <v>25.98</v>
      </c>
      <c r="M145" s="100">
        <v>3013.880126953125</v>
      </c>
      <c r="N145" s="101">
        <v>3013.880126953125</v>
      </c>
      <c r="O145" s="101">
        <v>3013.880126953125</v>
      </c>
      <c r="P145" s="101">
        <v>3013.880126953125</v>
      </c>
      <c r="Q145" s="101">
        <v>3013.880126953125</v>
      </c>
      <c r="R145" s="102">
        <v>18000.000634765624</v>
      </c>
      <c r="S145" s="99"/>
      <c r="T145" s="84"/>
      <c r="U145" s="88">
        <v>18000.00033203125</v>
      </c>
      <c r="V145" s="89">
        <v>-3.0273437369032763E-4</v>
      </c>
    </row>
    <row r="146" spans="1:22" ht="11.25" customHeight="1" x14ac:dyDescent="0.25">
      <c r="A146" s="98"/>
      <c r="B146" s="98"/>
      <c r="C146" s="98" t="s">
        <v>178</v>
      </c>
      <c r="D146" s="98"/>
      <c r="E146" s="99"/>
      <c r="F146" s="100">
        <v>1260.3</v>
      </c>
      <c r="G146" s="101">
        <v>1523.13</v>
      </c>
      <c r="H146" s="101">
        <v>-595.83000000000004</v>
      </c>
      <c r="I146" s="101">
        <v>2454</v>
      </c>
      <c r="J146" s="101">
        <v>1415.23</v>
      </c>
      <c r="K146" s="101">
        <v>768.43</v>
      </c>
      <c r="L146" s="101">
        <v>1749.68</v>
      </c>
      <c r="M146" s="100">
        <v>1885.011962890625</v>
      </c>
      <c r="N146" s="101">
        <v>1885.011962890625</v>
      </c>
      <c r="O146" s="101">
        <v>1885.011962890625</v>
      </c>
      <c r="P146" s="101">
        <v>1885.011962890625</v>
      </c>
      <c r="Q146" s="101">
        <v>1885.011962890625</v>
      </c>
      <c r="R146" s="102">
        <v>17999.999814453127</v>
      </c>
      <c r="S146" s="99"/>
      <c r="T146" s="84"/>
      <c r="U146" s="88">
        <v>17999.999799804689</v>
      </c>
      <c r="V146" s="89">
        <v>-1.4648438082076609E-5</v>
      </c>
    </row>
    <row r="147" spans="1:22" ht="11.25" customHeight="1" x14ac:dyDescent="0.25">
      <c r="A147" s="98"/>
      <c r="B147" s="98"/>
      <c r="C147" s="98" t="s">
        <v>179</v>
      </c>
      <c r="D147" s="98"/>
      <c r="E147" s="99"/>
      <c r="F147" s="100">
        <v>0</v>
      </c>
      <c r="G147" s="101">
        <v>200</v>
      </c>
      <c r="H147" s="101">
        <v>0</v>
      </c>
      <c r="I147" s="101">
        <v>0</v>
      </c>
      <c r="J147" s="101">
        <v>0</v>
      </c>
      <c r="K147" s="101">
        <v>0</v>
      </c>
      <c r="L147" s="101">
        <v>0</v>
      </c>
      <c r="M147" s="100">
        <v>-40</v>
      </c>
      <c r="N147" s="101">
        <v>-40</v>
      </c>
      <c r="O147" s="101">
        <v>-40</v>
      </c>
      <c r="P147" s="101">
        <v>-40</v>
      </c>
      <c r="Q147" s="101">
        <v>-40</v>
      </c>
      <c r="R147" s="102">
        <v>0</v>
      </c>
      <c r="S147" s="99"/>
      <c r="T147" s="84"/>
      <c r="U147" s="88">
        <v>1.9073486328125E-6</v>
      </c>
      <c r="V147" s="89">
        <v>1.9073486328125E-6</v>
      </c>
    </row>
    <row r="148" spans="1:22" ht="11.25" customHeight="1" x14ac:dyDescent="0.25">
      <c r="A148" s="98"/>
      <c r="B148" s="98"/>
      <c r="C148" s="98" t="s">
        <v>180</v>
      </c>
      <c r="D148" s="98"/>
      <c r="E148" s="99"/>
      <c r="F148" s="100">
        <v>180</v>
      </c>
      <c r="G148" s="101">
        <v>245</v>
      </c>
      <c r="H148" s="101">
        <v>0</v>
      </c>
      <c r="I148" s="101">
        <v>0</v>
      </c>
      <c r="J148" s="101">
        <v>0</v>
      </c>
      <c r="K148" s="101">
        <v>0</v>
      </c>
      <c r="L148" s="101">
        <v>0</v>
      </c>
      <c r="M148" s="100">
        <v>-85</v>
      </c>
      <c r="N148" s="101">
        <v>-85</v>
      </c>
      <c r="O148" s="101">
        <v>-85</v>
      </c>
      <c r="P148" s="101">
        <v>-85</v>
      </c>
      <c r="Q148" s="101">
        <v>-85</v>
      </c>
      <c r="R148" s="102">
        <v>0</v>
      </c>
      <c r="S148" s="99"/>
      <c r="T148" s="84"/>
      <c r="U148" s="88">
        <v>-7.62939453125E-6</v>
      </c>
      <c r="V148" s="89">
        <v>-7.62939453125E-6</v>
      </c>
    </row>
    <row r="149" spans="1:22" ht="11.25" customHeight="1" x14ac:dyDescent="0.25">
      <c r="A149" s="98"/>
      <c r="B149" s="98"/>
      <c r="C149" s="98" t="s">
        <v>181</v>
      </c>
      <c r="D149" s="98"/>
      <c r="E149" s="99"/>
      <c r="F149" s="100">
        <v>33.950000000000003</v>
      </c>
      <c r="G149" s="101">
        <v>33.950000000000003</v>
      </c>
      <c r="H149" s="101">
        <v>0</v>
      </c>
      <c r="I149" s="101">
        <v>0</v>
      </c>
      <c r="J149" s="101">
        <v>0</v>
      </c>
      <c r="K149" s="101">
        <v>0</v>
      </c>
      <c r="L149" s="101">
        <v>0</v>
      </c>
      <c r="M149" s="100">
        <v>-13.579999923706055</v>
      </c>
      <c r="N149" s="101">
        <v>-13.579999923706055</v>
      </c>
      <c r="O149" s="101">
        <v>-13.579999923706055</v>
      </c>
      <c r="P149" s="101">
        <v>-13.579999923706055</v>
      </c>
      <c r="Q149" s="101">
        <v>-13.579999923706055</v>
      </c>
      <c r="R149" s="102">
        <v>3.8146973224684189E-7</v>
      </c>
      <c r="S149" s="99"/>
      <c r="T149" s="84"/>
      <c r="U149" s="88">
        <v>1.3351440486530919E-6</v>
      </c>
      <c r="V149" s="89">
        <v>9.5367431640625E-7</v>
      </c>
    </row>
    <row r="150" spans="1:22" ht="11.25" customHeight="1" x14ac:dyDescent="0.25">
      <c r="A150" s="98"/>
      <c r="B150" s="98"/>
      <c r="C150" s="98" t="s">
        <v>182</v>
      </c>
      <c r="D150" s="98"/>
      <c r="E150" s="99"/>
      <c r="F150" s="100">
        <v>2021.99</v>
      </c>
      <c r="G150" s="101">
        <v>133.88</v>
      </c>
      <c r="H150" s="101">
        <v>180.54</v>
      </c>
      <c r="I150" s="101">
        <v>126.76</v>
      </c>
      <c r="J150" s="101">
        <v>1649.52</v>
      </c>
      <c r="K150" s="101">
        <v>293.51</v>
      </c>
      <c r="L150" s="101">
        <v>500.48</v>
      </c>
      <c r="M150" s="100">
        <v>2618.6640625</v>
      </c>
      <c r="N150" s="101">
        <v>2618.6640625</v>
      </c>
      <c r="O150" s="101">
        <v>2618.6640625</v>
      </c>
      <c r="P150" s="101">
        <v>2618.6640625</v>
      </c>
      <c r="Q150" s="101">
        <v>2618.6640625</v>
      </c>
      <c r="R150" s="102">
        <v>18000.0003125</v>
      </c>
      <c r="S150" s="99"/>
      <c r="T150" s="84"/>
      <c r="U150" s="88">
        <v>18000.00042480469</v>
      </c>
      <c r="V150" s="89">
        <v>1.1230468953726813E-4</v>
      </c>
    </row>
    <row r="151" spans="1:22" ht="11.25" customHeight="1" x14ac:dyDescent="0.25">
      <c r="A151" s="98"/>
      <c r="B151" s="98"/>
      <c r="C151" s="98" t="s">
        <v>183</v>
      </c>
      <c r="D151" s="98"/>
      <c r="E151" s="99"/>
      <c r="F151" s="100">
        <v>2284.5</v>
      </c>
      <c r="G151" s="101">
        <v>0</v>
      </c>
      <c r="H151" s="101">
        <v>0</v>
      </c>
      <c r="I151" s="101">
        <v>0</v>
      </c>
      <c r="J151" s="101">
        <v>1143.31</v>
      </c>
      <c r="K151" s="101">
        <v>0</v>
      </c>
      <c r="L151" s="101">
        <v>0</v>
      </c>
      <c r="M151" s="100">
        <v>2914.43798828125</v>
      </c>
      <c r="N151" s="101">
        <v>2914.43798828125</v>
      </c>
      <c r="O151" s="101">
        <v>2914.43798828125</v>
      </c>
      <c r="P151" s="101">
        <v>2914.43798828125</v>
      </c>
      <c r="Q151" s="101">
        <v>2914.43798828125</v>
      </c>
      <c r="R151" s="102">
        <v>17999.999941406248</v>
      </c>
      <c r="S151" s="99"/>
      <c r="T151" s="84"/>
      <c r="U151" s="88">
        <v>18000.000185546873</v>
      </c>
      <c r="V151" s="89">
        <v>2.44140625E-4</v>
      </c>
    </row>
    <row r="152" spans="1:22" ht="11.25" customHeight="1" x14ac:dyDescent="0.25">
      <c r="A152" s="98"/>
      <c r="B152" s="98"/>
      <c r="C152" s="98" t="s">
        <v>184</v>
      </c>
      <c r="D152" s="98"/>
      <c r="E152" s="99"/>
      <c r="F152" s="100">
        <v>1536.75</v>
      </c>
      <c r="G152" s="101">
        <v>0</v>
      </c>
      <c r="H152" s="101">
        <v>0</v>
      </c>
      <c r="I152" s="101">
        <v>0</v>
      </c>
      <c r="J152" s="101">
        <v>0</v>
      </c>
      <c r="K152" s="101">
        <v>0</v>
      </c>
      <c r="L152" s="101">
        <v>0</v>
      </c>
      <c r="M152" s="100">
        <v>3292.64990234375</v>
      </c>
      <c r="N152" s="101">
        <v>3292.64990234375</v>
      </c>
      <c r="O152" s="101">
        <v>3292.64990234375</v>
      </c>
      <c r="P152" s="101">
        <v>3292.64990234375</v>
      </c>
      <c r="Q152" s="101">
        <v>3292.64990234375</v>
      </c>
      <c r="R152" s="102">
        <v>17999.99951171875</v>
      </c>
      <c r="S152" s="99"/>
      <c r="T152" s="84"/>
      <c r="U152" s="88">
        <v>17999.999755859375</v>
      </c>
      <c r="V152" s="89">
        <v>2.44140625E-4</v>
      </c>
    </row>
    <row r="153" spans="1:22" ht="11.25" customHeight="1" x14ac:dyDescent="0.25">
      <c r="A153" s="98"/>
      <c r="B153" s="98"/>
      <c r="C153" s="98" t="s">
        <v>185</v>
      </c>
      <c r="D153" s="98"/>
      <c r="E153" s="99"/>
      <c r="F153" s="100">
        <v>9370.56</v>
      </c>
      <c r="G153" s="101">
        <v>9089.91</v>
      </c>
      <c r="H153" s="101">
        <v>8135.26</v>
      </c>
      <c r="I153" s="101">
        <v>8260.44</v>
      </c>
      <c r="J153" s="101">
        <v>3523.24</v>
      </c>
      <c r="K153" s="101">
        <v>5898.64</v>
      </c>
      <c r="L153" s="101">
        <v>3277.15</v>
      </c>
      <c r="M153" s="100">
        <v>8548.9599609375</v>
      </c>
      <c r="N153" s="101">
        <v>8548.9599609375</v>
      </c>
      <c r="O153" s="101">
        <v>8548.9599609375</v>
      </c>
      <c r="P153" s="101">
        <v>8548.9599609375</v>
      </c>
      <c r="Q153" s="101">
        <v>8548.9599609375</v>
      </c>
      <c r="R153" s="102">
        <v>90299.999804687512</v>
      </c>
      <c r="S153" s="99"/>
      <c r="T153" s="84"/>
      <c r="U153" s="88">
        <v>90299.999355468753</v>
      </c>
      <c r="V153" s="89">
        <v>-4.4921875814907253E-4</v>
      </c>
    </row>
    <row r="154" spans="1:22" ht="11.25" customHeight="1" x14ac:dyDescent="0.25">
      <c r="A154" s="98"/>
      <c r="B154" s="98"/>
      <c r="C154" s="98" t="s">
        <v>186</v>
      </c>
      <c r="D154" s="98"/>
      <c r="E154" s="99"/>
      <c r="F154" s="100">
        <v>6007.01</v>
      </c>
      <c r="G154" s="101">
        <v>7307.06</v>
      </c>
      <c r="H154" s="101">
        <v>5970.18</v>
      </c>
      <c r="I154" s="101">
        <v>5431.17</v>
      </c>
      <c r="J154" s="101">
        <v>4741.45</v>
      </c>
      <c r="K154" s="101">
        <v>4386.28</v>
      </c>
      <c r="L154" s="101">
        <v>4781.2299999999996</v>
      </c>
      <c r="M154" s="100">
        <v>12393.1240234375</v>
      </c>
      <c r="N154" s="101">
        <v>12393.1240234375</v>
      </c>
      <c r="O154" s="101">
        <v>12393.1240234375</v>
      </c>
      <c r="P154" s="101">
        <v>12393.1240234375</v>
      </c>
      <c r="Q154" s="101">
        <v>12393.1240234375</v>
      </c>
      <c r="R154" s="102">
        <v>100590.0001171875</v>
      </c>
      <c r="S154" s="99"/>
      <c r="T154" s="84"/>
      <c r="U154" s="88">
        <v>100590.0018359375</v>
      </c>
      <c r="V154" s="89">
        <v>1.7187499906867743E-3</v>
      </c>
    </row>
    <row r="155" spans="1:22" ht="11.25" customHeight="1" x14ac:dyDescent="0.25">
      <c r="A155" s="98"/>
      <c r="B155" s="98"/>
      <c r="C155" s="98" t="s">
        <v>187</v>
      </c>
      <c r="D155" s="98"/>
      <c r="E155" s="99"/>
      <c r="F155" s="100">
        <v>6818.72</v>
      </c>
      <c r="G155" s="101">
        <v>7719.82</v>
      </c>
      <c r="H155" s="101">
        <v>0</v>
      </c>
      <c r="I155" s="101">
        <v>6439.2</v>
      </c>
      <c r="J155" s="101">
        <v>8106.64</v>
      </c>
      <c r="K155" s="101">
        <v>0</v>
      </c>
      <c r="L155" s="101">
        <v>3842.71</v>
      </c>
      <c r="M155" s="100">
        <v>15464.5810546875</v>
      </c>
      <c r="N155" s="101">
        <v>15464.5810546875</v>
      </c>
      <c r="O155" s="101">
        <v>15464.5810546875</v>
      </c>
      <c r="P155" s="101">
        <v>15464.5810546875</v>
      </c>
      <c r="Q155" s="101">
        <v>15464.5810546875</v>
      </c>
      <c r="R155" s="102">
        <v>110249.9952734375</v>
      </c>
      <c r="S155" s="99"/>
      <c r="T155" s="84"/>
      <c r="U155" s="88">
        <v>110249.998125</v>
      </c>
      <c r="V155" s="89">
        <v>2.8515625017462298E-3</v>
      </c>
    </row>
    <row r="156" spans="1:22" ht="11.25" customHeight="1" x14ac:dyDescent="0.25">
      <c r="A156" s="98"/>
      <c r="B156" s="98"/>
      <c r="C156" s="103" t="s">
        <v>188</v>
      </c>
      <c r="D156" s="103"/>
      <c r="E156" s="104"/>
      <c r="F156" s="105">
        <v>47479.960000000006</v>
      </c>
      <c r="G156" s="106">
        <v>72611.199999999983</v>
      </c>
      <c r="H156" s="106">
        <v>37497.060000000005</v>
      </c>
      <c r="I156" s="106">
        <v>41578.049999999988</v>
      </c>
      <c r="J156" s="106">
        <v>48347.94</v>
      </c>
      <c r="K156" s="106">
        <v>36258.520000000004</v>
      </c>
      <c r="L156" s="106">
        <v>31301.7</v>
      </c>
      <c r="M156" s="105">
        <v>94888.152109146118</v>
      </c>
      <c r="N156" s="106">
        <v>94888.152109146118</v>
      </c>
      <c r="O156" s="106">
        <v>94888.152109146118</v>
      </c>
      <c r="P156" s="106">
        <v>94888.152109146118</v>
      </c>
      <c r="Q156" s="106">
        <v>94888.152109146118</v>
      </c>
      <c r="R156" s="107">
        <v>789515.19054573053</v>
      </c>
      <c r="S156" s="104"/>
      <c r="T156" s="85"/>
      <c r="U156" s="90">
        <v>789515.20074176788</v>
      </c>
      <c r="V156" s="85">
        <v>1.0196037293439986E-2</v>
      </c>
    </row>
    <row r="157" spans="1:22" ht="11.25" customHeight="1" x14ac:dyDescent="0.25">
      <c r="A157" s="98"/>
      <c r="B157" s="98" t="s">
        <v>33</v>
      </c>
      <c r="C157" s="98"/>
      <c r="D157" s="98"/>
      <c r="E157" s="99"/>
      <c r="F157" s="100"/>
      <c r="G157" s="101"/>
      <c r="H157" s="101"/>
      <c r="I157" s="101"/>
      <c r="J157" s="101"/>
      <c r="K157" s="101"/>
      <c r="L157" s="101"/>
      <c r="M157" s="100"/>
      <c r="N157" s="101"/>
      <c r="O157" s="101"/>
      <c r="P157" s="101"/>
      <c r="Q157" s="101"/>
      <c r="R157" s="102"/>
      <c r="S157" s="99"/>
      <c r="T157" s="84"/>
      <c r="U157" s="88"/>
      <c r="V157" s="89"/>
    </row>
    <row r="158" spans="1:22" ht="11.25" customHeight="1" x14ac:dyDescent="0.25">
      <c r="A158" s="98"/>
      <c r="B158" s="98"/>
      <c r="C158" s="98" t="s">
        <v>189</v>
      </c>
      <c r="D158" s="98"/>
      <c r="E158" s="99"/>
      <c r="F158" s="100">
        <v>81042.13</v>
      </c>
      <c r="G158" s="101">
        <v>8212.7099999999991</v>
      </c>
      <c r="H158" s="101">
        <v>0</v>
      </c>
      <c r="I158" s="101">
        <v>150</v>
      </c>
      <c r="J158" s="101">
        <v>0</v>
      </c>
      <c r="K158" s="101">
        <v>0</v>
      </c>
      <c r="L158" s="101">
        <v>-4682.04</v>
      </c>
      <c r="M158" s="100">
        <v>-16834.6640625</v>
      </c>
      <c r="N158" s="101">
        <v>-16834.6640625</v>
      </c>
      <c r="O158" s="101">
        <v>-16834.6640625</v>
      </c>
      <c r="P158" s="101">
        <v>-16834.6640625</v>
      </c>
      <c r="Q158" s="101">
        <v>-16834.6640625</v>
      </c>
      <c r="R158" s="102">
        <v>549.47968750000291</v>
      </c>
      <c r="S158" s="99"/>
      <c r="T158" s="84"/>
      <c r="U158" s="88">
        <v>549.47183593749651</v>
      </c>
      <c r="V158" s="89">
        <v>-7.8515625064028427E-3</v>
      </c>
    </row>
    <row r="159" spans="1:22" ht="11.25" customHeight="1" x14ac:dyDescent="0.25">
      <c r="A159" s="98"/>
      <c r="B159" s="98"/>
      <c r="C159" s="98" t="s">
        <v>190</v>
      </c>
      <c r="D159" s="98"/>
      <c r="E159" s="99"/>
      <c r="F159" s="100">
        <v>76139.789999999994</v>
      </c>
      <c r="G159" s="101">
        <v>7496.35</v>
      </c>
      <c r="H159" s="101">
        <v>0</v>
      </c>
      <c r="I159" s="101">
        <v>0</v>
      </c>
      <c r="J159" s="101">
        <v>0</v>
      </c>
      <c r="K159" s="101">
        <v>130</v>
      </c>
      <c r="L159" s="101">
        <v>-4749.12</v>
      </c>
      <c r="M159" s="100">
        <v>-15696.484375</v>
      </c>
      <c r="N159" s="101">
        <v>-15696.484375</v>
      </c>
      <c r="O159" s="101">
        <v>-15696.484375</v>
      </c>
      <c r="P159" s="101">
        <v>-15696.484375</v>
      </c>
      <c r="Q159" s="101">
        <v>-15696.484375</v>
      </c>
      <c r="R159" s="102">
        <v>534.59812500000407</v>
      </c>
      <c r="S159" s="99"/>
      <c r="T159" s="84"/>
      <c r="U159" s="88">
        <v>534.60093749999942</v>
      </c>
      <c r="V159" s="89">
        <v>2.8124999953433871E-3</v>
      </c>
    </row>
    <row r="160" spans="1:22" ht="11.25" customHeight="1" x14ac:dyDescent="0.25">
      <c r="A160" s="98"/>
      <c r="B160" s="98"/>
      <c r="C160" s="98" t="s">
        <v>191</v>
      </c>
      <c r="D160" s="98"/>
      <c r="E160" s="99"/>
      <c r="F160" s="100">
        <v>63988.08</v>
      </c>
      <c r="G160" s="101">
        <v>4037.84</v>
      </c>
      <c r="H160" s="101">
        <v>0</v>
      </c>
      <c r="I160" s="101">
        <v>0</v>
      </c>
      <c r="J160" s="101">
        <v>0</v>
      </c>
      <c r="K160" s="101">
        <v>52.24</v>
      </c>
      <c r="L160" s="101">
        <v>-1658.94</v>
      </c>
      <c r="M160" s="100">
        <v>-13200.6845703125</v>
      </c>
      <c r="N160" s="101">
        <v>-13200.6845703125</v>
      </c>
      <c r="O160" s="101">
        <v>-13200.6845703125</v>
      </c>
      <c r="P160" s="101">
        <v>-13200.6845703125</v>
      </c>
      <c r="Q160" s="101">
        <v>-13200.6845703125</v>
      </c>
      <c r="R160" s="102">
        <v>415.79714843750116</v>
      </c>
      <c r="S160" s="99"/>
      <c r="T160" s="84"/>
      <c r="U160" s="88">
        <v>415.79792968749825</v>
      </c>
      <c r="V160" s="89">
        <v>7.8124999708961695E-4</v>
      </c>
    </row>
    <row r="161" spans="1:22" ht="11.25" customHeight="1" x14ac:dyDescent="0.25">
      <c r="A161" s="98"/>
      <c r="B161" s="98"/>
      <c r="C161" s="98" t="s">
        <v>192</v>
      </c>
      <c r="D161" s="98"/>
      <c r="E161" s="99"/>
      <c r="F161" s="100">
        <v>675</v>
      </c>
      <c r="G161" s="101">
        <v>1909.93</v>
      </c>
      <c r="H161" s="101">
        <v>150</v>
      </c>
      <c r="I161" s="101">
        <v>1050</v>
      </c>
      <c r="J161" s="101">
        <v>1200</v>
      </c>
      <c r="K161" s="101">
        <v>787.5</v>
      </c>
      <c r="L161" s="101">
        <v>1325</v>
      </c>
      <c r="M161" s="100">
        <v>200.51396179199219</v>
      </c>
      <c r="N161" s="101">
        <v>200.51396179199219</v>
      </c>
      <c r="O161" s="101">
        <v>200.51396179199219</v>
      </c>
      <c r="P161" s="101">
        <v>200.51396179199219</v>
      </c>
      <c r="Q161" s="101">
        <v>200.51396179199219</v>
      </c>
      <c r="R161" s="102">
        <v>8099.9998089599612</v>
      </c>
      <c r="S161" s="99"/>
      <c r="T161" s="84"/>
      <c r="U161" s="88">
        <v>8099.9998547363284</v>
      </c>
      <c r="V161" s="89">
        <v>4.57763671875E-5</v>
      </c>
    </row>
    <row r="162" spans="1:22" ht="11.25" customHeight="1" x14ac:dyDescent="0.25">
      <c r="A162" s="98"/>
      <c r="B162" s="98"/>
      <c r="C162" s="98" t="s">
        <v>193</v>
      </c>
      <c r="D162" s="98"/>
      <c r="E162" s="99"/>
      <c r="F162" s="100">
        <v>0</v>
      </c>
      <c r="G162" s="101">
        <v>2312.69</v>
      </c>
      <c r="H162" s="101">
        <v>1125</v>
      </c>
      <c r="I162" s="101">
        <v>1275</v>
      </c>
      <c r="J162" s="101">
        <v>1500</v>
      </c>
      <c r="K162" s="101">
        <v>2625</v>
      </c>
      <c r="L162" s="101">
        <v>1950</v>
      </c>
      <c r="M162" s="100">
        <v>5472.0615234375</v>
      </c>
      <c r="N162" s="101">
        <v>5472.0615234375</v>
      </c>
      <c r="O162" s="101">
        <v>5472.0615234375</v>
      </c>
      <c r="P162" s="101">
        <v>5472.0615234375</v>
      </c>
      <c r="Q162" s="101">
        <v>5472.0615234375</v>
      </c>
      <c r="R162" s="102">
        <v>38147.997617187502</v>
      </c>
      <c r="S162" s="99"/>
      <c r="T162" s="84"/>
      <c r="U162" s="88">
        <v>38147.999082031252</v>
      </c>
      <c r="V162" s="89">
        <v>1.46484375E-3</v>
      </c>
    </row>
    <row r="163" spans="1:22" ht="11.25" customHeight="1" x14ac:dyDescent="0.25">
      <c r="A163" s="98"/>
      <c r="B163" s="98"/>
      <c r="C163" s="98" t="s">
        <v>194</v>
      </c>
      <c r="D163" s="98"/>
      <c r="E163" s="99"/>
      <c r="F163" s="100">
        <v>0</v>
      </c>
      <c r="G163" s="101">
        <v>1377.38</v>
      </c>
      <c r="H163" s="101">
        <v>562.5</v>
      </c>
      <c r="I163" s="101">
        <v>300</v>
      </c>
      <c r="J163" s="101">
        <v>600</v>
      </c>
      <c r="K163" s="101">
        <v>450</v>
      </c>
      <c r="L163" s="101">
        <v>750</v>
      </c>
      <c r="M163" s="100">
        <v>-51.975975036621094</v>
      </c>
      <c r="N163" s="101">
        <v>-51.975975036621094</v>
      </c>
      <c r="O163" s="101">
        <v>-51.975975036621094</v>
      </c>
      <c r="P163" s="101">
        <v>-51.975975036621094</v>
      </c>
      <c r="Q163" s="101">
        <v>-51.975975036621094</v>
      </c>
      <c r="R163" s="102">
        <v>3780.0001248168946</v>
      </c>
      <c r="S163" s="99"/>
      <c r="T163" s="84"/>
      <c r="U163" s="88">
        <v>3780.000101928711</v>
      </c>
      <c r="V163" s="89">
        <v>-2.288818359375E-5</v>
      </c>
    </row>
    <row r="164" spans="1:22" ht="11.25" customHeight="1" x14ac:dyDescent="0.25">
      <c r="A164" s="98"/>
      <c r="B164" s="98"/>
      <c r="C164" s="98" t="s">
        <v>195</v>
      </c>
      <c r="D164" s="98"/>
      <c r="E164" s="99"/>
      <c r="F164" s="100">
        <v>0</v>
      </c>
      <c r="G164" s="101">
        <v>0</v>
      </c>
      <c r="H164" s="101">
        <v>0</v>
      </c>
      <c r="I164" s="101">
        <v>0</v>
      </c>
      <c r="J164" s="101">
        <v>0</v>
      </c>
      <c r="K164" s="101">
        <v>0</v>
      </c>
      <c r="L164" s="101">
        <v>0</v>
      </c>
      <c r="M164" s="100">
        <v>2141</v>
      </c>
      <c r="N164" s="101">
        <v>2141</v>
      </c>
      <c r="O164" s="101">
        <v>2141</v>
      </c>
      <c r="P164" s="101">
        <v>2141</v>
      </c>
      <c r="Q164" s="101">
        <v>2141</v>
      </c>
      <c r="R164" s="102">
        <v>10705</v>
      </c>
      <c r="S164" s="99"/>
      <c r="T164" s="84"/>
      <c r="U164" s="88">
        <v>10705.000366210938</v>
      </c>
      <c r="V164" s="89">
        <v>3.662109375E-4</v>
      </c>
    </row>
    <row r="165" spans="1:22" ht="11.25" customHeight="1" x14ac:dyDescent="0.25">
      <c r="A165" s="98"/>
      <c r="B165" s="98"/>
      <c r="C165" s="98" t="s">
        <v>196</v>
      </c>
      <c r="D165" s="98"/>
      <c r="E165" s="99"/>
      <c r="F165" s="100">
        <v>0</v>
      </c>
      <c r="G165" s="101">
        <v>0</v>
      </c>
      <c r="H165" s="101">
        <v>0</v>
      </c>
      <c r="I165" s="101">
        <v>0</v>
      </c>
      <c r="J165" s="101">
        <v>0</v>
      </c>
      <c r="K165" s="101">
        <v>0</v>
      </c>
      <c r="L165" s="101">
        <v>0</v>
      </c>
      <c r="M165" s="100">
        <v>2123.800048828125</v>
      </c>
      <c r="N165" s="101">
        <v>2123.800048828125</v>
      </c>
      <c r="O165" s="101">
        <v>2123.800048828125</v>
      </c>
      <c r="P165" s="101">
        <v>2123.800048828125</v>
      </c>
      <c r="Q165" s="101">
        <v>2123.800048828125</v>
      </c>
      <c r="R165" s="102">
        <v>10619.000244140625</v>
      </c>
      <c r="S165" s="99"/>
      <c r="T165" s="84"/>
      <c r="U165" s="88">
        <v>10619</v>
      </c>
      <c r="V165" s="89">
        <v>-2.44140625E-4</v>
      </c>
    </row>
    <row r="166" spans="1:22" ht="11.25" customHeight="1" x14ac:dyDescent="0.25">
      <c r="A166" s="98"/>
      <c r="B166" s="98"/>
      <c r="C166" s="98" t="s">
        <v>197</v>
      </c>
      <c r="D166" s="98"/>
      <c r="E166" s="99"/>
      <c r="F166" s="100">
        <v>0</v>
      </c>
      <c r="G166" s="101">
        <v>12400</v>
      </c>
      <c r="H166" s="101">
        <v>-1675</v>
      </c>
      <c r="I166" s="101">
        <v>5475</v>
      </c>
      <c r="J166" s="101">
        <v>5125</v>
      </c>
      <c r="K166" s="101">
        <v>4825</v>
      </c>
      <c r="L166" s="101">
        <v>0</v>
      </c>
      <c r="M166" s="100">
        <v>-3244.800048828125</v>
      </c>
      <c r="N166" s="101">
        <v>-3244.800048828125</v>
      </c>
      <c r="O166" s="101">
        <v>-3244.800048828125</v>
      </c>
      <c r="P166" s="101">
        <v>-3244.800048828125</v>
      </c>
      <c r="Q166" s="101">
        <v>-3244.800048828125</v>
      </c>
      <c r="R166" s="102">
        <v>9925.999755859375</v>
      </c>
      <c r="S166" s="99"/>
      <c r="T166" s="84"/>
      <c r="U166" s="88">
        <v>9925.9998779296875</v>
      </c>
      <c r="V166" s="89">
        <v>1.220703125E-4</v>
      </c>
    </row>
    <row r="167" spans="1:22" ht="11.25" customHeight="1" x14ac:dyDescent="0.25">
      <c r="A167" s="98"/>
      <c r="B167" s="98"/>
      <c r="C167" s="98" t="s">
        <v>198</v>
      </c>
      <c r="D167" s="98"/>
      <c r="E167" s="99"/>
      <c r="F167" s="100">
        <v>3380</v>
      </c>
      <c r="G167" s="101">
        <v>0</v>
      </c>
      <c r="H167" s="101">
        <v>2502.5</v>
      </c>
      <c r="I167" s="101">
        <v>5460</v>
      </c>
      <c r="J167" s="101">
        <v>4680</v>
      </c>
      <c r="K167" s="101">
        <v>5005.5</v>
      </c>
      <c r="L167" s="101">
        <v>4907.5</v>
      </c>
      <c r="M167" s="100">
        <v>9692.900390625</v>
      </c>
      <c r="N167" s="101">
        <v>9692.900390625</v>
      </c>
      <c r="O167" s="101">
        <v>9692.900390625</v>
      </c>
      <c r="P167" s="101">
        <v>9692.900390625</v>
      </c>
      <c r="Q167" s="101">
        <v>9692.900390625</v>
      </c>
      <c r="R167" s="102">
        <v>74400.001953125</v>
      </c>
      <c r="S167" s="99"/>
      <c r="T167" s="84"/>
      <c r="U167" s="88">
        <v>74399.998046875</v>
      </c>
      <c r="V167" s="89">
        <v>-3.90625E-3</v>
      </c>
    </row>
    <row r="168" spans="1:22" ht="11.25" customHeight="1" x14ac:dyDescent="0.25">
      <c r="A168" s="98"/>
      <c r="B168" s="98"/>
      <c r="C168" s="98" t="s">
        <v>199</v>
      </c>
      <c r="D168" s="98"/>
      <c r="E168" s="99"/>
      <c r="F168" s="100">
        <v>0</v>
      </c>
      <c r="G168" s="101">
        <v>5102.5</v>
      </c>
      <c r="H168" s="101">
        <v>0</v>
      </c>
      <c r="I168" s="101">
        <v>0</v>
      </c>
      <c r="J168" s="101">
        <v>0</v>
      </c>
      <c r="K168" s="101">
        <v>0</v>
      </c>
      <c r="L168" s="101">
        <v>0</v>
      </c>
      <c r="M168" s="100">
        <v>3299.5</v>
      </c>
      <c r="N168" s="101">
        <v>3299.5</v>
      </c>
      <c r="O168" s="101">
        <v>3299.5</v>
      </c>
      <c r="P168" s="101">
        <v>3299.5</v>
      </c>
      <c r="Q168" s="101">
        <v>3299.5</v>
      </c>
      <c r="R168" s="102">
        <v>21600</v>
      </c>
      <c r="S168" s="99"/>
      <c r="T168" s="84"/>
      <c r="U168" s="88">
        <v>21599.99951171875</v>
      </c>
      <c r="V168" s="89">
        <v>-4.8828125E-4</v>
      </c>
    </row>
    <row r="169" spans="1:22" ht="11.25" customHeight="1" x14ac:dyDescent="0.25">
      <c r="A169" s="98"/>
      <c r="B169" s="98"/>
      <c r="C169" s="98" t="s">
        <v>200</v>
      </c>
      <c r="D169" s="98"/>
      <c r="E169" s="99"/>
      <c r="F169" s="100">
        <v>0</v>
      </c>
      <c r="G169" s="101">
        <v>1020</v>
      </c>
      <c r="H169" s="101">
        <v>1020</v>
      </c>
      <c r="I169" s="101">
        <v>1800</v>
      </c>
      <c r="J169" s="101">
        <v>1445</v>
      </c>
      <c r="K169" s="101">
        <v>1275</v>
      </c>
      <c r="L169" s="101">
        <v>1700</v>
      </c>
      <c r="M169" s="100">
        <v>-428</v>
      </c>
      <c r="N169" s="101">
        <v>-428</v>
      </c>
      <c r="O169" s="101">
        <v>-428</v>
      </c>
      <c r="P169" s="101">
        <v>-428</v>
      </c>
      <c r="Q169" s="101">
        <v>-428</v>
      </c>
      <c r="R169" s="102">
        <v>6120</v>
      </c>
      <c r="S169" s="99"/>
      <c r="T169" s="84"/>
      <c r="U169" s="88">
        <v>6119.9999923706055</v>
      </c>
      <c r="V169" s="89">
        <v>-7.62939453125E-6</v>
      </c>
    </row>
    <row r="170" spans="1:22" ht="11.25" customHeight="1" x14ac:dyDescent="0.25">
      <c r="A170" s="98"/>
      <c r="B170" s="98"/>
      <c r="C170" s="98" t="s">
        <v>201</v>
      </c>
      <c r="D170" s="98"/>
      <c r="E170" s="99"/>
      <c r="F170" s="100">
        <v>0</v>
      </c>
      <c r="G170" s="101">
        <v>3145</v>
      </c>
      <c r="H170" s="101">
        <v>3145</v>
      </c>
      <c r="I170" s="101">
        <v>2920</v>
      </c>
      <c r="J170" s="101">
        <v>3740</v>
      </c>
      <c r="K170" s="101">
        <v>2210</v>
      </c>
      <c r="L170" s="101">
        <v>2805</v>
      </c>
      <c r="M170" s="100">
        <v>79</v>
      </c>
      <c r="N170" s="101">
        <v>79</v>
      </c>
      <c r="O170" s="101">
        <v>79</v>
      </c>
      <c r="P170" s="101">
        <v>79</v>
      </c>
      <c r="Q170" s="101">
        <v>79</v>
      </c>
      <c r="R170" s="102">
        <v>18360</v>
      </c>
      <c r="S170" s="99"/>
      <c r="T170" s="84"/>
      <c r="U170" s="88">
        <v>18359.999816894531</v>
      </c>
      <c r="V170" s="89">
        <v>-1.8310546875E-4</v>
      </c>
    </row>
    <row r="171" spans="1:22" ht="11.25" customHeight="1" x14ac:dyDescent="0.25">
      <c r="A171" s="98"/>
      <c r="B171" s="98"/>
      <c r="C171" s="98" t="s">
        <v>202</v>
      </c>
      <c r="D171" s="98"/>
      <c r="E171" s="99"/>
      <c r="F171" s="100">
        <v>0</v>
      </c>
      <c r="G171" s="101">
        <v>1020</v>
      </c>
      <c r="H171" s="101">
        <v>1020</v>
      </c>
      <c r="I171" s="101">
        <v>1020</v>
      </c>
      <c r="J171" s="101">
        <v>1020</v>
      </c>
      <c r="K171" s="101">
        <v>765</v>
      </c>
      <c r="L171" s="101">
        <v>1020</v>
      </c>
      <c r="M171" s="100">
        <v>112.19999694824219</v>
      </c>
      <c r="N171" s="101">
        <v>112.19999694824219</v>
      </c>
      <c r="O171" s="101">
        <v>112.19999694824219</v>
      </c>
      <c r="P171" s="101">
        <v>112.19999694824219</v>
      </c>
      <c r="Q171" s="101">
        <v>112.19999694824219</v>
      </c>
      <c r="R171" s="102">
        <v>6425.9999847412109</v>
      </c>
      <c r="S171" s="99"/>
      <c r="T171" s="84"/>
      <c r="U171" s="88">
        <v>6425.9999694824219</v>
      </c>
      <c r="V171" s="89">
        <v>-1.52587890625E-5</v>
      </c>
    </row>
    <row r="172" spans="1:22" ht="11.25" customHeight="1" x14ac:dyDescent="0.25">
      <c r="A172" s="98"/>
      <c r="B172" s="98"/>
      <c r="C172" s="98" t="s">
        <v>203</v>
      </c>
      <c r="D172" s="98"/>
      <c r="E172" s="99"/>
      <c r="F172" s="100">
        <v>16851.36</v>
      </c>
      <c r="G172" s="101">
        <v>57617.19</v>
      </c>
      <c r="H172" s="101">
        <v>32828.61</v>
      </c>
      <c r="I172" s="101">
        <v>0</v>
      </c>
      <c r="J172" s="101">
        <v>26816.7</v>
      </c>
      <c r="K172" s="101">
        <v>83694.78</v>
      </c>
      <c r="L172" s="101">
        <v>0</v>
      </c>
      <c r="M172" s="100">
        <v>12814.4716796875</v>
      </c>
      <c r="N172" s="101">
        <v>12814.4716796875</v>
      </c>
      <c r="O172" s="101">
        <v>12814.4716796875</v>
      </c>
      <c r="P172" s="101">
        <v>12814.4716796875</v>
      </c>
      <c r="Q172" s="101">
        <v>12814.4716796875</v>
      </c>
      <c r="R172" s="102">
        <v>281880.99839843751</v>
      </c>
      <c r="S172" s="99"/>
      <c r="T172" s="84"/>
      <c r="U172" s="88">
        <v>281881.00257812499</v>
      </c>
      <c r="V172" s="89">
        <v>4.1796874720603228E-3</v>
      </c>
    </row>
    <row r="173" spans="1:22" ht="11.25" customHeight="1" x14ac:dyDescent="0.25">
      <c r="A173" s="98"/>
      <c r="B173" s="98"/>
      <c r="C173" s="98" t="s">
        <v>204</v>
      </c>
      <c r="D173" s="98"/>
      <c r="E173" s="99"/>
      <c r="F173" s="100">
        <v>14642.9</v>
      </c>
      <c r="G173" s="101">
        <v>50461.81</v>
      </c>
      <c r="H173" s="101">
        <v>28819.35</v>
      </c>
      <c r="I173" s="101">
        <v>0</v>
      </c>
      <c r="J173" s="101">
        <v>26482.32</v>
      </c>
      <c r="K173" s="101">
        <v>20762.810000000001</v>
      </c>
      <c r="L173" s="101">
        <v>0</v>
      </c>
      <c r="M173" s="100">
        <v>32457.36328125</v>
      </c>
      <c r="N173" s="101">
        <v>32457.36328125</v>
      </c>
      <c r="O173" s="101">
        <v>32457.36328125</v>
      </c>
      <c r="P173" s="101">
        <v>32457.36328125</v>
      </c>
      <c r="Q173" s="101">
        <v>32457.36328125</v>
      </c>
      <c r="R173" s="102">
        <v>303456.00640625</v>
      </c>
      <c r="S173" s="99"/>
      <c r="T173" s="84"/>
      <c r="U173" s="88">
        <v>303456.010859375</v>
      </c>
      <c r="V173" s="89">
        <v>4.4531250023283064E-3</v>
      </c>
    </row>
    <row r="174" spans="1:22" ht="11.25" customHeight="1" x14ac:dyDescent="0.25">
      <c r="A174" s="98"/>
      <c r="B174" s="98"/>
      <c r="C174" s="98" t="s">
        <v>205</v>
      </c>
      <c r="D174" s="98"/>
      <c r="E174" s="99"/>
      <c r="F174" s="100">
        <v>13424.04</v>
      </c>
      <c r="G174" s="101">
        <v>44223.15</v>
      </c>
      <c r="H174" s="101">
        <v>14603.44</v>
      </c>
      <c r="I174" s="101">
        <v>0</v>
      </c>
      <c r="J174" s="101">
        <v>25838.47</v>
      </c>
      <c r="K174" s="101">
        <v>15572.11</v>
      </c>
      <c r="L174" s="101">
        <v>0</v>
      </c>
      <c r="M174" s="100">
        <v>33250.35546875</v>
      </c>
      <c r="N174" s="101">
        <v>33250.35546875</v>
      </c>
      <c r="O174" s="101">
        <v>33250.35546875</v>
      </c>
      <c r="P174" s="101">
        <v>33250.35546875</v>
      </c>
      <c r="Q174" s="101">
        <v>33250.35546875</v>
      </c>
      <c r="R174" s="102">
        <v>279912.98734375002</v>
      </c>
      <c r="S174" s="99"/>
      <c r="T174" s="84"/>
      <c r="U174" s="88">
        <v>279913.00624999998</v>
      </c>
      <c r="V174" s="89">
        <v>1.8906249955762178E-2</v>
      </c>
    </row>
    <row r="175" spans="1:22" ht="11.25" customHeight="1" x14ac:dyDescent="0.25">
      <c r="A175" s="98"/>
      <c r="B175" s="98"/>
      <c r="C175" s="98" t="s">
        <v>206</v>
      </c>
      <c r="D175" s="98"/>
      <c r="E175" s="99"/>
      <c r="F175" s="100">
        <v>1500</v>
      </c>
      <c r="G175" s="101">
        <v>19467.68</v>
      </c>
      <c r="H175" s="101">
        <v>59012.69</v>
      </c>
      <c r="I175" s="101">
        <v>0</v>
      </c>
      <c r="J175" s="101">
        <v>11082.41</v>
      </c>
      <c r="K175" s="101">
        <v>0</v>
      </c>
      <c r="L175" s="101">
        <v>0</v>
      </c>
      <c r="M175" s="100">
        <v>21964.04296875</v>
      </c>
      <c r="N175" s="101">
        <v>21964.04296875</v>
      </c>
      <c r="O175" s="101">
        <v>21964.04296875</v>
      </c>
      <c r="P175" s="101">
        <v>21964.04296875</v>
      </c>
      <c r="Q175" s="101">
        <v>21964.04296875</v>
      </c>
      <c r="R175" s="102">
        <v>200882.99484375</v>
      </c>
      <c r="S175" s="99"/>
      <c r="T175" s="84"/>
      <c r="U175" s="88">
        <v>200882.9977734375</v>
      </c>
      <c r="V175" s="89">
        <v>2.9296875E-3</v>
      </c>
    </row>
    <row r="176" spans="1:22" ht="11.25" customHeight="1" x14ac:dyDescent="0.25">
      <c r="A176" s="98"/>
      <c r="B176" s="98"/>
      <c r="C176" s="98" t="s">
        <v>207</v>
      </c>
      <c r="D176" s="98"/>
      <c r="E176" s="99"/>
      <c r="F176" s="100">
        <v>4588.7</v>
      </c>
      <c r="G176" s="101">
        <v>18540.84</v>
      </c>
      <c r="H176" s="101">
        <v>15829.03</v>
      </c>
      <c r="I176" s="101">
        <v>1250</v>
      </c>
      <c r="J176" s="101">
        <v>12528.33</v>
      </c>
      <c r="K176" s="101">
        <v>1250</v>
      </c>
      <c r="L176" s="101">
        <v>324</v>
      </c>
      <c r="M176" s="100">
        <v>27462.818359375</v>
      </c>
      <c r="N176" s="101">
        <v>27462.818359375</v>
      </c>
      <c r="O176" s="101">
        <v>27462.818359375</v>
      </c>
      <c r="P176" s="101">
        <v>27462.818359375</v>
      </c>
      <c r="Q176" s="101">
        <v>27462.818359375</v>
      </c>
      <c r="R176" s="102">
        <v>191624.99179687499</v>
      </c>
      <c r="S176" s="99"/>
      <c r="T176" s="84"/>
      <c r="U176" s="88">
        <v>191624.99374999999</v>
      </c>
      <c r="V176" s="89">
        <v>1.953125E-3</v>
      </c>
    </row>
    <row r="177" spans="1:22" ht="11.25" customHeight="1" x14ac:dyDescent="0.25">
      <c r="A177" s="98"/>
      <c r="B177" s="98"/>
      <c r="C177" s="98" t="s">
        <v>208</v>
      </c>
      <c r="D177" s="98"/>
      <c r="E177" s="99"/>
      <c r="F177" s="100">
        <v>2750</v>
      </c>
      <c r="G177" s="101">
        <v>7633.28</v>
      </c>
      <c r="H177" s="101">
        <v>10507.34</v>
      </c>
      <c r="I177" s="101">
        <v>6250</v>
      </c>
      <c r="J177" s="101">
        <v>44392.37</v>
      </c>
      <c r="K177" s="101">
        <v>0</v>
      </c>
      <c r="L177" s="101">
        <v>3750</v>
      </c>
      <c r="M177" s="100">
        <v>21910.201171875</v>
      </c>
      <c r="N177" s="101">
        <v>21910.201171875</v>
      </c>
      <c r="O177" s="101">
        <v>21910.201171875</v>
      </c>
      <c r="P177" s="101">
        <v>21910.201171875</v>
      </c>
      <c r="Q177" s="101">
        <v>21910.201171875</v>
      </c>
      <c r="R177" s="102">
        <v>184833.99585937499</v>
      </c>
      <c r="S177" s="99"/>
      <c r="T177" s="84"/>
      <c r="U177" s="88">
        <v>184833.99878906249</v>
      </c>
      <c r="V177" s="89">
        <v>2.9296875E-3</v>
      </c>
    </row>
    <row r="178" spans="1:22" ht="11.25" customHeight="1" x14ac:dyDescent="0.25">
      <c r="A178" s="98"/>
      <c r="B178" s="98"/>
      <c r="C178" s="98" t="s">
        <v>209</v>
      </c>
      <c r="D178" s="98"/>
      <c r="E178" s="99"/>
      <c r="F178" s="100">
        <v>3510.52</v>
      </c>
      <c r="G178" s="101">
        <v>1912.63</v>
      </c>
      <c r="H178" s="101">
        <v>3724.93</v>
      </c>
      <c r="I178" s="101">
        <v>3902.61</v>
      </c>
      <c r="J178" s="101">
        <v>1944.02</v>
      </c>
      <c r="K178" s="101">
        <v>840.42</v>
      </c>
      <c r="L178" s="101">
        <v>-806.96</v>
      </c>
      <c r="M178" s="100">
        <v>9334.5654296875</v>
      </c>
      <c r="N178" s="101">
        <v>9334.5654296875</v>
      </c>
      <c r="O178" s="101">
        <v>9334.5654296875</v>
      </c>
      <c r="P178" s="101">
        <v>9334.5654296875</v>
      </c>
      <c r="Q178" s="101">
        <v>9334.5654296875</v>
      </c>
      <c r="R178" s="102">
        <v>61700.997148437498</v>
      </c>
      <c r="S178" s="99"/>
      <c r="T178" s="84"/>
      <c r="U178" s="88">
        <v>61700.99822265625</v>
      </c>
      <c r="V178" s="89">
        <v>1.0742187514551915E-3</v>
      </c>
    </row>
    <row r="179" spans="1:22" ht="11.25" customHeight="1" x14ac:dyDescent="0.25">
      <c r="A179" s="98"/>
      <c r="B179" s="98"/>
      <c r="C179" s="98" t="s">
        <v>210</v>
      </c>
      <c r="D179" s="98"/>
      <c r="E179" s="99"/>
      <c r="F179" s="100">
        <v>11059.82</v>
      </c>
      <c r="G179" s="101">
        <v>2583.41</v>
      </c>
      <c r="H179" s="101">
        <v>3955.34</v>
      </c>
      <c r="I179" s="101">
        <v>2819.43</v>
      </c>
      <c r="J179" s="101">
        <v>2584.25</v>
      </c>
      <c r="K179" s="101">
        <v>1322.9</v>
      </c>
      <c r="L179" s="101">
        <v>1207.81</v>
      </c>
      <c r="M179" s="100">
        <v>6324.2080078125</v>
      </c>
      <c r="N179" s="101">
        <v>6324.2080078125</v>
      </c>
      <c r="O179" s="101">
        <v>6324.2080078125</v>
      </c>
      <c r="P179" s="101">
        <v>6324.2080078125</v>
      </c>
      <c r="Q179" s="101">
        <v>6324.2080078125</v>
      </c>
      <c r="R179" s="102">
        <v>57154.000039062506</v>
      </c>
      <c r="S179" s="99"/>
      <c r="T179" s="84"/>
      <c r="U179" s="88">
        <v>57154.0003125</v>
      </c>
      <c r="V179" s="89">
        <v>2.734374938881956E-4</v>
      </c>
    </row>
    <row r="180" spans="1:22" ht="11.25" customHeight="1" x14ac:dyDescent="0.25">
      <c r="A180" s="98"/>
      <c r="B180" s="98"/>
      <c r="C180" s="98" t="s">
        <v>211</v>
      </c>
      <c r="D180" s="98"/>
      <c r="E180" s="99"/>
      <c r="F180" s="100">
        <v>7337.47</v>
      </c>
      <c r="G180" s="101">
        <v>2244.11</v>
      </c>
      <c r="H180" s="101">
        <v>7180.25</v>
      </c>
      <c r="I180" s="101">
        <v>1346.65</v>
      </c>
      <c r="J180" s="101">
        <v>2976.45</v>
      </c>
      <c r="K180" s="101">
        <v>3114.95</v>
      </c>
      <c r="L180" s="101">
        <v>5682.74</v>
      </c>
      <c r="M180" s="100">
        <v>3346.67626953125</v>
      </c>
      <c r="N180" s="101">
        <v>3346.67626953125</v>
      </c>
      <c r="O180" s="101">
        <v>3346.67626953125</v>
      </c>
      <c r="P180" s="101">
        <v>3346.67626953125</v>
      </c>
      <c r="Q180" s="101">
        <v>3346.67626953125</v>
      </c>
      <c r="R180" s="102">
        <v>46616.001347656253</v>
      </c>
      <c r="S180" s="99"/>
      <c r="T180" s="84"/>
      <c r="U180" s="88">
        <v>46616.001181640626</v>
      </c>
      <c r="V180" s="89">
        <v>-1.6601562674622983E-4</v>
      </c>
    </row>
    <row r="181" spans="1:22" ht="11.25" customHeight="1" x14ac:dyDescent="0.25">
      <c r="A181" s="98"/>
      <c r="B181" s="98"/>
      <c r="C181" s="98" t="s">
        <v>212</v>
      </c>
      <c r="D181" s="98"/>
      <c r="E181" s="99"/>
      <c r="F181" s="100">
        <v>0</v>
      </c>
      <c r="G181" s="101">
        <v>0</v>
      </c>
      <c r="H181" s="101">
        <v>0</v>
      </c>
      <c r="I181" s="101">
        <v>0</v>
      </c>
      <c r="J181" s="101">
        <v>0</v>
      </c>
      <c r="K181" s="101">
        <v>0</v>
      </c>
      <c r="L181" s="101">
        <v>11655</v>
      </c>
      <c r="M181" s="100">
        <v>-2131.008056640625</v>
      </c>
      <c r="N181" s="101">
        <v>-2131.008056640625</v>
      </c>
      <c r="O181" s="101">
        <v>-2131.008056640625</v>
      </c>
      <c r="P181" s="101">
        <v>-2131.008056640625</v>
      </c>
      <c r="Q181" s="101">
        <v>-2131.008056640625</v>
      </c>
      <c r="R181" s="102">
        <v>999.959716796875</v>
      </c>
      <c r="S181" s="99"/>
      <c r="T181" s="84"/>
      <c r="U181" s="88">
        <v>999.95997619628906</v>
      </c>
      <c r="V181" s="89">
        <v>2.593994140625E-4</v>
      </c>
    </row>
    <row r="182" spans="1:22" ht="11.25" customHeight="1" x14ac:dyDescent="0.25">
      <c r="A182" s="98"/>
      <c r="B182" s="98"/>
      <c r="C182" s="98" t="s">
        <v>213</v>
      </c>
      <c r="D182" s="98"/>
      <c r="E182" s="99"/>
      <c r="F182" s="100">
        <v>0</v>
      </c>
      <c r="G182" s="101">
        <v>0</v>
      </c>
      <c r="H182" s="101">
        <v>0</v>
      </c>
      <c r="I182" s="101">
        <v>0</v>
      </c>
      <c r="J182" s="101">
        <v>0</v>
      </c>
      <c r="K182" s="101">
        <v>0</v>
      </c>
      <c r="L182" s="101">
        <v>11340</v>
      </c>
      <c r="M182" s="100">
        <v>-2068.008056640625</v>
      </c>
      <c r="N182" s="101">
        <v>-2068.008056640625</v>
      </c>
      <c r="O182" s="101">
        <v>-2068.008056640625</v>
      </c>
      <c r="P182" s="101">
        <v>-2068.008056640625</v>
      </c>
      <c r="Q182" s="101">
        <v>-2068.008056640625</v>
      </c>
      <c r="R182" s="102">
        <v>999.959716796875</v>
      </c>
      <c r="S182" s="99"/>
      <c r="T182" s="84"/>
      <c r="U182" s="88">
        <v>999.95997619628906</v>
      </c>
      <c r="V182" s="89">
        <v>2.593994140625E-4</v>
      </c>
    </row>
    <row r="183" spans="1:22" ht="11.25" customHeight="1" x14ac:dyDescent="0.25">
      <c r="A183" s="98"/>
      <c r="B183" s="98"/>
      <c r="C183" s="98" t="s">
        <v>214</v>
      </c>
      <c r="D183" s="98"/>
      <c r="E183" s="99"/>
      <c r="F183" s="100">
        <v>0</v>
      </c>
      <c r="G183" s="101">
        <v>0</v>
      </c>
      <c r="H183" s="101">
        <v>0</v>
      </c>
      <c r="I183" s="101">
        <v>0</v>
      </c>
      <c r="J183" s="101">
        <v>0</v>
      </c>
      <c r="K183" s="101">
        <v>0</v>
      </c>
      <c r="L183" s="101">
        <v>8505</v>
      </c>
      <c r="M183" s="100">
        <v>-1501.008056640625</v>
      </c>
      <c r="N183" s="101">
        <v>-1501.008056640625</v>
      </c>
      <c r="O183" s="101">
        <v>-1501.008056640625</v>
      </c>
      <c r="P183" s="101">
        <v>-1501.008056640625</v>
      </c>
      <c r="Q183" s="101">
        <v>-1501.008056640625</v>
      </c>
      <c r="R183" s="102">
        <v>999.959716796875</v>
      </c>
      <c r="S183" s="99"/>
      <c r="T183" s="84"/>
      <c r="U183" s="88">
        <v>999.95997619628906</v>
      </c>
      <c r="V183" s="89">
        <v>2.593994140625E-4</v>
      </c>
    </row>
    <row r="184" spans="1:22" ht="11.25" customHeight="1" x14ac:dyDescent="0.25">
      <c r="A184" s="98"/>
      <c r="B184" s="98"/>
      <c r="C184" s="98" t="s">
        <v>215</v>
      </c>
      <c r="D184" s="98"/>
      <c r="E184" s="99"/>
      <c r="F184" s="100">
        <v>0</v>
      </c>
      <c r="G184" s="101">
        <v>0</v>
      </c>
      <c r="H184" s="101">
        <v>0</v>
      </c>
      <c r="I184" s="101">
        <v>0</v>
      </c>
      <c r="J184" s="101">
        <v>0</v>
      </c>
      <c r="K184" s="101">
        <v>0</v>
      </c>
      <c r="L184" s="101">
        <v>0</v>
      </c>
      <c r="M184" s="100">
        <v>9300</v>
      </c>
      <c r="N184" s="101">
        <v>9300</v>
      </c>
      <c r="O184" s="101">
        <v>9300</v>
      </c>
      <c r="P184" s="101">
        <v>9300</v>
      </c>
      <c r="Q184" s="101">
        <v>9300</v>
      </c>
      <c r="R184" s="102">
        <v>46500</v>
      </c>
      <c r="S184" s="99"/>
      <c r="T184" s="84"/>
      <c r="U184" s="88">
        <v>46499.99853515625</v>
      </c>
      <c r="V184" s="89">
        <v>-1.46484375E-3</v>
      </c>
    </row>
    <row r="185" spans="1:22" ht="11.25" customHeight="1" x14ac:dyDescent="0.25">
      <c r="A185" s="98"/>
      <c r="B185" s="98"/>
      <c r="C185" s="98" t="s">
        <v>216</v>
      </c>
      <c r="D185" s="98"/>
      <c r="E185" s="99"/>
      <c r="F185" s="100">
        <v>0</v>
      </c>
      <c r="G185" s="101">
        <v>0</v>
      </c>
      <c r="H185" s="101">
        <v>0</v>
      </c>
      <c r="I185" s="101">
        <v>0</v>
      </c>
      <c r="J185" s="101">
        <v>0</v>
      </c>
      <c r="K185" s="101">
        <v>0</v>
      </c>
      <c r="L185" s="101">
        <v>0</v>
      </c>
      <c r="M185" s="100">
        <v>3700</v>
      </c>
      <c r="N185" s="101">
        <v>3700</v>
      </c>
      <c r="O185" s="101">
        <v>3700</v>
      </c>
      <c r="P185" s="101">
        <v>3700</v>
      </c>
      <c r="Q185" s="101">
        <v>3700</v>
      </c>
      <c r="R185" s="102">
        <v>18500</v>
      </c>
      <c r="S185" s="99"/>
      <c r="T185" s="84"/>
      <c r="U185" s="88">
        <v>18500.000244140625</v>
      </c>
      <c r="V185" s="89">
        <v>2.44140625E-4</v>
      </c>
    </row>
    <row r="186" spans="1:22" ht="11.25" customHeight="1" x14ac:dyDescent="0.25">
      <c r="A186" s="98"/>
      <c r="B186" s="98"/>
      <c r="C186" s="98" t="s">
        <v>217</v>
      </c>
      <c r="D186" s="98"/>
      <c r="E186" s="99"/>
      <c r="F186" s="100">
        <v>0</v>
      </c>
      <c r="G186" s="101">
        <v>0</v>
      </c>
      <c r="H186" s="101">
        <v>0</v>
      </c>
      <c r="I186" s="101">
        <v>0</v>
      </c>
      <c r="J186" s="101">
        <v>3660.47</v>
      </c>
      <c r="K186" s="101">
        <v>0</v>
      </c>
      <c r="L186" s="101">
        <v>0</v>
      </c>
      <c r="M186" s="100">
        <v>2967.906005859375</v>
      </c>
      <c r="N186" s="101">
        <v>2967.906005859375</v>
      </c>
      <c r="O186" s="101">
        <v>2967.906005859375</v>
      </c>
      <c r="P186" s="101">
        <v>2967.906005859375</v>
      </c>
      <c r="Q186" s="101">
        <v>2967.906005859375</v>
      </c>
      <c r="R186" s="102">
        <v>18500.000029296876</v>
      </c>
      <c r="S186" s="99"/>
      <c r="T186" s="84"/>
      <c r="U186" s="88">
        <v>18500.000029296876</v>
      </c>
      <c r="V186" s="89">
        <v>0</v>
      </c>
    </row>
    <row r="187" spans="1:22" ht="11.25" customHeight="1" x14ac:dyDescent="0.25">
      <c r="A187" s="98"/>
      <c r="B187" s="98"/>
      <c r="C187" s="98" t="s">
        <v>218</v>
      </c>
      <c r="D187" s="98"/>
      <c r="E187" s="99"/>
      <c r="F187" s="100">
        <v>5.95</v>
      </c>
      <c r="G187" s="101">
        <v>0</v>
      </c>
      <c r="H187" s="101">
        <v>5.95</v>
      </c>
      <c r="I187" s="101">
        <v>30.6</v>
      </c>
      <c r="J187" s="101">
        <v>63.84</v>
      </c>
      <c r="K187" s="101">
        <v>12.36</v>
      </c>
      <c r="L187" s="101">
        <v>6.1</v>
      </c>
      <c r="M187" s="100">
        <v>-24.960000991821289</v>
      </c>
      <c r="N187" s="101">
        <v>-24.960000991821289</v>
      </c>
      <c r="O187" s="101">
        <v>-24.960000991821289</v>
      </c>
      <c r="P187" s="101">
        <v>-24.960000991821289</v>
      </c>
      <c r="Q187" s="101">
        <v>-24.960000991821289</v>
      </c>
      <c r="R187" s="102">
        <v>-4.9591064481546709E-6</v>
      </c>
      <c r="S187" s="99"/>
      <c r="T187" s="84"/>
      <c r="U187" s="88">
        <v>-4.9591064481546709E-6</v>
      </c>
      <c r="V187" s="89">
        <v>0</v>
      </c>
    </row>
    <row r="188" spans="1:22" ht="11.25" customHeight="1" x14ac:dyDescent="0.25">
      <c r="A188" s="98"/>
      <c r="B188" s="98"/>
      <c r="C188" s="98" t="s">
        <v>219</v>
      </c>
      <c r="D188" s="98"/>
      <c r="E188" s="99"/>
      <c r="F188" s="100">
        <v>5.17</v>
      </c>
      <c r="G188" s="101">
        <v>0</v>
      </c>
      <c r="H188" s="101">
        <v>5.17</v>
      </c>
      <c r="I188" s="101">
        <v>5.64</v>
      </c>
      <c r="J188" s="101">
        <v>100.86</v>
      </c>
      <c r="K188" s="101">
        <v>11.37</v>
      </c>
      <c r="L188" s="101">
        <v>5.93</v>
      </c>
      <c r="M188" s="100">
        <v>-26.827999114990234</v>
      </c>
      <c r="N188" s="101">
        <v>-26.827999114990234</v>
      </c>
      <c r="O188" s="101">
        <v>-26.827999114990234</v>
      </c>
      <c r="P188" s="101">
        <v>-26.827999114990234</v>
      </c>
      <c r="Q188" s="101">
        <v>-26.827999114990234</v>
      </c>
      <c r="R188" s="102">
        <v>4.4250488429042889E-6</v>
      </c>
      <c r="S188" s="99"/>
      <c r="T188" s="84"/>
      <c r="U188" s="88">
        <v>4.9591064481546709E-6</v>
      </c>
      <c r="V188" s="89">
        <v>5.3405760525038204E-7</v>
      </c>
    </row>
    <row r="189" spans="1:22" ht="11.25" customHeight="1" x14ac:dyDescent="0.25">
      <c r="A189" s="98"/>
      <c r="B189" s="98"/>
      <c r="C189" s="98" t="s">
        <v>220</v>
      </c>
      <c r="D189" s="98"/>
      <c r="E189" s="99"/>
      <c r="F189" s="100">
        <v>4.54</v>
      </c>
      <c r="G189" s="101">
        <v>0</v>
      </c>
      <c r="H189" s="101">
        <v>4.54</v>
      </c>
      <c r="I189" s="101">
        <v>4.2300000000000004</v>
      </c>
      <c r="J189" s="101">
        <v>8.4600000000000009</v>
      </c>
      <c r="K189" s="101">
        <v>9.23</v>
      </c>
      <c r="L189" s="101">
        <v>4.45</v>
      </c>
      <c r="M189" s="100">
        <v>-7.0900001525878906</v>
      </c>
      <c r="N189" s="101">
        <v>-7.0900001525878906</v>
      </c>
      <c r="O189" s="101">
        <v>-7.0900001525878906</v>
      </c>
      <c r="P189" s="101">
        <v>-7.0900001525878906</v>
      </c>
      <c r="Q189" s="101">
        <v>-7.0900001525878906</v>
      </c>
      <c r="R189" s="102">
        <v>-7.6293945028282906E-7</v>
      </c>
      <c r="S189" s="99"/>
      <c r="T189" s="84"/>
      <c r="U189" s="88">
        <v>-9.1552734460265128E-7</v>
      </c>
      <c r="V189" s="89">
        <v>-1.5258789431982223E-7</v>
      </c>
    </row>
    <row r="190" spans="1:22" ht="11.25" customHeight="1" x14ac:dyDescent="0.25">
      <c r="A190" s="98"/>
      <c r="B190" s="98"/>
      <c r="C190" s="98" t="s">
        <v>221</v>
      </c>
      <c r="D190" s="98"/>
      <c r="E190" s="99"/>
      <c r="F190" s="100">
        <v>2041.42</v>
      </c>
      <c r="G190" s="101">
        <v>0</v>
      </c>
      <c r="H190" s="101">
        <v>0</v>
      </c>
      <c r="I190" s="101">
        <v>16749.990000000002</v>
      </c>
      <c r="J190" s="101">
        <v>1420.52</v>
      </c>
      <c r="K190" s="101">
        <v>0</v>
      </c>
      <c r="L190" s="101">
        <v>0</v>
      </c>
      <c r="M190" s="100">
        <v>4811.2138671875</v>
      </c>
      <c r="N190" s="101">
        <v>4811.2138671875</v>
      </c>
      <c r="O190" s="101">
        <v>4811.2138671875</v>
      </c>
      <c r="P190" s="101">
        <v>4811.2138671875</v>
      </c>
      <c r="Q190" s="101">
        <v>4811.2138671875</v>
      </c>
      <c r="R190" s="102">
        <v>44267.999335937508</v>
      </c>
      <c r="S190" s="99"/>
      <c r="T190" s="84"/>
      <c r="U190" s="88">
        <v>44268.000800781258</v>
      </c>
      <c r="V190" s="89">
        <v>1.46484375E-3</v>
      </c>
    </row>
    <row r="191" spans="1:22" ht="11.25" customHeight="1" x14ac:dyDescent="0.25">
      <c r="A191" s="98"/>
      <c r="B191" s="98"/>
      <c r="C191" s="98" t="s">
        <v>222</v>
      </c>
      <c r="D191" s="98"/>
      <c r="E191" s="99"/>
      <c r="F191" s="100">
        <v>0</v>
      </c>
      <c r="G191" s="101">
        <v>1035.97</v>
      </c>
      <c r="H191" s="101">
        <v>316.69</v>
      </c>
      <c r="I191" s="101">
        <v>1821.48</v>
      </c>
      <c r="J191" s="101">
        <v>20.22</v>
      </c>
      <c r="K191" s="101">
        <v>0</v>
      </c>
      <c r="L191" s="101">
        <v>31.43</v>
      </c>
      <c r="M191" s="100">
        <v>8291.2421875</v>
      </c>
      <c r="N191" s="101">
        <v>8291.2421875</v>
      </c>
      <c r="O191" s="101">
        <v>8291.2421875</v>
      </c>
      <c r="P191" s="101">
        <v>8291.2421875</v>
      </c>
      <c r="Q191" s="101">
        <v>8291.2421875</v>
      </c>
      <c r="R191" s="102">
        <v>44682.000937500001</v>
      </c>
      <c r="S191" s="99"/>
      <c r="T191" s="84"/>
      <c r="U191" s="88">
        <v>44681.999648437501</v>
      </c>
      <c r="V191" s="89">
        <v>-1.2890625002910383E-3</v>
      </c>
    </row>
    <row r="192" spans="1:22" ht="11.25" customHeight="1" x14ac:dyDescent="0.25">
      <c r="A192" s="98"/>
      <c r="B192" s="98"/>
      <c r="C192" s="98" t="s">
        <v>223</v>
      </c>
      <c r="D192" s="98"/>
      <c r="E192" s="99"/>
      <c r="F192" s="100">
        <v>0</v>
      </c>
      <c r="G192" s="101">
        <v>0</v>
      </c>
      <c r="H192" s="101">
        <v>0</v>
      </c>
      <c r="I192" s="101">
        <v>0</v>
      </c>
      <c r="J192" s="101">
        <v>0</v>
      </c>
      <c r="K192" s="101">
        <v>0</v>
      </c>
      <c r="L192" s="101">
        <v>0</v>
      </c>
      <c r="M192" s="100">
        <v>5920</v>
      </c>
      <c r="N192" s="101">
        <v>5920</v>
      </c>
      <c r="O192" s="101">
        <v>5920</v>
      </c>
      <c r="P192" s="101">
        <v>5920</v>
      </c>
      <c r="Q192" s="101">
        <v>5920</v>
      </c>
      <c r="R192" s="102">
        <v>29600</v>
      </c>
      <c r="S192" s="99"/>
      <c r="T192" s="84"/>
      <c r="U192" s="88">
        <v>29599.9990234375</v>
      </c>
      <c r="V192" s="89">
        <v>-9.765625E-4</v>
      </c>
    </row>
    <row r="193" spans="1:22" ht="11.25" customHeight="1" x14ac:dyDescent="0.25">
      <c r="A193" s="98"/>
      <c r="B193" s="98"/>
      <c r="C193" s="103" t="s">
        <v>224</v>
      </c>
      <c r="D193" s="103"/>
      <c r="E193" s="104"/>
      <c r="F193" s="105">
        <v>302946.88999999996</v>
      </c>
      <c r="G193" s="106">
        <v>253754.46999999997</v>
      </c>
      <c r="H193" s="106">
        <v>184643.33000000002</v>
      </c>
      <c r="I193" s="106">
        <v>53630.630000000012</v>
      </c>
      <c r="J193" s="106">
        <v>179229.68999999997</v>
      </c>
      <c r="K193" s="106">
        <v>144716.17000000001</v>
      </c>
      <c r="L193" s="106">
        <v>45072.899999999994</v>
      </c>
      <c r="M193" s="105">
        <v>171760.52941703796</v>
      </c>
      <c r="N193" s="106">
        <v>171760.52941703796</v>
      </c>
      <c r="O193" s="106">
        <v>171760.52941703796</v>
      </c>
      <c r="P193" s="106">
        <v>171760.52941703796</v>
      </c>
      <c r="Q193" s="106">
        <v>171760.52941703796</v>
      </c>
      <c r="R193" s="107">
        <v>2022796.7270851897</v>
      </c>
      <c r="S193" s="104"/>
      <c r="T193" s="85"/>
      <c r="U193" s="90">
        <v>2022796.7552490234</v>
      </c>
      <c r="V193" s="85">
        <v>2.8163833527635518E-2</v>
      </c>
    </row>
    <row r="194" spans="1:22" ht="11.25" customHeight="1" x14ac:dyDescent="0.25">
      <c r="A194" s="98"/>
      <c r="B194" s="98" t="s">
        <v>34</v>
      </c>
      <c r="C194" s="98"/>
      <c r="D194" s="98"/>
      <c r="E194" s="99"/>
      <c r="F194" s="100"/>
      <c r="G194" s="101"/>
      <c r="H194" s="101"/>
      <c r="I194" s="101"/>
      <c r="J194" s="101"/>
      <c r="K194" s="101"/>
      <c r="L194" s="101"/>
      <c r="M194" s="100"/>
      <c r="N194" s="101"/>
      <c r="O194" s="101"/>
      <c r="P194" s="101"/>
      <c r="Q194" s="101"/>
      <c r="R194" s="102"/>
      <c r="S194" s="99"/>
      <c r="T194" s="84"/>
      <c r="U194" s="88"/>
      <c r="V194" s="89"/>
    </row>
    <row r="195" spans="1:22" ht="11.25" customHeight="1" x14ac:dyDescent="0.25">
      <c r="A195" s="98"/>
      <c r="B195" s="98"/>
      <c r="C195" s="98" t="s">
        <v>225</v>
      </c>
      <c r="D195" s="98"/>
      <c r="E195" s="99"/>
      <c r="F195" s="100">
        <v>19711.669999999998</v>
      </c>
      <c r="G195" s="101">
        <v>593.1</v>
      </c>
      <c r="H195" s="101">
        <v>0</v>
      </c>
      <c r="I195" s="101">
        <v>5.79</v>
      </c>
      <c r="J195" s="101">
        <v>7.02</v>
      </c>
      <c r="K195" s="101">
        <v>1864.8</v>
      </c>
      <c r="L195" s="101">
        <v>3920.87</v>
      </c>
      <c r="M195" s="100">
        <v>-4872.6259765625</v>
      </c>
      <c r="N195" s="101">
        <v>-4872.6259765625</v>
      </c>
      <c r="O195" s="101">
        <v>-4872.6259765625</v>
      </c>
      <c r="P195" s="101">
        <v>-4872.6259765625</v>
      </c>
      <c r="Q195" s="101">
        <v>-4872.6259765625</v>
      </c>
      <c r="R195" s="102">
        <v>1740.1201171874964</v>
      </c>
      <c r="S195" s="99"/>
      <c r="T195" s="84"/>
      <c r="U195" s="88">
        <v>1740.1183300781231</v>
      </c>
      <c r="V195" s="89">
        <v>-1.7871093732537702E-3</v>
      </c>
    </row>
    <row r="196" spans="1:22" ht="11.25" customHeight="1" x14ac:dyDescent="0.25">
      <c r="A196" s="98"/>
      <c r="B196" s="98"/>
      <c r="C196" s="98" t="s">
        <v>226</v>
      </c>
      <c r="D196" s="98"/>
      <c r="E196" s="99"/>
      <c r="F196" s="100">
        <v>17013.509999999998</v>
      </c>
      <c r="G196" s="101">
        <v>576.46</v>
      </c>
      <c r="H196" s="101">
        <v>0</v>
      </c>
      <c r="I196" s="101">
        <v>-5559.84</v>
      </c>
      <c r="J196" s="101">
        <v>6.84</v>
      </c>
      <c r="K196" s="101">
        <v>1814.4</v>
      </c>
      <c r="L196" s="101">
        <v>3814.9</v>
      </c>
      <c r="M196" s="100">
        <v>-3194.637939453125</v>
      </c>
      <c r="N196" s="101">
        <v>-3194.637939453125</v>
      </c>
      <c r="O196" s="101">
        <v>-3194.637939453125</v>
      </c>
      <c r="P196" s="101">
        <v>-3194.637939453125</v>
      </c>
      <c r="Q196" s="101">
        <v>-3194.637939453125</v>
      </c>
      <c r="R196" s="102">
        <v>1693.0803027343718</v>
      </c>
      <c r="S196" s="99"/>
      <c r="T196" s="84"/>
      <c r="U196" s="88">
        <v>1693.0805957031225</v>
      </c>
      <c r="V196" s="89">
        <v>2.9296875072759576E-4</v>
      </c>
    </row>
    <row r="197" spans="1:22" ht="11.25" customHeight="1" x14ac:dyDescent="0.25">
      <c r="A197" s="98"/>
      <c r="B197" s="98"/>
      <c r="C197" s="98" t="s">
        <v>227</v>
      </c>
      <c r="D197" s="98"/>
      <c r="E197" s="99"/>
      <c r="F197" s="100">
        <v>15640.48</v>
      </c>
      <c r="G197" s="101">
        <v>2168.0100000000002</v>
      </c>
      <c r="H197" s="101">
        <v>327</v>
      </c>
      <c r="I197" s="101">
        <v>4.2300000000000004</v>
      </c>
      <c r="J197" s="101">
        <v>5.13</v>
      </c>
      <c r="K197" s="101">
        <v>1360.8</v>
      </c>
      <c r="L197" s="101">
        <v>2861.18</v>
      </c>
      <c r="M197" s="100">
        <v>-4209.98974609375</v>
      </c>
      <c r="N197" s="101">
        <v>-4209.98974609375</v>
      </c>
      <c r="O197" s="101">
        <v>-4209.98974609375</v>
      </c>
      <c r="P197" s="101">
        <v>-4209.98974609375</v>
      </c>
      <c r="Q197" s="101">
        <v>-4209.98974609375</v>
      </c>
      <c r="R197" s="102">
        <v>1316.8812695312481</v>
      </c>
      <c r="S197" s="99"/>
      <c r="T197" s="84"/>
      <c r="U197" s="88">
        <v>1316.8807617187485</v>
      </c>
      <c r="V197" s="89">
        <v>-5.0781249956344254E-4</v>
      </c>
    </row>
    <row r="198" spans="1:22" ht="11.25" customHeight="1" x14ac:dyDescent="0.25">
      <c r="A198" s="98"/>
      <c r="B198" s="98"/>
      <c r="C198" s="98" t="s">
        <v>228</v>
      </c>
      <c r="D198" s="98"/>
      <c r="E198" s="99"/>
      <c r="F198" s="100">
        <v>6161.56</v>
      </c>
      <c r="G198" s="101">
        <v>5884.6</v>
      </c>
      <c r="H198" s="101">
        <v>5737.66</v>
      </c>
      <c r="I198" s="101">
        <v>5700.7</v>
      </c>
      <c r="J198" s="101">
        <v>5550</v>
      </c>
      <c r="K198" s="101">
        <v>5664.35</v>
      </c>
      <c r="L198" s="101">
        <v>5800.18</v>
      </c>
      <c r="M198" s="100">
        <v>6744.18994140625</v>
      </c>
      <c r="N198" s="101">
        <v>6744.18994140625</v>
      </c>
      <c r="O198" s="101">
        <v>6744.18994140625</v>
      </c>
      <c r="P198" s="101">
        <v>6744.18994140625</v>
      </c>
      <c r="Q198" s="101">
        <v>6744.18994140625</v>
      </c>
      <c r="R198" s="102">
        <v>74219.999707031253</v>
      </c>
      <c r="S198" s="99"/>
      <c r="T198" s="84"/>
      <c r="U198" s="88">
        <v>74220.001933593754</v>
      </c>
      <c r="V198" s="89">
        <v>2.2265625011641532E-3</v>
      </c>
    </row>
    <row r="199" spans="1:22" ht="11.25" customHeight="1" x14ac:dyDescent="0.25">
      <c r="A199" s="98"/>
      <c r="B199" s="98"/>
      <c r="C199" s="98" t="s">
        <v>229</v>
      </c>
      <c r="D199" s="98"/>
      <c r="E199" s="99"/>
      <c r="F199" s="100">
        <v>5342.06</v>
      </c>
      <c r="G199" s="101">
        <v>5098.37</v>
      </c>
      <c r="H199" s="101">
        <v>5582.59</v>
      </c>
      <c r="I199" s="101">
        <v>5546.63</v>
      </c>
      <c r="J199" s="101">
        <v>5400</v>
      </c>
      <c r="K199" s="101">
        <v>5504.74</v>
      </c>
      <c r="L199" s="101">
        <v>5636.58</v>
      </c>
      <c r="M199" s="100">
        <v>6820.6064453125</v>
      </c>
      <c r="N199" s="101">
        <v>6820.6064453125</v>
      </c>
      <c r="O199" s="101">
        <v>6820.6064453125</v>
      </c>
      <c r="P199" s="101">
        <v>6820.6064453125</v>
      </c>
      <c r="Q199" s="101">
        <v>6820.6064453125</v>
      </c>
      <c r="R199" s="102">
        <v>72214.002226562501</v>
      </c>
      <c r="S199" s="99"/>
      <c r="T199" s="84"/>
      <c r="U199" s="88">
        <v>72214.003027343744</v>
      </c>
      <c r="V199" s="89">
        <v>8.0078124301508069E-4</v>
      </c>
    </row>
    <row r="200" spans="1:22" ht="11.25" customHeight="1" x14ac:dyDescent="0.25">
      <c r="A200" s="98"/>
      <c r="B200" s="98"/>
      <c r="C200" s="98" t="s">
        <v>230</v>
      </c>
      <c r="D200" s="98"/>
      <c r="E200" s="99"/>
      <c r="F200" s="100">
        <v>4763.72</v>
      </c>
      <c r="G200" s="101">
        <v>4491.29</v>
      </c>
      <c r="H200" s="101">
        <v>4186.95</v>
      </c>
      <c r="I200" s="101">
        <v>4159.97</v>
      </c>
      <c r="J200" s="101">
        <v>4050</v>
      </c>
      <c r="K200" s="101">
        <v>4151.21</v>
      </c>
      <c r="L200" s="101">
        <v>4251.24</v>
      </c>
      <c r="M200" s="100">
        <v>5222.32373046875</v>
      </c>
      <c r="N200" s="101">
        <v>5222.32373046875</v>
      </c>
      <c r="O200" s="101">
        <v>5222.32373046875</v>
      </c>
      <c r="P200" s="101">
        <v>5222.32373046875</v>
      </c>
      <c r="Q200" s="101">
        <v>5222.32373046875</v>
      </c>
      <c r="R200" s="102">
        <v>56165.998652343747</v>
      </c>
      <c r="S200" s="99"/>
      <c r="T200" s="84"/>
      <c r="U200" s="88">
        <v>56166.00080078125</v>
      </c>
      <c r="V200" s="89">
        <v>2.148437502910383E-3</v>
      </c>
    </row>
    <row r="201" spans="1:22" ht="11.25" customHeight="1" x14ac:dyDescent="0.25">
      <c r="A201" s="98"/>
      <c r="B201" s="98"/>
      <c r="C201" s="98" t="s">
        <v>231</v>
      </c>
      <c r="D201" s="98"/>
      <c r="E201" s="99"/>
      <c r="F201" s="100">
        <v>0</v>
      </c>
      <c r="G201" s="101">
        <v>84.61</v>
      </c>
      <c r="H201" s="101">
        <v>518</v>
      </c>
      <c r="I201" s="101">
        <v>0</v>
      </c>
      <c r="J201" s="101">
        <v>0</v>
      </c>
      <c r="K201" s="101">
        <v>1004.55</v>
      </c>
      <c r="L201" s="101">
        <v>397.57</v>
      </c>
      <c r="M201" s="100">
        <v>1064.3980712890625</v>
      </c>
      <c r="N201" s="101">
        <v>1064.3980712890625</v>
      </c>
      <c r="O201" s="101">
        <v>1064.3980712890625</v>
      </c>
      <c r="P201" s="101">
        <v>1064.3980712890625</v>
      </c>
      <c r="Q201" s="101">
        <v>1064.3980712890625</v>
      </c>
      <c r="R201" s="102">
        <v>7326.7203564453121</v>
      </c>
      <c r="S201" s="99"/>
      <c r="T201" s="84"/>
      <c r="U201" s="88">
        <v>7326.7205346679693</v>
      </c>
      <c r="V201" s="89">
        <v>1.7822265726863407E-4</v>
      </c>
    </row>
    <row r="202" spans="1:22" ht="11.25" customHeight="1" x14ac:dyDescent="0.25">
      <c r="A202" s="98"/>
      <c r="B202" s="98"/>
      <c r="C202" s="98" t="s">
        <v>232</v>
      </c>
      <c r="D202" s="98"/>
      <c r="E202" s="99"/>
      <c r="F202" s="100">
        <v>0</v>
      </c>
      <c r="G202" s="101">
        <v>57.49</v>
      </c>
      <c r="H202" s="101">
        <v>504</v>
      </c>
      <c r="I202" s="101">
        <v>0</v>
      </c>
      <c r="J202" s="101">
        <v>0</v>
      </c>
      <c r="K202" s="101">
        <v>977.4</v>
      </c>
      <c r="L202" s="101">
        <v>386.81</v>
      </c>
      <c r="M202" s="100">
        <v>1040.6041259765625</v>
      </c>
      <c r="N202" s="101">
        <v>1040.6041259765625</v>
      </c>
      <c r="O202" s="101">
        <v>1040.6041259765625</v>
      </c>
      <c r="P202" s="101">
        <v>1040.6041259765625</v>
      </c>
      <c r="Q202" s="101">
        <v>1040.6041259765625</v>
      </c>
      <c r="R202" s="102">
        <v>7128.7206298828123</v>
      </c>
      <c r="S202" s="99"/>
      <c r="T202" s="84"/>
      <c r="U202" s="88">
        <v>7128.7204687499998</v>
      </c>
      <c r="V202" s="89">
        <v>-1.6113281253637979E-4</v>
      </c>
    </row>
    <row r="203" spans="1:22" ht="11.25" customHeight="1" x14ac:dyDescent="0.25">
      <c r="A203" s="98"/>
      <c r="B203" s="98"/>
      <c r="C203" s="98" t="s">
        <v>233</v>
      </c>
      <c r="D203" s="98"/>
      <c r="E203" s="99"/>
      <c r="F203" s="100">
        <v>0</v>
      </c>
      <c r="G203" s="101">
        <v>50.9</v>
      </c>
      <c r="H203" s="101">
        <v>2929.5</v>
      </c>
      <c r="I203" s="101">
        <v>0</v>
      </c>
      <c r="J203" s="101">
        <v>0</v>
      </c>
      <c r="K203" s="101">
        <v>733.05</v>
      </c>
      <c r="L203" s="101">
        <v>290.12</v>
      </c>
      <c r="M203" s="100">
        <v>308.20599365234375</v>
      </c>
      <c r="N203" s="101">
        <v>308.20599365234375</v>
      </c>
      <c r="O203" s="101">
        <v>308.20599365234375</v>
      </c>
      <c r="P203" s="101">
        <v>308.20599365234375</v>
      </c>
      <c r="Q203" s="101">
        <v>308.20599365234375</v>
      </c>
      <c r="R203" s="102">
        <v>5544.5999682617185</v>
      </c>
      <c r="S203" s="99"/>
      <c r="T203" s="84"/>
      <c r="U203" s="88">
        <v>5544.6001037597653</v>
      </c>
      <c r="V203" s="89">
        <v>1.3549804680224042E-4</v>
      </c>
    </row>
    <row r="204" spans="1:22" ht="11.25" customHeight="1" x14ac:dyDescent="0.25">
      <c r="A204" s="98"/>
      <c r="B204" s="98"/>
      <c r="C204" s="98" t="s">
        <v>234</v>
      </c>
      <c r="D204" s="98"/>
      <c r="E204" s="99"/>
      <c r="F204" s="100">
        <v>0</v>
      </c>
      <c r="G204" s="101">
        <v>0</v>
      </c>
      <c r="H204" s="101">
        <v>3496.5</v>
      </c>
      <c r="I204" s="101">
        <v>0</v>
      </c>
      <c r="J204" s="101">
        <v>4063.34</v>
      </c>
      <c r="K204" s="101">
        <v>5205.16</v>
      </c>
      <c r="L204" s="101">
        <v>44.4</v>
      </c>
      <c r="M204" s="100">
        <v>368.80801391601563</v>
      </c>
      <c r="N204" s="101">
        <v>368.80801391601563</v>
      </c>
      <c r="O204" s="101">
        <v>368.80801391601563</v>
      </c>
      <c r="P204" s="101">
        <v>368.80801391601563</v>
      </c>
      <c r="Q204" s="101">
        <v>368.80801391601563</v>
      </c>
      <c r="R204" s="102">
        <v>14653.440069580078</v>
      </c>
      <c r="S204" s="99"/>
      <c r="T204" s="84"/>
      <c r="U204" s="88">
        <v>14653.440646972656</v>
      </c>
      <c r="V204" s="89">
        <v>5.7739257863431703E-4</v>
      </c>
    </row>
    <row r="205" spans="1:22" ht="11.25" customHeight="1" x14ac:dyDescent="0.25">
      <c r="A205" s="98"/>
      <c r="B205" s="98"/>
      <c r="C205" s="98" t="s">
        <v>235</v>
      </c>
      <c r="D205" s="98"/>
      <c r="E205" s="99"/>
      <c r="F205" s="100">
        <v>0</v>
      </c>
      <c r="G205" s="101">
        <v>0</v>
      </c>
      <c r="H205" s="101">
        <v>3402</v>
      </c>
      <c r="I205" s="101">
        <v>0</v>
      </c>
      <c r="J205" s="101">
        <v>3953.52</v>
      </c>
      <c r="K205" s="101">
        <v>5064.4799999999996</v>
      </c>
      <c r="L205" s="101">
        <v>43.2</v>
      </c>
      <c r="M205" s="100">
        <v>358.84805297851563</v>
      </c>
      <c r="N205" s="101">
        <v>358.84805297851563</v>
      </c>
      <c r="O205" s="101">
        <v>358.84805297851563</v>
      </c>
      <c r="P205" s="101">
        <v>358.84805297851563</v>
      </c>
      <c r="Q205" s="101">
        <v>358.84805297851563</v>
      </c>
      <c r="R205" s="102">
        <v>14257.440264892579</v>
      </c>
      <c r="S205" s="99"/>
      <c r="T205" s="84"/>
      <c r="U205" s="88">
        <v>14257.440532226563</v>
      </c>
      <c r="V205" s="89">
        <v>2.673339840839617E-4</v>
      </c>
    </row>
    <row r="206" spans="1:22" ht="11.25" customHeight="1" x14ac:dyDescent="0.25">
      <c r="A206" s="98"/>
      <c r="B206" s="98"/>
      <c r="C206" s="98" t="s">
        <v>236</v>
      </c>
      <c r="D206" s="98"/>
      <c r="E206" s="99"/>
      <c r="F206" s="100">
        <v>0</v>
      </c>
      <c r="G206" s="101">
        <v>0</v>
      </c>
      <c r="H206" s="101">
        <v>0</v>
      </c>
      <c r="I206" s="101">
        <v>0</v>
      </c>
      <c r="J206" s="101">
        <v>2965.14</v>
      </c>
      <c r="K206" s="101">
        <v>3798.36</v>
      </c>
      <c r="L206" s="101">
        <v>32.4</v>
      </c>
      <c r="M206" s="100">
        <v>858.63604736328125</v>
      </c>
      <c r="N206" s="101">
        <v>858.63604736328125</v>
      </c>
      <c r="O206" s="101">
        <v>858.63604736328125</v>
      </c>
      <c r="P206" s="101">
        <v>858.63604736328125</v>
      </c>
      <c r="Q206" s="101">
        <v>858.63604736328125</v>
      </c>
      <c r="R206" s="102">
        <v>11089.080236816406</v>
      </c>
      <c r="S206" s="99"/>
      <c r="T206" s="84"/>
      <c r="U206" s="88">
        <v>11089.080063476562</v>
      </c>
      <c r="V206" s="89">
        <v>-1.7333984396827873E-4</v>
      </c>
    </row>
    <row r="207" spans="1:22" ht="11.25" customHeight="1" x14ac:dyDescent="0.25">
      <c r="A207" s="98"/>
      <c r="B207" s="98"/>
      <c r="C207" s="98" t="s">
        <v>237</v>
      </c>
      <c r="D207" s="98"/>
      <c r="E207" s="99"/>
      <c r="F207" s="100">
        <v>180</v>
      </c>
      <c r="G207" s="101">
        <v>0</v>
      </c>
      <c r="H207" s="101">
        <v>0</v>
      </c>
      <c r="I207" s="101">
        <v>0</v>
      </c>
      <c r="J207" s="101">
        <v>0</v>
      </c>
      <c r="K207" s="101">
        <v>0</v>
      </c>
      <c r="L207" s="101">
        <v>0</v>
      </c>
      <c r="M207" s="100">
        <v>-36</v>
      </c>
      <c r="N207" s="101">
        <v>-36</v>
      </c>
      <c r="O207" s="101">
        <v>-36</v>
      </c>
      <c r="P207" s="101">
        <v>-36</v>
      </c>
      <c r="Q207" s="101">
        <v>-36</v>
      </c>
      <c r="R207" s="102">
        <v>0</v>
      </c>
      <c r="S207" s="99"/>
      <c r="T207" s="84"/>
      <c r="U207" s="88">
        <v>5.7220458984375E-6</v>
      </c>
      <c r="V207" s="89">
        <v>5.7220458984375E-6</v>
      </c>
    </row>
    <row r="208" spans="1:22" ht="11.25" customHeight="1" x14ac:dyDescent="0.25">
      <c r="A208" s="98"/>
      <c r="B208" s="98"/>
      <c r="C208" s="98" t="s">
        <v>238</v>
      </c>
      <c r="D208" s="98"/>
      <c r="E208" s="99"/>
      <c r="F208" s="100">
        <v>0</v>
      </c>
      <c r="G208" s="101">
        <v>22361.51</v>
      </c>
      <c r="H208" s="101">
        <v>5122.3</v>
      </c>
      <c r="I208" s="101">
        <v>18943.93</v>
      </c>
      <c r="J208" s="101">
        <v>0</v>
      </c>
      <c r="K208" s="101">
        <v>8770.5300000000007</v>
      </c>
      <c r="L208" s="101">
        <v>8749.82</v>
      </c>
      <c r="M208" s="100">
        <v>5234.1416015625</v>
      </c>
      <c r="N208" s="101">
        <v>5234.1416015625</v>
      </c>
      <c r="O208" s="101">
        <v>5234.1416015625</v>
      </c>
      <c r="P208" s="101">
        <v>5234.1416015625</v>
      </c>
      <c r="Q208" s="101">
        <v>5234.1416015625</v>
      </c>
      <c r="R208" s="102">
        <v>90118.798007812497</v>
      </c>
      <c r="S208" s="99"/>
      <c r="T208" s="84"/>
      <c r="U208" s="88">
        <v>90118.797128906241</v>
      </c>
      <c r="V208" s="89">
        <v>-8.7890625582076609E-4</v>
      </c>
    </row>
    <row r="209" spans="1:22" ht="11.25" customHeight="1" x14ac:dyDescent="0.25">
      <c r="A209" s="98"/>
      <c r="B209" s="98"/>
      <c r="C209" s="98" t="s">
        <v>239</v>
      </c>
      <c r="D209" s="98"/>
      <c r="E209" s="99"/>
      <c r="F209" s="100">
        <v>470.16</v>
      </c>
      <c r="G209" s="101">
        <v>24637.86</v>
      </c>
      <c r="H209" s="101">
        <v>0</v>
      </c>
      <c r="I209" s="101">
        <v>20093.580000000002</v>
      </c>
      <c r="J209" s="101">
        <v>0</v>
      </c>
      <c r="K209" s="101">
        <v>10161.540000000001</v>
      </c>
      <c r="L209" s="101">
        <v>10130.42</v>
      </c>
      <c r="M209" s="100">
        <v>4437.91943359375</v>
      </c>
      <c r="N209" s="101">
        <v>4437.91943359375</v>
      </c>
      <c r="O209" s="101">
        <v>4437.91943359375</v>
      </c>
      <c r="P209" s="101">
        <v>4437.91943359375</v>
      </c>
      <c r="Q209" s="101">
        <v>4437.91943359375</v>
      </c>
      <c r="R209" s="102">
        <v>87683.157167968748</v>
      </c>
      <c r="S209" s="99"/>
      <c r="T209" s="84"/>
      <c r="U209" s="88">
        <v>87683.154199218756</v>
      </c>
      <c r="V209" s="89">
        <v>-2.9687499918509275E-3</v>
      </c>
    </row>
    <row r="210" spans="1:22" ht="11.25" customHeight="1" x14ac:dyDescent="0.25">
      <c r="A210" s="98"/>
      <c r="B210" s="98"/>
      <c r="C210" s="98" t="s">
        <v>240</v>
      </c>
      <c r="D210" s="98"/>
      <c r="E210" s="99"/>
      <c r="F210" s="100">
        <v>0</v>
      </c>
      <c r="G210" s="101">
        <v>18485.490000000002</v>
      </c>
      <c r="H210" s="101">
        <v>0</v>
      </c>
      <c r="I210" s="101">
        <v>15218.7</v>
      </c>
      <c r="J210" s="101">
        <v>0</v>
      </c>
      <c r="K210" s="101">
        <v>7766.66</v>
      </c>
      <c r="L210" s="101">
        <v>7742.34</v>
      </c>
      <c r="M210" s="100">
        <v>3796.969482421875</v>
      </c>
      <c r="N210" s="101">
        <v>3796.969482421875</v>
      </c>
      <c r="O210" s="101">
        <v>3796.969482421875</v>
      </c>
      <c r="P210" s="101">
        <v>3796.969482421875</v>
      </c>
      <c r="Q210" s="101">
        <v>3796.969482421875</v>
      </c>
      <c r="R210" s="102">
        <v>68198.037412109377</v>
      </c>
      <c r="S210" s="99"/>
      <c r="T210" s="84"/>
      <c r="U210" s="88">
        <v>68198.036679687502</v>
      </c>
      <c r="V210" s="89">
        <v>-7.32421875E-4</v>
      </c>
    </row>
    <row r="211" spans="1:22" ht="11.25" customHeight="1" x14ac:dyDescent="0.25">
      <c r="A211" s="98"/>
      <c r="B211" s="98"/>
      <c r="C211" s="98" t="s">
        <v>241</v>
      </c>
      <c r="D211" s="98"/>
      <c r="E211" s="99"/>
      <c r="F211" s="100">
        <v>4852.54</v>
      </c>
      <c r="G211" s="101">
        <v>0</v>
      </c>
      <c r="H211" s="101">
        <v>0</v>
      </c>
      <c r="I211" s="101">
        <v>4200.82</v>
      </c>
      <c r="J211" s="101">
        <v>0</v>
      </c>
      <c r="K211" s="101">
        <v>0</v>
      </c>
      <c r="L211" s="101">
        <v>0</v>
      </c>
      <c r="M211" s="100">
        <v>3505.128173828125</v>
      </c>
      <c r="N211" s="101">
        <v>3505.128173828125</v>
      </c>
      <c r="O211" s="101">
        <v>3505.128173828125</v>
      </c>
      <c r="P211" s="101">
        <v>3505.128173828125</v>
      </c>
      <c r="Q211" s="101">
        <v>3505.128173828125</v>
      </c>
      <c r="R211" s="102">
        <v>26579.000869140626</v>
      </c>
      <c r="S211" s="99"/>
      <c r="T211" s="84"/>
      <c r="U211" s="88">
        <v>26579</v>
      </c>
      <c r="V211" s="89">
        <v>-8.6914062558207661E-4</v>
      </c>
    </row>
    <row r="212" spans="1:22" ht="11.25" customHeight="1" x14ac:dyDescent="0.25">
      <c r="A212" s="98"/>
      <c r="B212" s="98"/>
      <c r="C212" s="98" t="s">
        <v>242</v>
      </c>
      <c r="D212" s="98"/>
      <c r="E212" s="99"/>
      <c r="F212" s="100">
        <v>4188.3100000000004</v>
      </c>
      <c r="G212" s="101">
        <v>0</v>
      </c>
      <c r="H212" s="101">
        <v>0</v>
      </c>
      <c r="I212" s="101">
        <v>3852.62</v>
      </c>
      <c r="J212" s="101">
        <v>0</v>
      </c>
      <c r="K212" s="101">
        <v>0</v>
      </c>
      <c r="L212" s="101">
        <v>0</v>
      </c>
      <c r="M212" s="100">
        <v>3475.614013671875</v>
      </c>
      <c r="N212" s="101">
        <v>3475.614013671875</v>
      </c>
      <c r="O212" s="101">
        <v>3475.614013671875</v>
      </c>
      <c r="P212" s="101">
        <v>3475.614013671875</v>
      </c>
      <c r="Q212" s="101">
        <v>3475.614013671875</v>
      </c>
      <c r="R212" s="102">
        <v>25419.000068359375</v>
      </c>
      <c r="S212" s="99"/>
      <c r="T212" s="84"/>
      <c r="U212" s="88">
        <v>25418.99951171875</v>
      </c>
      <c r="V212" s="89">
        <v>-5.566406252910383E-4</v>
      </c>
    </row>
    <row r="213" spans="1:22" ht="11.25" customHeight="1" x14ac:dyDescent="0.25">
      <c r="A213" s="98"/>
      <c r="B213" s="98"/>
      <c r="C213" s="98" t="s">
        <v>243</v>
      </c>
      <c r="D213" s="98"/>
      <c r="E213" s="99"/>
      <c r="F213" s="100">
        <v>3708.58</v>
      </c>
      <c r="G213" s="101">
        <v>1900</v>
      </c>
      <c r="H213" s="101">
        <v>0</v>
      </c>
      <c r="I213" s="101">
        <v>3710.28</v>
      </c>
      <c r="J213" s="101">
        <v>0</v>
      </c>
      <c r="K213" s="101">
        <v>0</v>
      </c>
      <c r="L213" s="101">
        <v>0</v>
      </c>
      <c r="M213" s="100">
        <v>3396.028076171875</v>
      </c>
      <c r="N213" s="101">
        <v>3396.028076171875</v>
      </c>
      <c r="O213" s="101">
        <v>3396.028076171875</v>
      </c>
      <c r="P213" s="101">
        <v>3396.028076171875</v>
      </c>
      <c r="Q213" s="101">
        <v>3396.028076171875</v>
      </c>
      <c r="R213" s="102">
        <v>26299.000380859376</v>
      </c>
      <c r="S213" s="99"/>
      <c r="T213" s="84"/>
      <c r="U213" s="88">
        <v>26299.000732421875</v>
      </c>
      <c r="V213" s="89">
        <v>3.5156249941792339E-4</v>
      </c>
    </row>
    <row r="214" spans="1:22" ht="11.25" customHeight="1" x14ac:dyDescent="0.25">
      <c r="A214" s="98"/>
      <c r="B214" s="98"/>
      <c r="C214" s="98" t="s">
        <v>244</v>
      </c>
      <c r="D214" s="98"/>
      <c r="E214" s="99"/>
      <c r="F214" s="100">
        <v>0</v>
      </c>
      <c r="G214" s="101">
        <v>0</v>
      </c>
      <c r="H214" s="101">
        <v>0</v>
      </c>
      <c r="I214" s="101">
        <v>0</v>
      </c>
      <c r="J214" s="101">
        <v>0</v>
      </c>
      <c r="K214" s="101">
        <v>16561.11</v>
      </c>
      <c r="L214" s="101">
        <v>0</v>
      </c>
      <c r="M214" s="100">
        <v>12195.978515625</v>
      </c>
      <c r="N214" s="101">
        <v>12195.978515625</v>
      </c>
      <c r="O214" s="101">
        <v>12195.978515625</v>
      </c>
      <c r="P214" s="101">
        <v>12195.978515625</v>
      </c>
      <c r="Q214" s="101">
        <v>12195.978515625</v>
      </c>
      <c r="R214" s="102">
        <v>77541.002578125001</v>
      </c>
      <c r="S214" s="99"/>
      <c r="T214" s="84"/>
      <c r="U214" s="88">
        <v>77541.0029296875</v>
      </c>
      <c r="V214" s="89">
        <v>3.5156249941792339E-4</v>
      </c>
    </row>
    <row r="215" spans="1:22" ht="11.25" customHeight="1" x14ac:dyDescent="0.25">
      <c r="A215" s="98"/>
      <c r="B215" s="98"/>
      <c r="C215" s="98" t="s">
        <v>245</v>
      </c>
      <c r="D215" s="98"/>
      <c r="E215" s="99"/>
      <c r="F215" s="100">
        <v>0</v>
      </c>
      <c r="G215" s="101">
        <v>0</v>
      </c>
      <c r="H215" s="101">
        <v>0</v>
      </c>
      <c r="I215" s="101">
        <v>0</v>
      </c>
      <c r="J215" s="101">
        <v>0</v>
      </c>
      <c r="K215" s="101">
        <v>16113.51</v>
      </c>
      <c r="L215" s="101">
        <v>0</v>
      </c>
      <c r="M215" s="100">
        <v>12107.0986328125</v>
      </c>
      <c r="N215" s="101">
        <v>12107.0986328125</v>
      </c>
      <c r="O215" s="101">
        <v>12107.0986328125</v>
      </c>
      <c r="P215" s="101">
        <v>12107.0986328125</v>
      </c>
      <c r="Q215" s="101">
        <v>12107.0986328125</v>
      </c>
      <c r="R215" s="102">
        <v>76649.003164062509</v>
      </c>
      <c r="S215" s="99"/>
      <c r="T215" s="84"/>
      <c r="U215" s="88">
        <v>76649.001953125</v>
      </c>
      <c r="V215" s="89">
        <v>-1.2109375093132257E-3</v>
      </c>
    </row>
    <row r="216" spans="1:22" ht="11.25" customHeight="1" x14ac:dyDescent="0.25">
      <c r="A216" s="98"/>
      <c r="B216" s="98"/>
      <c r="C216" s="98" t="s">
        <v>246</v>
      </c>
      <c r="D216" s="98"/>
      <c r="E216" s="99"/>
      <c r="F216" s="100">
        <v>22392</v>
      </c>
      <c r="G216" s="101">
        <v>0</v>
      </c>
      <c r="H216" s="101">
        <v>0</v>
      </c>
      <c r="I216" s="101">
        <v>0</v>
      </c>
      <c r="J216" s="101">
        <v>0</v>
      </c>
      <c r="K216" s="101">
        <v>12085.13</v>
      </c>
      <c r="L216" s="101">
        <v>134.25</v>
      </c>
      <c r="M216" s="100">
        <v>13513.525390625</v>
      </c>
      <c r="N216" s="101">
        <v>13513.525390625</v>
      </c>
      <c r="O216" s="101">
        <v>13513.525390625</v>
      </c>
      <c r="P216" s="101">
        <v>13513.525390625</v>
      </c>
      <c r="Q216" s="101">
        <v>13513.525390625</v>
      </c>
      <c r="R216" s="102">
        <v>102179.006953125</v>
      </c>
      <c r="S216" s="99"/>
      <c r="T216" s="84"/>
      <c r="U216" s="88">
        <v>102178.998046875</v>
      </c>
      <c r="V216" s="89">
        <v>-8.9062500046566129E-3</v>
      </c>
    </row>
    <row r="217" spans="1:22" ht="11.25" customHeight="1" x14ac:dyDescent="0.25">
      <c r="A217" s="98"/>
      <c r="B217" s="98"/>
      <c r="C217" s="98" t="s">
        <v>247</v>
      </c>
      <c r="D217" s="98"/>
      <c r="E217" s="99"/>
      <c r="F217" s="100">
        <v>2008</v>
      </c>
      <c r="G217" s="101">
        <v>3468</v>
      </c>
      <c r="H217" s="101">
        <v>-2012.19</v>
      </c>
      <c r="I217" s="101">
        <v>0</v>
      </c>
      <c r="J217" s="101">
        <v>8036.85</v>
      </c>
      <c r="K217" s="101">
        <v>0</v>
      </c>
      <c r="L217" s="101">
        <v>14003.15</v>
      </c>
      <c r="M217" s="100">
        <v>-5100.76220703125</v>
      </c>
      <c r="N217" s="101">
        <v>-5100.76220703125</v>
      </c>
      <c r="O217" s="101">
        <v>-5100.76220703125</v>
      </c>
      <c r="P217" s="101">
        <v>-5100.76220703125</v>
      </c>
      <c r="Q217" s="101">
        <v>-5100.76220703125</v>
      </c>
      <c r="R217" s="102">
        <v>-1.0351562523283064E-3</v>
      </c>
      <c r="S217" s="99"/>
      <c r="T217" s="84"/>
      <c r="U217" s="88">
        <v>8.7890624854480848E-5</v>
      </c>
      <c r="V217" s="89">
        <v>1.1230468771827873E-3</v>
      </c>
    </row>
    <row r="218" spans="1:22" ht="11.25" customHeight="1" x14ac:dyDescent="0.25">
      <c r="A218" s="98"/>
      <c r="B218" s="98"/>
      <c r="C218" s="98" t="s">
        <v>248</v>
      </c>
      <c r="D218" s="98"/>
      <c r="E218" s="99"/>
      <c r="F218" s="100">
        <v>0</v>
      </c>
      <c r="G218" s="101">
        <v>732</v>
      </c>
      <c r="H218" s="101">
        <v>2731.34</v>
      </c>
      <c r="I218" s="101">
        <v>0</v>
      </c>
      <c r="J218" s="101">
        <v>0</v>
      </c>
      <c r="K218" s="101">
        <v>6335.82</v>
      </c>
      <c r="L218" s="101">
        <v>0</v>
      </c>
      <c r="M218" s="100">
        <v>-1959.83203125</v>
      </c>
      <c r="N218" s="101">
        <v>-1959.83203125</v>
      </c>
      <c r="O218" s="101">
        <v>-1959.83203125</v>
      </c>
      <c r="P218" s="101">
        <v>-1959.83203125</v>
      </c>
      <c r="Q218" s="101">
        <v>-1959.83203125</v>
      </c>
      <c r="R218" s="102">
        <v>-1.5625000014551915E-4</v>
      </c>
      <c r="S218" s="99"/>
      <c r="T218" s="84"/>
      <c r="U218" s="88">
        <v>-1.4892578110448085E-4</v>
      </c>
      <c r="V218" s="89">
        <v>7.3242190410383046E-6</v>
      </c>
    </row>
    <row r="219" spans="1:22" ht="11.25" customHeight="1" x14ac:dyDescent="0.25">
      <c r="A219" s="98"/>
      <c r="B219" s="98"/>
      <c r="C219" s="98" t="s">
        <v>249</v>
      </c>
      <c r="D219" s="98"/>
      <c r="E219" s="99"/>
      <c r="F219" s="100">
        <v>0</v>
      </c>
      <c r="G219" s="101">
        <v>0</v>
      </c>
      <c r="H219" s="101">
        <v>3463.34</v>
      </c>
      <c r="I219" s="101">
        <v>0</v>
      </c>
      <c r="J219" s="101">
        <v>0</v>
      </c>
      <c r="K219" s="101">
        <v>0</v>
      </c>
      <c r="L219" s="101">
        <v>0</v>
      </c>
      <c r="M219" s="100">
        <v>-692.66802978515625</v>
      </c>
      <c r="N219" s="101">
        <v>-692.66802978515625</v>
      </c>
      <c r="O219" s="101">
        <v>-692.66802978515625</v>
      </c>
      <c r="P219" s="101">
        <v>-692.66802978515625</v>
      </c>
      <c r="Q219" s="101">
        <v>-692.66802978515625</v>
      </c>
      <c r="R219" s="102">
        <v>-1.4892578110448085E-4</v>
      </c>
      <c r="S219" s="99"/>
      <c r="T219" s="84"/>
      <c r="U219" s="88">
        <v>-1.4892578110448085E-4</v>
      </c>
      <c r="V219" s="89">
        <v>0</v>
      </c>
    </row>
    <row r="220" spans="1:22" ht="11.25" customHeight="1" x14ac:dyDescent="0.25">
      <c r="A220" s="98"/>
      <c r="B220" s="98"/>
      <c r="C220" s="98" t="s">
        <v>250</v>
      </c>
      <c r="D220" s="98"/>
      <c r="E220" s="99"/>
      <c r="F220" s="100">
        <v>2195.81</v>
      </c>
      <c r="G220" s="101">
        <v>522.6</v>
      </c>
      <c r="H220" s="101">
        <v>166.3</v>
      </c>
      <c r="I220" s="101">
        <v>324.81</v>
      </c>
      <c r="J220" s="101">
        <v>623.57000000000005</v>
      </c>
      <c r="K220" s="101">
        <v>1773.46</v>
      </c>
      <c r="L220" s="101">
        <v>188.37</v>
      </c>
      <c r="M220" s="100">
        <v>11192.2158203125</v>
      </c>
      <c r="N220" s="101">
        <v>11192.2158203125</v>
      </c>
      <c r="O220" s="101">
        <v>11192.2158203125</v>
      </c>
      <c r="P220" s="101">
        <v>11192.2158203125</v>
      </c>
      <c r="Q220" s="101">
        <v>11192.2158203125</v>
      </c>
      <c r="R220" s="102">
        <v>61755.999101562498</v>
      </c>
      <c r="S220" s="99"/>
      <c r="T220" s="84"/>
      <c r="U220" s="88">
        <v>61755.998203124997</v>
      </c>
      <c r="V220" s="89">
        <v>-8.9843750174622983E-4</v>
      </c>
    </row>
    <row r="221" spans="1:22" ht="11.25" customHeight="1" x14ac:dyDescent="0.25">
      <c r="A221" s="98"/>
      <c r="B221" s="98"/>
      <c r="C221" s="98" t="s">
        <v>251</v>
      </c>
      <c r="D221" s="98"/>
      <c r="E221" s="99"/>
      <c r="F221" s="100">
        <v>2273.2399999999998</v>
      </c>
      <c r="G221" s="101">
        <v>952</v>
      </c>
      <c r="H221" s="101">
        <v>647.48</v>
      </c>
      <c r="I221" s="101">
        <v>1129.49</v>
      </c>
      <c r="J221" s="101">
        <v>956.83</v>
      </c>
      <c r="K221" s="101">
        <v>953.35</v>
      </c>
      <c r="L221" s="101">
        <v>622.53</v>
      </c>
      <c r="M221" s="100">
        <v>11205.615234375</v>
      </c>
      <c r="N221" s="101">
        <v>11205.615234375</v>
      </c>
      <c r="O221" s="101">
        <v>11205.615234375</v>
      </c>
      <c r="P221" s="101">
        <v>11205.615234375</v>
      </c>
      <c r="Q221" s="101">
        <v>11205.615234375</v>
      </c>
      <c r="R221" s="102">
        <v>63562.996171874998</v>
      </c>
      <c r="S221" s="99"/>
      <c r="T221" s="84"/>
      <c r="U221" s="88">
        <v>63563.003867187501</v>
      </c>
      <c r="V221" s="89">
        <v>7.6953125026193447E-3</v>
      </c>
    </row>
    <row r="222" spans="1:22" ht="11.25" customHeight="1" x14ac:dyDescent="0.25">
      <c r="A222" s="98"/>
      <c r="B222" s="98"/>
      <c r="C222" s="98" t="s">
        <v>252</v>
      </c>
      <c r="D222" s="98"/>
      <c r="E222" s="99"/>
      <c r="F222" s="100">
        <v>4226.2299999999996</v>
      </c>
      <c r="G222" s="101">
        <v>3141.72</v>
      </c>
      <c r="H222" s="101">
        <v>1021.27</v>
      </c>
      <c r="I222" s="101">
        <v>1616.07</v>
      </c>
      <c r="J222" s="101">
        <v>1639.61</v>
      </c>
      <c r="K222" s="101">
        <v>1430.71</v>
      </c>
      <c r="L222" s="101">
        <v>2431.7600000000002</v>
      </c>
      <c r="M222" s="100">
        <v>11060.525390625</v>
      </c>
      <c r="N222" s="101">
        <v>11060.525390625</v>
      </c>
      <c r="O222" s="101">
        <v>11060.525390625</v>
      </c>
      <c r="P222" s="101">
        <v>11060.525390625</v>
      </c>
      <c r="Q222" s="101">
        <v>11060.525390625</v>
      </c>
      <c r="R222" s="102">
        <v>70809.996953124995</v>
      </c>
      <c r="S222" s="99"/>
      <c r="T222" s="84"/>
      <c r="U222" s="88">
        <v>70810.000585937494</v>
      </c>
      <c r="V222" s="89">
        <v>3.6328124988358468E-3</v>
      </c>
    </row>
    <row r="223" spans="1:22" ht="11.25" customHeight="1" x14ac:dyDescent="0.25">
      <c r="A223" s="98"/>
      <c r="B223" s="98"/>
      <c r="C223" s="98" t="s">
        <v>253</v>
      </c>
      <c r="D223" s="98"/>
      <c r="E223" s="99"/>
      <c r="F223" s="100">
        <v>719.58</v>
      </c>
      <c r="G223" s="101">
        <v>0</v>
      </c>
      <c r="H223" s="101">
        <v>0</v>
      </c>
      <c r="I223" s="101">
        <v>0</v>
      </c>
      <c r="J223" s="101">
        <v>0</v>
      </c>
      <c r="K223" s="101">
        <v>0</v>
      </c>
      <c r="L223" s="101">
        <v>0</v>
      </c>
      <c r="M223" s="100">
        <v>-143.91600036621094</v>
      </c>
      <c r="N223" s="101">
        <v>-143.91600036621094</v>
      </c>
      <c r="O223" s="101">
        <v>-143.91600036621094</v>
      </c>
      <c r="P223" s="101">
        <v>-143.91600036621094</v>
      </c>
      <c r="Q223" s="101">
        <v>-143.91600036621094</v>
      </c>
      <c r="R223" s="102">
        <v>-1.8310546465727384E-6</v>
      </c>
      <c r="S223" s="99"/>
      <c r="T223" s="84"/>
      <c r="U223" s="88">
        <v>5.7983398846772616E-6</v>
      </c>
      <c r="V223" s="89">
        <v>7.62939453125E-6</v>
      </c>
    </row>
    <row r="224" spans="1:22" ht="11.25" customHeight="1" x14ac:dyDescent="0.25">
      <c r="A224" s="98"/>
      <c r="B224" s="98"/>
      <c r="C224" s="98" t="s">
        <v>254</v>
      </c>
      <c r="D224" s="98"/>
      <c r="E224" s="99"/>
      <c r="F224" s="100">
        <v>252</v>
      </c>
      <c r="G224" s="101">
        <v>0</v>
      </c>
      <c r="H224" s="101">
        <v>0</v>
      </c>
      <c r="I224" s="101">
        <v>0</v>
      </c>
      <c r="J224" s="101">
        <v>0</v>
      </c>
      <c r="K224" s="101">
        <v>0</v>
      </c>
      <c r="L224" s="101">
        <v>0</v>
      </c>
      <c r="M224" s="100">
        <v>-50.400001525878906</v>
      </c>
      <c r="N224" s="101">
        <v>-50.400001525878906</v>
      </c>
      <c r="O224" s="101">
        <v>-50.400001525878906</v>
      </c>
      <c r="P224" s="101">
        <v>-50.400001525878906</v>
      </c>
      <c r="Q224" s="101">
        <v>-50.400001525878906</v>
      </c>
      <c r="R224" s="102">
        <v>-7.62939453125E-6</v>
      </c>
      <c r="S224" s="99"/>
      <c r="T224" s="84"/>
      <c r="U224" s="88">
        <v>0</v>
      </c>
      <c r="V224" s="89">
        <v>7.62939453125E-6</v>
      </c>
    </row>
    <row r="225" spans="1:22" ht="11.25" customHeight="1" x14ac:dyDescent="0.25">
      <c r="A225" s="98"/>
      <c r="B225" s="98"/>
      <c r="C225" s="98" t="s">
        <v>255</v>
      </c>
      <c r="D225" s="98"/>
      <c r="E225" s="99"/>
      <c r="F225" s="100">
        <v>799.2</v>
      </c>
      <c r="G225" s="101">
        <v>570.21</v>
      </c>
      <c r="H225" s="101">
        <v>2332.85</v>
      </c>
      <c r="I225" s="101">
        <v>105.76</v>
      </c>
      <c r="J225" s="101">
        <v>31</v>
      </c>
      <c r="K225" s="101">
        <v>1041.3</v>
      </c>
      <c r="L225" s="101">
        <v>74.81</v>
      </c>
      <c r="M225" s="100">
        <v>840.65411376953125</v>
      </c>
      <c r="N225" s="101">
        <v>840.65411376953125</v>
      </c>
      <c r="O225" s="101">
        <v>840.65411376953125</v>
      </c>
      <c r="P225" s="101">
        <v>840.65411376953125</v>
      </c>
      <c r="Q225" s="101">
        <v>840.65411376953125</v>
      </c>
      <c r="R225" s="102">
        <v>9158.4005688476573</v>
      </c>
      <c r="S225" s="99"/>
      <c r="T225" s="84"/>
      <c r="U225" s="88">
        <v>9158.4004931640629</v>
      </c>
      <c r="V225" s="89">
        <v>-7.5683594332076609E-5</v>
      </c>
    </row>
    <row r="226" spans="1:22" ht="11.25" customHeight="1" x14ac:dyDescent="0.25">
      <c r="A226" s="98"/>
      <c r="B226" s="98"/>
      <c r="C226" s="98" t="s">
        <v>256</v>
      </c>
      <c r="D226" s="98"/>
      <c r="E226" s="99"/>
      <c r="F226" s="100">
        <v>777.6</v>
      </c>
      <c r="G226" s="101">
        <v>494.94</v>
      </c>
      <c r="H226" s="101">
        <v>2269.8000000000002</v>
      </c>
      <c r="I226" s="101">
        <v>28.81</v>
      </c>
      <c r="J226" s="101">
        <v>251.29</v>
      </c>
      <c r="K226" s="101">
        <v>1199.94</v>
      </c>
      <c r="L226" s="101">
        <v>41.82</v>
      </c>
      <c r="M226" s="100">
        <v>769.32794189453125</v>
      </c>
      <c r="N226" s="101">
        <v>769.32794189453125</v>
      </c>
      <c r="O226" s="101">
        <v>769.32794189453125</v>
      </c>
      <c r="P226" s="101">
        <v>769.32794189453125</v>
      </c>
      <c r="Q226" s="101">
        <v>769.32794189453125</v>
      </c>
      <c r="R226" s="102">
        <v>8910.839709472657</v>
      </c>
      <c r="S226" s="99"/>
      <c r="T226" s="84"/>
      <c r="U226" s="88">
        <v>8910.840017089844</v>
      </c>
      <c r="V226" s="89">
        <v>3.0761718699068297E-4</v>
      </c>
    </row>
    <row r="227" spans="1:22" ht="11.25" customHeight="1" x14ac:dyDescent="0.25">
      <c r="A227" s="98"/>
      <c r="B227" s="98"/>
      <c r="C227" s="98" t="s">
        <v>257</v>
      </c>
      <c r="D227" s="98"/>
      <c r="E227" s="99"/>
      <c r="F227" s="100">
        <v>583.20000000000005</v>
      </c>
      <c r="G227" s="101">
        <v>4476</v>
      </c>
      <c r="H227" s="101">
        <v>1960.35</v>
      </c>
      <c r="I227" s="101">
        <v>21.6</v>
      </c>
      <c r="J227" s="101">
        <v>1473.5</v>
      </c>
      <c r="K227" s="101">
        <v>1159.1500000000001</v>
      </c>
      <c r="L227" s="101">
        <v>72.900000000000006</v>
      </c>
      <c r="M227" s="100">
        <v>-563.19598388671875</v>
      </c>
      <c r="N227" s="101">
        <v>-563.19598388671875</v>
      </c>
      <c r="O227" s="101">
        <v>-563.19598388671875</v>
      </c>
      <c r="P227" s="101">
        <v>-563.19598388671875</v>
      </c>
      <c r="Q227" s="101">
        <v>-563.19598388671875</v>
      </c>
      <c r="R227" s="102">
        <v>6930.7200805664052</v>
      </c>
      <c r="S227" s="99"/>
      <c r="T227" s="84"/>
      <c r="U227" s="88">
        <v>6930.7198089599606</v>
      </c>
      <c r="V227" s="89">
        <v>-2.7160644458490424E-4</v>
      </c>
    </row>
    <row r="228" spans="1:22" ht="11.25" customHeight="1" x14ac:dyDescent="0.25">
      <c r="A228" s="98"/>
      <c r="B228" s="98"/>
      <c r="C228" s="98" t="s">
        <v>258</v>
      </c>
      <c r="D228" s="98"/>
      <c r="E228" s="99"/>
      <c r="F228" s="100">
        <v>2966.71</v>
      </c>
      <c r="G228" s="101">
        <v>3725.69</v>
      </c>
      <c r="H228" s="101">
        <v>621.76</v>
      </c>
      <c r="I228" s="101">
        <v>283.56</v>
      </c>
      <c r="J228" s="101">
        <v>482.07</v>
      </c>
      <c r="K228" s="101">
        <v>0</v>
      </c>
      <c r="L228" s="101">
        <v>0</v>
      </c>
      <c r="M228" s="100">
        <v>4476.64208984375</v>
      </c>
      <c r="N228" s="101">
        <v>4476.64208984375</v>
      </c>
      <c r="O228" s="101">
        <v>4476.64208984375</v>
      </c>
      <c r="P228" s="101">
        <v>4476.64208984375</v>
      </c>
      <c r="Q228" s="101">
        <v>4476.64208984375</v>
      </c>
      <c r="R228" s="102">
        <v>30463.000449218751</v>
      </c>
      <c r="S228" s="99"/>
      <c r="T228" s="84"/>
      <c r="U228" s="88">
        <v>30463.000937500001</v>
      </c>
      <c r="V228" s="89">
        <v>4.8828125E-4</v>
      </c>
    </row>
    <row r="229" spans="1:22" ht="11.25" customHeight="1" x14ac:dyDescent="0.25">
      <c r="A229" s="98"/>
      <c r="B229" s="98"/>
      <c r="C229" s="98" t="s">
        <v>259</v>
      </c>
      <c r="D229" s="98"/>
      <c r="E229" s="99"/>
      <c r="F229" s="100">
        <v>4712.95</v>
      </c>
      <c r="G229" s="101">
        <v>7012.7</v>
      </c>
      <c r="H229" s="101">
        <v>205.95</v>
      </c>
      <c r="I229" s="101">
        <v>1387.46</v>
      </c>
      <c r="J229" s="101">
        <v>620.52</v>
      </c>
      <c r="K229" s="101">
        <v>0</v>
      </c>
      <c r="L229" s="101">
        <v>0</v>
      </c>
      <c r="M229" s="100">
        <v>3150.083984375</v>
      </c>
      <c r="N229" s="101">
        <v>3150.083984375</v>
      </c>
      <c r="O229" s="101">
        <v>3150.083984375</v>
      </c>
      <c r="P229" s="101">
        <v>3150.083984375</v>
      </c>
      <c r="Q229" s="101">
        <v>3150.083984375</v>
      </c>
      <c r="R229" s="102">
        <v>29689.999921875002</v>
      </c>
      <c r="S229" s="99"/>
      <c r="T229" s="84"/>
      <c r="U229" s="88">
        <v>29690.000410156252</v>
      </c>
      <c r="V229" s="89">
        <v>4.8828125E-4</v>
      </c>
    </row>
    <row r="230" spans="1:22" ht="11.25" customHeight="1" x14ac:dyDescent="0.25">
      <c r="A230" s="98"/>
      <c r="B230" s="98"/>
      <c r="C230" s="98" t="s">
        <v>260</v>
      </c>
      <c r="D230" s="98"/>
      <c r="E230" s="99"/>
      <c r="F230" s="100">
        <v>1344.7</v>
      </c>
      <c r="G230" s="101">
        <v>1596.84</v>
      </c>
      <c r="H230" s="101">
        <v>405.28</v>
      </c>
      <c r="I230" s="101">
        <v>9.82</v>
      </c>
      <c r="J230" s="101">
        <v>640.97</v>
      </c>
      <c r="K230" s="101">
        <v>0</v>
      </c>
      <c r="L230" s="101">
        <v>0</v>
      </c>
      <c r="M230" s="100">
        <v>3901.078125</v>
      </c>
      <c r="N230" s="101">
        <v>3901.078125</v>
      </c>
      <c r="O230" s="101">
        <v>3901.078125</v>
      </c>
      <c r="P230" s="101">
        <v>3901.078125</v>
      </c>
      <c r="Q230" s="101">
        <v>3901.078125</v>
      </c>
      <c r="R230" s="102">
        <v>23503.000625000001</v>
      </c>
      <c r="S230" s="99"/>
      <c r="T230" s="84"/>
      <c r="U230" s="88">
        <v>23503.000625000001</v>
      </c>
      <c r="V230" s="89">
        <v>0</v>
      </c>
    </row>
    <row r="231" spans="1:22" ht="11.25" customHeight="1" x14ac:dyDescent="0.25">
      <c r="A231" s="98"/>
      <c r="B231" s="98"/>
      <c r="C231" s="98" t="s">
        <v>261</v>
      </c>
      <c r="D231" s="98"/>
      <c r="E231" s="99"/>
      <c r="F231" s="100">
        <v>18.77</v>
      </c>
      <c r="G231" s="101">
        <v>1.44</v>
      </c>
      <c r="H231" s="101">
        <v>0</v>
      </c>
      <c r="I231" s="101">
        <v>0</v>
      </c>
      <c r="J231" s="101">
        <v>0</v>
      </c>
      <c r="K231" s="101">
        <v>0</v>
      </c>
      <c r="L231" s="101">
        <v>0</v>
      </c>
      <c r="M231" s="100">
        <v>-4.0419998168945313</v>
      </c>
      <c r="N231" s="101">
        <v>-4.0419998168945313</v>
      </c>
      <c r="O231" s="101">
        <v>-4.0419998168945313</v>
      </c>
      <c r="P231" s="101">
        <v>-4.0419998168945313</v>
      </c>
      <c r="Q231" s="101">
        <v>-4.0419998168945313</v>
      </c>
      <c r="R231" s="102">
        <v>9.1552734460265128E-7</v>
      </c>
      <c r="S231" s="99"/>
      <c r="T231" s="84"/>
      <c r="U231" s="88">
        <v>1.3923645028057763E-6</v>
      </c>
      <c r="V231" s="89">
        <v>4.76837158203125E-7</v>
      </c>
    </row>
    <row r="232" spans="1:22" ht="11.25" customHeight="1" x14ac:dyDescent="0.25">
      <c r="A232" s="98"/>
      <c r="B232" s="98"/>
      <c r="C232" s="98" t="s">
        <v>262</v>
      </c>
      <c r="D232" s="98"/>
      <c r="E232" s="99"/>
      <c r="F232" s="100">
        <v>16.3</v>
      </c>
      <c r="G232" s="101">
        <v>0</v>
      </c>
      <c r="H232" s="101">
        <v>0</v>
      </c>
      <c r="I232" s="101">
        <v>0</v>
      </c>
      <c r="J232" s="101">
        <v>0</v>
      </c>
      <c r="K232" s="101">
        <v>0</v>
      </c>
      <c r="L232" s="101">
        <v>0</v>
      </c>
      <c r="M232" s="100">
        <v>-3.2599997520446777</v>
      </c>
      <c r="N232" s="101">
        <v>-3.2599997520446777</v>
      </c>
      <c r="O232" s="101">
        <v>-3.2599997520446777</v>
      </c>
      <c r="P232" s="101">
        <v>-3.2599997520446777</v>
      </c>
      <c r="Q232" s="101">
        <v>-3.2599997520446777</v>
      </c>
      <c r="R232" s="102">
        <v>1.2397766120386677E-6</v>
      </c>
      <c r="S232" s="99"/>
      <c r="T232" s="84"/>
      <c r="U232" s="88">
        <v>7.6293945383554274E-7</v>
      </c>
      <c r="V232" s="89">
        <v>-4.76837158203125E-7</v>
      </c>
    </row>
    <row r="233" spans="1:22" ht="11.25" customHeight="1" x14ac:dyDescent="0.25">
      <c r="A233" s="98"/>
      <c r="B233" s="98"/>
      <c r="C233" s="98" t="s">
        <v>263</v>
      </c>
      <c r="D233" s="98"/>
      <c r="E233" s="99"/>
      <c r="F233" s="100">
        <v>14.33</v>
      </c>
      <c r="G233" s="101">
        <v>0</v>
      </c>
      <c r="H233" s="101">
        <v>0</v>
      </c>
      <c r="I233" s="101">
        <v>0</v>
      </c>
      <c r="J233" s="101">
        <v>0</v>
      </c>
      <c r="K233" s="101">
        <v>0</v>
      </c>
      <c r="L233" s="101">
        <v>0</v>
      </c>
      <c r="M233" s="100">
        <v>-2.8659999370574951</v>
      </c>
      <c r="N233" s="101">
        <v>-2.8659999370574951</v>
      </c>
      <c r="O233" s="101">
        <v>-2.8659999370574951</v>
      </c>
      <c r="P233" s="101">
        <v>-2.8659999370574951</v>
      </c>
      <c r="Q233" s="101">
        <v>-2.8659999370574951</v>
      </c>
      <c r="R233" s="102">
        <v>3.1471252448511677E-7</v>
      </c>
      <c r="S233" s="99"/>
      <c r="T233" s="84"/>
      <c r="U233" s="88">
        <v>7.9154968268824177E-7</v>
      </c>
      <c r="V233" s="89">
        <v>4.76837158203125E-7</v>
      </c>
    </row>
    <row r="234" spans="1:22" ht="11.25" customHeight="1" x14ac:dyDescent="0.25">
      <c r="A234" s="98"/>
      <c r="B234" s="98"/>
      <c r="C234" s="98" t="s">
        <v>264</v>
      </c>
      <c r="D234" s="98"/>
      <c r="E234" s="99"/>
      <c r="F234" s="100">
        <v>100</v>
      </c>
      <c r="G234" s="101">
        <v>129.9</v>
      </c>
      <c r="H234" s="101">
        <v>346.6</v>
      </c>
      <c r="I234" s="101">
        <v>100</v>
      </c>
      <c r="J234" s="101">
        <v>4392</v>
      </c>
      <c r="K234" s="101">
        <v>100</v>
      </c>
      <c r="L234" s="101">
        <v>183.25</v>
      </c>
      <c r="M234" s="100">
        <v>7462.85009765625</v>
      </c>
      <c r="N234" s="101">
        <v>7462.85009765625</v>
      </c>
      <c r="O234" s="101">
        <v>7462.85009765625</v>
      </c>
      <c r="P234" s="101">
        <v>7462.85009765625</v>
      </c>
      <c r="Q234" s="101">
        <v>7462.85009765625</v>
      </c>
      <c r="R234" s="102">
        <v>42666.00048828125</v>
      </c>
      <c r="S234" s="99"/>
      <c r="T234" s="84"/>
      <c r="U234" s="88">
        <v>42665.9990234375</v>
      </c>
      <c r="V234" s="89">
        <v>-1.46484375E-3</v>
      </c>
    </row>
    <row r="235" spans="1:22" ht="11.25" customHeight="1" x14ac:dyDescent="0.25">
      <c r="A235" s="98"/>
      <c r="B235" s="98"/>
      <c r="C235" s="98" t="s">
        <v>265</v>
      </c>
      <c r="D235" s="98"/>
      <c r="E235" s="99"/>
      <c r="F235" s="100">
        <v>0</v>
      </c>
      <c r="G235" s="101">
        <v>29.09</v>
      </c>
      <c r="H235" s="101">
        <v>239.93</v>
      </c>
      <c r="I235" s="101">
        <v>0</v>
      </c>
      <c r="J235" s="101">
        <v>1464</v>
      </c>
      <c r="K235" s="101">
        <v>0</v>
      </c>
      <c r="L235" s="101">
        <v>81</v>
      </c>
      <c r="M235" s="100">
        <v>7949.7958984375</v>
      </c>
      <c r="N235" s="101">
        <v>7949.7958984375</v>
      </c>
      <c r="O235" s="101">
        <v>7949.7958984375</v>
      </c>
      <c r="P235" s="101">
        <v>7949.7958984375</v>
      </c>
      <c r="Q235" s="101">
        <v>7949.7958984375</v>
      </c>
      <c r="R235" s="102">
        <v>41562.999492187504</v>
      </c>
      <c r="S235" s="99"/>
      <c r="T235" s="84"/>
      <c r="U235" s="88">
        <v>41562.999492187504</v>
      </c>
      <c r="V235" s="89">
        <v>0</v>
      </c>
    </row>
    <row r="236" spans="1:22" ht="11.25" customHeight="1" x14ac:dyDescent="0.25">
      <c r="A236" s="98"/>
      <c r="B236" s="98"/>
      <c r="C236" s="98" t="s">
        <v>266</v>
      </c>
      <c r="D236" s="98"/>
      <c r="E236" s="99"/>
      <c r="F236" s="100">
        <v>487.05</v>
      </c>
      <c r="G236" s="101">
        <v>21.81</v>
      </c>
      <c r="H236" s="101">
        <v>209.95</v>
      </c>
      <c r="I236" s="101">
        <v>0</v>
      </c>
      <c r="J236" s="101">
        <v>0</v>
      </c>
      <c r="K236" s="101">
        <v>0</v>
      </c>
      <c r="L236" s="101">
        <v>60.75</v>
      </c>
      <c r="M236" s="100">
        <v>6390.8876953125</v>
      </c>
      <c r="N236" s="101">
        <v>6390.8876953125</v>
      </c>
      <c r="O236" s="101">
        <v>6390.8876953125</v>
      </c>
      <c r="P236" s="101">
        <v>6390.8876953125</v>
      </c>
      <c r="Q236" s="101">
        <v>6390.8876953125</v>
      </c>
      <c r="R236" s="102">
        <v>32733.998476562498</v>
      </c>
      <c r="S236" s="99"/>
      <c r="T236" s="84"/>
      <c r="U236" s="88">
        <v>32734.000429687498</v>
      </c>
      <c r="V236" s="89">
        <v>1.953125E-3</v>
      </c>
    </row>
    <row r="237" spans="1:22" ht="11.25" customHeight="1" x14ac:dyDescent="0.25">
      <c r="A237" s="98"/>
      <c r="B237" s="98"/>
      <c r="C237" s="103" t="s">
        <v>267</v>
      </c>
      <c r="D237" s="103"/>
      <c r="E237" s="104"/>
      <c r="F237" s="105">
        <v>127920.26</v>
      </c>
      <c r="G237" s="106">
        <v>113264.63000000002</v>
      </c>
      <c r="H237" s="106">
        <v>46416.51</v>
      </c>
      <c r="I237" s="106">
        <v>80884.790000000023</v>
      </c>
      <c r="J237" s="106">
        <v>46613.200000000004</v>
      </c>
      <c r="K237" s="106">
        <v>122595.51000000002</v>
      </c>
      <c r="L237" s="106">
        <v>71996.619999999981</v>
      </c>
      <c r="M237" s="105">
        <v>132014.50421881676</v>
      </c>
      <c r="N237" s="106">
        <v>132014.50421881676</v>
      </c>
      <c r="O237" s="106">
        <v>132014.50421881676</v>
      </c>
      <c r="P237" s="106">
        <v>132014.50421881676</v>
      </c>
      <c r="Q237" s="106">
        <v>132014.50421881676</v>
      </c>
      <c r="R237" s="107">
        <v>1269764.041094084</v>
      </c>
      <c r="S237" s="104"/>
      <c r="T237" s="85"/>
      <c r="U237" s="90">
        <v>1269764.0426786521</v>
      </c>
      <c r="V237" s="85">
        <v>1.5845680127313244E-3</v>
      </c>
    </row>
    <row r="238" spans="1:22" ht="11.25" customHeight="1" x14ac:dyDescent="0.25">
      <c r="A238" s="98"/>
      <c r="B238" s="103" t="s">
        <v>38</v>
      </c>
      <c r="C238" s="103"/>
      <c r="D238" s="103"/>
      <c r="E238" s="104"/>
      <c r="F238" s="105">
        <v>611544.61</v>
      </c>
      <c r="G238" s="106">
        <v>980454.7699999999</v>
      </c>
      <c r="H238" s="106">
        <v>723656.1100000001</v>
      </c>
      <c r="I238" s="106">
        <v>626660.04000000015</v>
      </c>
      <c r="J238" s="106">
        <v>816789.01</v>
      </c>
      <c r="K238" s="106">
        <v>743027.56</v>
      </c>
      <c r="L238" s="106">
        <v>788531.10000000009</v>
      </c>
      <c r="M238" s="105">
        <v>1134516.60917449</v>
      </c>
      <c r="N238" s="106">
        <v>1134516.60917449</v>
      </c>
      <c r="O238" s="106">
        <v>1134516.60917449</v>
      </c>
      <c r="P238" s="106">
        <v>1134516.60917449</v>
      </c>
      <c r="Q238" s="106">
        <v>1134516.60917449</v>
      </c>
      <c r="R238" s="107">
        <v>10963246.245872451</v>
      </c>
      <c r="S238" s="104"/>
      <c r="T238" s="85"/>
      <c r="U238" s="90">
        <v>11734148.369099015</v>
      </c>
      <c r="V238" s="85">
        <v>770902.12322656636</v>
      </c>
    </row>
    <row r="239" spans="1:22" ht="11.25" customHeight="1" x14ac:dyDescent="0.25">
      <c r="A239" s="103" t="s">
        <v>39</v>
      </c>
      <c r="B239" s="103"/>
      <c r="C239" s="103"/>
      <c r="D239" s="103"/>
      <c r="E239" s="104"/>
      <c r="F239" s="105">
        <v>17787.390000000014</v>
      </c>
      <c r="G239" s="106">
        <v>-352291.50999999989</v>
      </c>
      <c r="H239" s="106">
        <v>112589.44999999995</v>
      </c>
      <c r="I239" s="106">
        <v>143102.07999999996</v>
      </c>
      <c r="J239" s="106">
        <v>-36609.780000000028</v>
      </c>
      <c r="K239" s="106">
        <v>-50556.630000000005</v>
      </c>
      <c r="L239" s="106">
        <v>-100103.75000000012</v>
      </c>
      <c r="M239" s="105">
        <v>162186.3056204319</v>
      </c>
      <c r="N239" s="106">
        <v>162186.3056204319</v>
      </c>
      <c r="O239" s="106">
        <v>162186.3056204319</v>
      </c>
      <c r="P239" s="106">
        <v>162186.3056204319</v>
      </c>
      <c r="Q239" s="106">
        <v>162186.3056204319</v>
      </c>
      <c r="R239" s="107">
        <v>544848.77810215764</v>
      </c>
      <c r="S239" s="104"/>
      <c r="T239" s="85"/>
      <c r="U239" s="90">
        <v>-226053.30218739435</v>
      </c>
      <c r="V239" s="85">
        <v>770902.08028955199</v>
      </c>
    </row>
    <row r="240" spans="1:22" ht="11.25" customHeight="1" x14ac:dyDescent="0.25">
      <c r="A240" s="98"/>
      <c r="B240" s="98"/>
      <c r="C240" s="98"/>
      <c r="D240" s="98"/>
      <c r="E240" s="99"/>
      <c r="F240" s="100"/>
      <c r="G240" s="101"/>
      <c r="H240" s="101"/>
      <c r="I240" s="101"/>
      <c r="J240" s="101"/>
      <c r="K240" s="101"/>
      <c r="L240" s="101"/>
      <c r="M240" s="100"/>
      <c r="N240" s="101"/>
      <c r="O240" s="101"/>
      <c r="P240" s="101"/>
      <c r="Q240" s="101"/>
      <c r="R240" s="102"/>
      <c r="S240" s="99"/>
      <c r="T240" s="84"/>
      <c r="U240" s="88"/>
      <c r="V240" s="89"/>
    </row>
    <row r="241" spans="1:22" ht="11.25" customHeight="1" x14ac:dyDescent="0.25">
      <c r="A241" s="108" t="s">
        <v>268</v>
      </c>
      <c r="B241" s="108"/>
      <c r="C241" s="109"/>
      <c r="D241" s="109"/>
      <c r="E241" s="110" t="s">
        <v>285</v>
      </c>
      <c r="F241" s="111" t="s">
        <v>286</v>
      </c>
      <c r="G241" s="112" t="s">
        <v>287</v>
      </c>
      <c r="H241" s="112" t="s">
        <v>288</v>
      </c>
      <c r="I241" s="112" t="s">
        <v>289</v>
      </c>
      <c r="J241" s="112" t="s">
        <v>290</v>
      </c>
      <c r="K241" s="112" t="s">
        <v>291</v>
      </c>
      <c r="L241" s="112" t="s">
        <v>292</v>
      </c>
      <c r="M241" s="111" t="s">
        <v>293</v>
      </c>
      <c r="N241" s="112" t="s">
        <v>294</v>
      </c>
      <c r="O241" s="112" t="s">
        <v>295</v>
      </c>
      <c r="P241" s="112" t="s">
        <v>296</v>
      </c>
      <c r="Q241" s="112" t="s">
        <v>285</v>
      </c>
      <c r="R241" s="113" t="s">
        <v>284</v>
      </c>
      <c r="S241" s="114" t="s">
        <v>45</v>
      </c>
      <c r="T241" s="86"/>
      <c r="U241" s="91" t="s">
        <v>46</v>
      </c>
      <c r="V241" s="86" t="s">
        <v>47</v>
      </c>
    </row>
    <row r="242" spans="1:22" ht="11.25" customHeight="1" x14ac:dyDescent="0.25">
      <c r="A242" s="98" t="s">
        <v>39</v>
      </c>
      <c r="B242" s="98"/>
      <c r="C242" s="98"/>
      <c r="D242" s="98"/>
      <c r="E242" s="99"/>
      <c r="F242" s="100">
        <v>17787.390000000014</v>
      </c>
      <c r="G242" s="101">
        <v>-352291.50999999989</v>
      </c>
      <c r="H242" s="101">
        <v>112589.44999999995</v>
      </c>
      <c r="I242" s="101">
        <v>143102.07999999996</v>
      </c>
      <c r="J242" s="101">
        <v>-36609.780000000028</v>
      </c>
      <c r="K242" s="101">
        <v>-50556.630000000005</v>
      </c>
      <c r="L242" s="101">
        <v>-100103.75000000012</v>
      </c>
      <c r="M242" s="100">
        <v>162186.3056204319</v>
      </c>
      <c r="N242" s="101">
        <v>162186.3056204319</v>
      </c>
      <c r="O242" s="101">
        <v>162186.3056204319</v>
      </c>
      <c r="P242" s="101">
        <v>162186.3056204319</v>
      </c>
      <c r="Q242" s="101">
        <v>162186.3056204319</v>
      </c>
      <c r="R242" s="102">
        <v>544848.77810215764</v>
      </c>
      <c r="S242" s="99"/>
      <c r="T242" s="84"/>
      <c r="U242" s="88">
        <v>-226053.30218739435</v>
      </c>
      <c r="V242" s="89">
        <v>770902.08028955199</v>
      </c>
    </row>
    <row r="243" spans="1:22" ht="11.25" customHeight="1" x14ac:dyDescent="0.25">
      <c r="A243" s="103" t="s">
        <v>40</v>
      </c>
      <c r="B243" s="103"/>
      <c r="C243" s="103"/>
      <c r="D243" s="103"/>
      <c r="E243" s="104"/>
      <c r="F243" s="105"/>
      <c r="G243" s="106"/>
      <c r="H243" s="106"/>
      <c r="I243" s="106"/>
      <c r="J243" s="106"/>
      <c r="K243" s="106"/>
      <c r="L243" s="106"/>
      <c r="M243" s="105"/>
      <c r="N243" s="106"/>
      <c r="O243" s="106"/>
      <c r="P243" s="106"/>
      <c r="Q243" s="106"/>
      <c r="R243" s="107"/>
      <c r="S243" s="104"/>
      <c r="T243" s="85"/>
      <c r="U243" s="90"/>
      <c r="V243" s="85"/>
    </row>
    <row r="244" spans="1:22" ht="11.25" customHeight="1" x14ac:dyDescent="0.25">
      <c r="A244" s="98"/>
      <c r="B244" s="98" t="s">
        <v>269</v>
      </c>
      <c r="C244" s="98"/>
      <c r="D244" s="98"/>
      <c r="E244" s="99"/>
      <c r="F244" s="100"/>
      <c r="G244" s="101"/>
      <c r="H244" s="101"/>
      <c r="I244" s="101"/>
      <c r="J244" s="101"/>
      <c r="K244" s="101"/>
      <c r="L244" s="101"/>
      <c r="M244" s="100"/>
      <c r="N244" s="101"/>
      <c r="O244" s="101"/>
      <c r="P244" s="101"/>
      <c r="Q244" s="101"/>
      <c r="R244" s="102"/>
      <c r="S244" s="99"/>
      <c r="T244" s="84"/>
      <c r="U244" s="88"/>
      <c r="V244" s="89"/>
    </row>
    <row r="245" spans="1:22" ht="11.25" customHeight="1" x14ac:dyDescent="0.25">
      <c r="A245" s="98"/>
      <c r="B245" s="98"/>
      <c r="C245" s="98" t="s">
        <v>270</v>
      </c>
      <c r="D245" s="98"/>
      <c r="E245" s="99"/>
      <c r="F245" s="100">
        <v>247337.34</v>
      </c>
      <c r="G245" s="101">
        <v>0</v>
      </c>
      <c r="H245" s="101">
        <v>161241.56</v>
      </c>
      <c r="I245" s="101">
        <v>-98875.25</v>
      </c>
      <c r="J245" s="101">
        <v>98875.24</v>
      </c>
      <c r="K245" s="101">
        <v>0</v>
      </c>
      <c r="L245" s="101">
        <v>0</v>
      </c>
      <c r="M245" s="100">
        <v>-81715.7734375</v>
      </c>
      <c r="N245" s="101">
        <v>-81715.7734375</v>
      </c>
      <c r="O245" s="101">
        <v>-81715.7734375</v>
      </c>
      <c r="P245" s="101">
        <v>-81715.7734375</v>
      </c>
      <c r="Q245" s="101">
        <v>-81715.7734375</v>
      </c>
      <c r="R245" s="102">
        <v>2.2812500013969839E-2</v>
      </c>
      <c r="S245" s="99"/>
      <c r="T245" s="84"/>
      <c r="U245" s="88">
        <v>1.8906250013969839E-2</v>
      </c>
      <c r="V245" s="89">
        <v>3.90625E-3</v>
      </c>
    </row>
    <row r="246" spans="1:22" ht="11.25" customHeight="1" x14ac:dyDescent="0.25">
      <c r="A246" s="98"/>
      <c r="B246" s="98"/>
      <c r="C246" s="98" t="s">
        <v>271</v>
      </c>
      <c r="D246" s="98"/>
      <c r="E246" s="99"/>
      <c r="F246" s="100">
        <v>0</v>
      </c>
      <c r="G246" s="101">
        <v>0</v>
      </c>
      <c r="H246" s="101">
        <v>40180.82</v>
      </c>
      <c r="I246" s="101">
        <v>0</v>
      </c>
      <c r="J246" s="101">
        <v>0</v>
      </c>
      <c r="K246" s="101">
        <v>0</v>
      </c>
      <c r="L246" s="101">
        <v>0</v>
      </c>
      <c r="M246" s="100">
        <v>-8036.1640625</v>
      </c>
      <c r="N246" s="101">
        <v>-8036.1640625</v>
      </c>
      <c r="O246" s="101">
        <v>-8036.1640625</v>
      </c>
      <c r="P246" s="101">
        <v>-8036.1640625</v>
      </c>
      <c r="Q246" s="101">
        <v>-8036.1640625</v>
      </c>
      <c r="R246" s="102">
        <v>-3.125000002910383E-4</v>
      </c>
      <c r="S246" s="99"/>
      <c r="T246" s="84"/>
      <c r="U246" s="88">
        <v>-3.125000002910383E-4</v>
      </c>
      <c r="V246" s="89">
        <v>0</v>
      </c>
    </row>
    <row r="247" spans="1:22" ht="11.25" customHeight="1" x14ac:dyDescent="0.25">
      <c r="A247" s="98"/>
      <c r="B247" s="98"/>
      <c r="C247" s="98" t="s">
        <v>272</v>
      </c>
      <c r="D247" s="98"/>
      <c r="E247" s="99"/>
      <c r="F247" s="100">
        <v>266301.46999999997</v>
      </c>
      <c r="G247" s="101">
        <v>83684.039999999994</v>
      </c>
      <c r="H247" s="101">
        <v>-120853.34</v>
      </c>
      <c r="I247" s="101">
        <v>-250642.01</v>
      </c>
      <c r="J247" s="101">
        <v>-1112.97</v>
      </c>
      <c r="K247" s="101">
        <v>92690.62</v>
      </c>
      <c r="L247" s="101">
        <v>-117850.55</v>
      </c>
      <c r="M247" s="100">
        <v>9556.5478515625</v>
      </c>
      <c r="N247" s="101">
        <v>9556.5478515625</v>
      </c>
      <c r="O247" s="101">
        <v>9556.5478515625</v>
      </c>
      <c r="P247" s="101">
        <v>9556.5478515625</v>
      </c>
      <c r="Q247" s="101">
        <v>9556.5478515625</v>
      </c>
      <c r="R247" s="102">
        <v>-7.421875634463504E-4</v>
      </c>
      <c r="S247" s="99"/>
      <c r="T247" s="84"/>
      <c r="U247" s="88">
        <v>1.9531194993760437E-5</v>
      </c>
      <c r="V247" s="89">
        <v>-7.6171875844011083E-4</v>
      </c>
    </row>
    <row r="248" spans="1:22" ht="11.25" customHeight="1" x14ac:dyDescent="0.25">
      <c r="A248" s="98"/>
      <c r="B248" s="98"/>
      <c r="C248" s="98" t="s">
        <v>273</v>
      </c>
      <c r="D248" s="98"/>
      <c r="E248" s="99"/>
      <c r="F248" s="100">
        <v>0</v>
      </c>
      <c r="G248" s="101">
        <v>0</v>
      </c>
      <c r="H248" s="101">
        <v>0</v>
      </c>
      <c r="I248" s="101">
        <v>0</v>
      </c>
      <c r="J248" s="101">
        <v>0</v>
      </c>
      <c r="K248" s="101">
        <v>11.75</v>
      </c>
      <c r="L248" s="101">
        <v>0</v>
      </c>
      <c r="M248" s="100">
        <v>0</v>
      </c>
      <c r="N248" s="101">
        <v>0</v>
      </c>
      <c r="O248" s="101">
        <v>0</v>
      </c>
      <c r="P248" s="101">
        <v>0</v>
      </c>
      <c r="Q248" s="101">
        <v>0</v>
      </c>
      <c r="R248" s="102">
        <v>11.75</v>
      </c>
      <c r="S248" s="99"/>
      <c r="T248" s="84"/>
      <c r="U248" s="88">
        <v>0</v>
      </c>
      <c r="V248" s="89">
        <v>11.75</v>
      </c>
    </row>
    <row r="249" spans="1:22" ht="11.25" customHeight="1" x14ac:dyDescent="0.25">
      <c r="A249" s="98"/>
      <c r="B249" s="98"/>
      <c r="C249" s="98" t="s">
        <v>274</v>
      </c>
      <c r="D249" s="98"/>
      <c r="E249" s="99"/>
      <c r="F249" s="100">
        <v>-100206.8</v>
      </c>
      <c r="G249" s="101">
        <v>892.85</v>
      </c>
      <c r="H249" s="101">
        <v>1611.94</v>
      </c>
      <c r="I249" s="101">
        <v>1047.29</v>
      </c>
      <c r="J249" s="101">
        <v>21024.14</v>
      </c>
      <c r="K249" s="101">
        <v>-24181.98</v>
      </c>
      <c r="L249" s="101">
        <v>196371.09</v>
      </c>
      <c r="M249" s="100">
        <v>-19311.70703125</v>
      </c>
      <c r="N249" s="101">
        <v>-19311.70703125</v>
      </c>
      <c r="O249" s="101">
        <v>-19311.70703125</v>
      </c>
      <c r="P249" s="101">
        <v>-19311.70703125</v>
      </c>
      <c r="Q249" s="101">
        <v>-19311.70703125</v>
      </c>
      <c r="R249" s="102">
        <v>-5.1562500011641532E-3</v>
      </c>
      <c r="S249" s="99"/>
      <c r="T249" s="84"/>
      <c r="U249" s="88">
        <v>-1.0546875128056854E-3</v>
      </c>
      <c r="V249" s="89">
        <v>-4.1015624883584678E-3</v>
      </c>
    </row>
    <row r="250" spans="1:22" ht="11.25" customHeight="1" x14ac:dyDescent="0.25">
      <c r="A250" s="98"/>
      <c r="B250" s="98"/>
      <c r="C250" s="98" t="s">
        <v>275</v>
      </c>
      <c r="D250" s="98"/>
      <c r="E250" s="99"/>
      <c r="F250" s="100">
        <v>2337.52</v>
      </c>
      <c r="G250" s="101">
        <v>16218.79</v>
      </c>
      <c r="H250" s="101">
        <v>-26987.439999999999</v>
      </c>
      <c r="I250" s="101">
        <v>1656.78</v>
      </c>
      <c r="J250" s="101">
        <v>15936.12</v>
      </c>
      <c r="K250" s="101">
        <v>16534.61</v>
      </c>
      <c r="L250" s="101">
        <v>510.27</v>
      </c>
      <c r="M250" s="100">
        <v>-5241.330078125</v>
      </c>
      <c r="N250" s="101">
        <v>-5241.330078125</v>
      </c>
      <c r="O250" s="101">
        <v>-5241.330078125</v>
      </c>
      <c r="P250" s="101">
        <v>-5241.330078125</v>
      </c>
      <c r="Q250" s="101">
        <v>-5241.330078125</v>
      </c>
      <c r="R250" s="102">
        <v>-3.9062499490682967E-4</v>
      </c>
      <c r="S250" s="99"/>
      <c r="T250" s="84"/>
      <c r="U250" s="88">
        <v>-7.6171874752617441E-4</v>
      </c>
      <c r="V250" s="89">
        <v>3.7109375261934474E-4</v>
      </c>
    </row>
    <row r="251" spans="1:22" ht="11.25" customHeight="1" x14ac:dyDescent="0.25">
      <c r="A251" s="98"/>
      <c r="B251" s="98"/>
      <c r="C251" s="98" t="s">
        <v>276</v>
      </c>
      <c r="D251" s="98"/>
      <c r="E251" s="99"/>
      <c r="F251" s="100">
        <v>-501.08</v>
      </c>
      <c r="G251" s="101">
        <v>0</v>
      </c>
      <c r="H251" s="101">
        <v>501.08</v>
      </c>
      <c r="I251" s="101">
        <v>0</v>
      </c>
      <c r="J251" s="101">
        <v>0</v>
      </c>
      <c r="K251" s="101">
        <v>0</v>
      </c>
      <c r="L251" s="101">
        <v>0</v>
      </c>
      <c r="M251" s="100">
        <v>0</v>
      </c>
      <c r="N251" s="101">
        <v>0</v>
      </c>
      <c r="O251" s="101">
        <v>0</v>
      </c>
      <c r="P251" s="101">
        <v>0</v>
      </c>
      <c r="Q251" s="101">
        <v>0</v>
      </c>
      <c r="R251" s="102">
        <v>0</v>
      </c>
      <c r="S251" s="99"/>
      <c r="T251" s="84"/>
      <c r="U251" s="88">
        <v>0</v>
      </c>
      <c r="V251" s="89">
        <v>0</v>
      </c>
    </row>
    <row r="252" spans="1:22" ht="11.25" customHeight="1" x14ac:dyDescent="0.25">
      <c r="A252" s="98"/>
      <c r="B252" s="98"/>
      <c r="C252" s="98" t="s">
        <v>277</v>
      </c>
      <c r="D252" s="98"/>
      <c r="E252" s="99"/>
      <c r="F252" s="100">
        <v>1156.19</v>
      </c>
      <c r="G252" s="101">
        <v>3353.01</v>
      </c>
      <c r="H252" s="101">
        <v>1985.68</v>
      </c>
      <c r="I252" s="101">
        <v>475.6</v>
      </c>
      <c r="J252" s="101">
        <v>4078.16</v>
      </c>
      <c r="K252" s="101">
        <v>4193.24</v>
      </c>
      <c r="L252" s="101">
        <v>-16198.63</v>
      </c>
      <c r="M252" s="100">
        <v>191.35000610351563</v>
      </c>
      <c r="N252" s="101">
        <v>191.35000610351563</v>
      </c>
      <c r="O252" s="101">
        <v>191.35000610351563</v>
      </c>
      <c r="P252" s="101">
        <v>191.35000610351563</v>
      </c>
      <c r="Q252" s="101">
        <v>191.35000610351563</v>
      </c>
      <c r="R252" s="102">
        <v>3.0517579943989404E-5</v>
      </c>
      <c r="S252" s="99"/>
      <c r="T252" s="84"/>
      <c r="U252" s="88">
        <v>-2.0996093553549144E-4</v>
      </c>
      <c r="V252" s="89">
        <v>2.4047851547948085E-4</v>
      </c>
    </row>
    <row r="253" spans="1:22" ht="11.25" customHeight="1" x14ac:dyDescent="0.25">
      <c r="A253" s="98"/>
      <c r="B253" s="98"/>
      <c r="C253" s="98" t="s">
        <v>278</v>
      </c>
      <c r="D253" s="98"/>
      <c r="E253" s="99"/>
      <c r="F253" s="100">
        <v>1853.31</v>
      </c>
      <c r="G253" s="101">
        <v>4792.59</v>
      </c>
      <c r="H253" s="101">
        <v>-16084.33</v>
      </c>
      <c r="I253" s="101">
        <v>4417.13</v>
      </c>
      <c r="J253" s="101">
        <v>4909.6000000000004</v>
      </c>
      <c r="K253" s="101">
        <v>4911.97</v>
      </c>
      <c r="L253" s="101">
        <v>-6494.75</v>
      </c>
      <c r="M253" s="100">
        <v>338.89599609375</v>
      </c>
      <c r="N253" s="101">
        <v>338.89599609375</v>
      </c>
      <c r="O253" s="101">
        <v>338.89599609375</v>
      </c>
      <c r="P253" s="101">
        <v>338.89599609375</v>
      </c>
      <c r="Q253" s="101">
        <v>338.89599609375</v>
      </c>
      <c r="R253" s="102">
        <v>-1.9531249563442543E-5</v>
      </c>
      <c r="S253" s="99"/>
      <c r="T253" s="84"/>
      <c r="U253" s="88">
        <v>5.0048827688442543E-5</v>
      </c>
      <c r="V253" s="89">
        <v>-6.9580077251885086E-5</v>
      </c>
    </row>
    <row r="254" spans="1:22" ht="11.25" customHeight="1" x14ac:dyDescent="0.25">
      <c r="A254" s="98"/>
      <c r="B254" s="98"/>
      <c r="C254" s="98" t="s">
        <v>279</v>
      </c>
      <c r="D254" s="98"/>
      <c r="E254" s="99"/>
      <c r="F254" s="100">
        <v>11661.12</v>
      </c>
      <c r="G254" s="101">
        <v>-8581.69</v>
      </c>
      <c r="H254" s="101">
        <v>-1597.45</v>
      </c>
      <c r="I254" s="101">
        <v>56.66</v>
      </c>
      <c r="J254" s="101">
        <v>2789.86</v>
      </c>
      <c r="K254" s="101">
        <v>-496.28</v>
      </c>
      <c r="L254" s="101">
        <v>607.49</v>
      </c>
      <c r="M254" s="100">
        <v>-887.9420166015625</v>
      </c>
      <c r="N254" s="101">
        <v>-887.9420166015625</v>
      </c>
      <c r="O254" s="101">
        <v>-887.9420166015625</v>
      </c>
      <c r="P254" s="101">
        <v>-887.9420166015625</v>
      </c>
      <c r="Q254" s="101">
        <v>-887.9420166015625</v>
      </c>
      <c r="R254" s="102">
        <v>-8.3007812463620212E-5</v>
      </c>
      <c r="S254" s="99"/>
      <c r="T254" s="84"/>
      <c r="U254" s="88">
        <v>-9.5214843440771801E-5</v>
      </c>
      <c r="V254" s="89">
        <v>1.2207030977151589E-5</v>
      </c>
    </row>
    <row r="255" spans="1:22" ht="11.25" customHeight="1" x14ac:dyDescent="0.25">
      <c r="A255" s="98"/>
      <c r="B255" s="98"/>
      <c r="C255" s="98" t="s">
        <v>280</v>
      </c>
      <c r="D255" s="98"/>
      <c r="E255" s="99"/>
      <c r="F255" s="100">
        <v>0</v>
      </c>
      <c r="G255" s="101">
        <v>0</v>
      </c>
      <c r="H255" s="101">
        <v>0</v>
      </c>
      <c r="I255" s="101">
        <v>0</v>
      </c>
      <c r="J255" s="101">
        <v>0</v>
      </c>
      <c r="K255" s="101">
        <v>0</v>
      </c>
      <c r="L255" s="101">
        <v>117</v>
      </c>
      <c r="M255" s="100">
        <v>0</v>
      </c>
      <c r="N255" s="101">
        <v>0</v>
      </c>
      <c r="O255" s="101">
        <v>0</v>
      </c>
      <c r="P255" s="101">
        <v>0</v>
      </c>
      <c r="Q255" s="101">
        <v>0</v>
      </c>
      <c r="R255" s="102">
        <v>117</v>
      </c>
      <c r="S255" s="99"/>
      <c r="T255" s="84"/>
      <c r="U255" s="88">
        <v>0</v>
      </c>
      <c r="V255" s="89">
        <v>117</v>
      </c>
    </row>
    <row r="256" spans="1:22" ht="11.25" customHeight="1" x14ac:dyDescent="0.25">
      <c r="A256" s="98"/>
      <c r="B256" s="98"/>
      <c r="C256" s="103" t="s">
        <v>281</v>
      </c>
      <c r="D256" s="103"/>
      <c r="E256" s="104"/>
      <c r="F256" s="105">
        <v>429939.06999999995</v>
      </c>
      <c r="G256" s="106">
        <v>100359.58999999998</v>
      </c>
      <c r="H256" s="106">
        <v>39998.520000000011</v>
      </c>
      <c r="I256" s="106">
        <v>-341863.80000000005</v>
      </c>
      <c r="J256" s="106">
        <v>146500.15</v>
      </c>
      <c r="K256" s="106">
        <v>93663.930000000008</v>
      </c>
      <c r="L256" s="106">
        <v>57061.919999999998</v>
      </c>
      <c r="M256" s="105">
        <v>-105106.1227722168</v>
      </c>
      <c r="N256" s="106">
        <v>-105106.1227722168</v>
      </c>
      <c r="O256" s="106">
        <v>-105106.1227722168</v>
      </c>
      <c r="P256" s="106">
        <v>-105106.1227722168</v>
      </c>
      <c r="Q256" s="106">
        <v>-105106.1227722168</v>
      </c>
      <c r="R256" s="107">
        <v>128.76613891597208</v>
      </c>
      <c r="S256" s="104"/>
      <c r="T256" s="85"/>
      <c r="U256" s="90">
        <v>1.654174799705288E-2</v>
      </c>
      <c r="V256" s="85">
        <v>128.74959716797503</v>
      </c>
    </row>
    <row r="257" spans="1:22" ht="11.25" customHeight="1" x14ac:dyDescent="0.25">
      <c r="A257" s="98"/>
      <c r="B257" s="103" t="s">
        <v>282</v>
      </c>
      <c r="C257" s="103"/>
      <c r="D257" s="103"/>
      <c r="E257" s="104"/>
      <c r="F257" s="105">
        <v>429939.06999999995</v>
      </c>
      <c r="G257" s="106">
        <v>100359.58999999998</v>
      </c>
      <c r="H257" s="106">
        <v>39998.520000000011</v>
      </c>
      <c r="I257" s="106">
        <v>-341863.80000000005</v>
      </c>
      <c r="J257" s="106">
        <v>146500.15</v>
      </c>
      <c r="K257" s="106">
        <v>93663.930000000008</v>
      </c>
      <c r="L257" s="106">
        <v>57061.919999999998</v>
      </c>
      <c r="M257" s="105">
        <v>-105106.1227722168</v>
      </c>
      <c r="N257" s="106">
        <v>-105106.1227722168</v>
      </c>
      <c r="O257" s="106">
        <v>-105106.1227722168</v>
      </c>
      <c r="P257" s="106">
        <v>-105106.1227722168</v>
      </c>
      <c r="Q257" s="106">
        <v>-105106.1227722168</v>
      </c>
      <c r="R257" s="107">
        <v>128.76613891597208</v>
      </c>
      <c r="S257" s="104"/>
      <c r="T257" s="85"/>
      <c r="U257" s="90">
        <v>1.654174799705288E-2</v>
      </c>
      <c r="V257" s="85">
        <v>128.74959716797503</v>
      </c>
    </row>
    <row r="258" spans="1:22" ht="11.25" customHeight="1" x14ac:dyDescent="0.25">
      <c r="A258" s="103" t="s">
        <v>297</v>
      </c>
      <c r="B258" s="103"/>
      <c r="C258" s="103"/>
      <c r="D258" s="103"/>
      <c r="E258" s="104"/>
      <c r="F258" s="105">
        <v>447726.45999999996</v>
      </c>
      <c r="G258" s="106">
        <v>-251931.91999999993</v>
      </c>
      <c r="H258" s="106">
        <v>152587.96999999997</v>
      </c>
      <c r="I258" s="106">
        <v>-198761.72000000009</v>
      </c>
      <c r="J258" s="106">
        <v>109890.36999999997</v>
      </c>
      <c r="K258" s="106">
        <v>43107.3</v>
      </c>
      <c r="L258" s="106">
        <v>-43041.830000000118</v>
      </c>
      <c r="M258" s="105">
        <v>57080.182848215103</v>
      </c>
      <c r="N258" s="106">
        <v>57080.182848215103</v>
      </c>
      <c r="O258" s="106">
        <v>57080.182848215103</v>
      </c>
      <c r="P258" s="106">
        <v>57080.182848215103</v>
      </c>
      <c r="Q258" s="106">
        <v>57080.182848215103</v>
      </c>
      <c r="R258" s="107">
        <v>544977.54424107366</v>
      </c>
      <c r="S258" s="104"/>
      <c r="T258" s="85"/>
      <c r="U258" s="90">
        <v>-226053.28564564636</v>
      </c>
      <c r="V258" s="85">
        <v>771030.82988672005</v>
      </c>
    </row>
    <row r="259" spans="1:22" ht="11.25" customHeight="1" x14ac:dyDescent="0.25">
      <c r="A259" s="98"/>
      <c r="B259" s="98"/>
      <c r="C259" s="98"/>
      <c r="D259" s="98"/>
      <c r="E259" s="99"/>
      <c r="F259" s="100"/>
      <c r="G259" s="101"/>
      <c r="H259" s="101"/>
      <c r="I259" s="101"/>
      <c r="J259" s="101"/>
      <c r="K259" s="101"/>
      <c r="L259" s="101"/>
      <c r="M259" s="100"/>
      <c r="N259" s="101"/>
      <c r="O259" s="101"/>
      <c r="P259" s="101"/>
      <c r="Q259" s="101"/>
      <c r="R259" s="102"/>
      <c r="S259" s="99"/>
      <c r="T259" s="84"/>
      <c r="U259" s="88"/>
      <c r="V259" s="89"/>
    </row>
    <row r="260" spans="1:22" ht="11.25" customHeight="1" x14ac:dyDescent="0.25">
      <c r="A260" s="115" t="s">
        <v>42</v>
      </c>
      <c r="B260" s="116"/>
      <c r="C260" s="116"/>
      <c r="D260" s="116"/>
      <c r="E260" s="117" t="s">
        <v>285</v>
      </c>
      <c r="F260" s="118" t="s">
        <v>286</v>
      </c>
      <c r="G260" s="119" t="s">
        <v>287</v>
      </c>
      <c r="H260" s="119" t="s">
        <v>288</v>
      </c>
      <c r="I260" s="119" t="s">
        <v>289</v>
      </c>
      <c r="J260" s="119" t="s">
        <v>290</v>
      </c>
      <c r="K260" s="119" t="s">
        <v>291</v>
      </c>
      <c r="L260" s="119" t="s">
        <v>292</v>
      </c>
      <c r="M260" s="118" t="s">
        <v>293</v>
      </c>
      <c r="N260" s="119" t="s">
        <v>294</v>
      </c>
      <c r="O260" s="119" t="s">
        <v>295</v>
      </c>
      <c r="P260" s="119" t="s">
        <v>296</v>
      </c>
      <c r="Q260" s="119" t="s">
        <v>285</v>
      </c>
      <c r="R260" s="120" t="s">
        <v>284</v>
      </c>
      <c r="S260" s="99"/>
      <c r="T260" s="84"/>
      <c r="U260" s="88"/>
      <c r="V260" s="89"/>
    </row>
    <row r="261" spans="1:22" ht="11.25" customHeight="1" x14ac:dyDescent="0.25">
      <c r="A261" s="121" t="s">
        <v>298</v>
      </c>
      <c r="B261" s="121"/>
      <c r="C261" s="121"/>
      <c r="D261" s="121"/>
      <c r="E261" s="122">
        <v>0</v>
      </c>
      <c r="F261" s="123">
        <v>447726.45999999996</v>
      </c>
      <c r="G261" s="124">
        <v>-251931.91999999993</v>
      </c>
      <c r="H261" s="124">
        <v>152587.96999999997</v>
      </c>
      <c r="I261" s="124">
        <v>-198761.72000000009</v>
      </c>
      <c r="J261" s="124">
        <v>109890.36999999997</v>
      </c>
      <c r="K261" s="124">
        <v>43107.3</v>
      </c>
      <c r="L261" s="124">
        <v>-43041.830000000118</v>
      </c>
      <c r="M261" s="123">
        <v>57080.182848215103</v>
      </c>
      <c r="N261" s="124">
        <v>57080.182848215103</v>
      </c>
      <c r="O261" s="124">
        <v>57080.182848215103</v>
      </c>
      <c r="P261" s="124">
        <v>57080.182848215103</v>
      </c>
      <c r="Q261" s="124">
        <v>57080.182848215103</v>
      </c>
      <c r="R261" s="125">
        <v>544977.54424107366</v>
      </c>
      <c r="S261" s="99"/>
      <c r="T261" s="84"/>
      <c r="U261" s="88"/>
      <c r="V261" s="89"/>
    </row>
    <row r="262" spans="1:22" ht="11.25" customHeight="1" x14ac:dyDescent="0.25">
      <c r="A262" s="98" t="s">
        <v>299</v>
      </c>
      <c r="B262" s="98"/>
      <c r="C262" s="98"/>
      <c r="D262" s="98"/>
      <c r="E262" s="99">
        <v>2080902.9600000002</v>
      </c>
      <c r="F262" s="100">
        <v>2528629.42</v>
      </c>
      <c r="G262" s="101">
        <v>2276697.5</v>
      </c>
      <c r="H262" s="101">
        <v>2429285.4699999997</v>
      </c>
      <c r="I262" s="101">
        <v>2230523.7499999995</v>
      </c>
      <c r="J262" s="101">
        <v>2340414.1199999996</v>
      </c>
      <c r="K262" s="101">
        <v>2383521.4199999995</v>
      </c>
      <c r="L262" s="101">
        <v>2340479.5899999994</v>
      </c>
      <c r="M262" s="100">
        <v>2397559.7728482145</v>
      </c>
      <c r="N262" s="101">
        <v>2454639.9556964296</v>
      </c>
      <c r="O262" s="101">
        <v>2511720.1385446447</v>
      </c>
      <c r="P262" s="101">
        <v>2568800.3213928598</v>
      </c>
      <c r="Q262" s="101">
        <v>2625880.5042410749</v>
      </c>
      <c r="R262" s="102"/>
      <c r="S262" s="99"/>
      <c r="T262" s="84"/>
      <c r="U262" s="88"/>
      <c r="V262" s="89"/>
    </row>
    <row r="263" spans="1:22" ht="11.25" customHeight="1" x14ac:dyDescent="0.25">
      <c r="A263" s="98" t="s">
        <v>300</v>
      </c>
      <c r="B263" s="98"/>
      <c r="C263" s="98"/>
      <c r="D263" s="98"/>
      <c r="E263" s="99">
        <v>2080902.9600000002</v>
      </c>
      <c r="F263" s="100">
        <v>2112075.8100423482</v>
      </c>
      <c r="G263" s="101">
        <v>2837790.9363558758</v>
      </c>
      <c r="H263" s="101">
        <v>3563506.0626694029</v>
      </c>
      <c r="I263" s="101">
        <v>4289221.18898293</v>
      </c>
      <c r="J263" s="101">
        <v>5014936.3152964571</v>
      </c>
      <c r="K263" s="101">
        <v>5740651.4416099843</v>
      </c>
      <c r="L263" s="101">
        <v>6466366.5679235114</v>
      </c>
      <c r="M263" s="100">
        <v>7192081.6942370385</v>
      </c>
      <c r="N263" s="101">
        <v>7917796.8205505656</v>
      </c>
      <c r="O263" s="101">
        <v>8643511.9468640927</v>
      </c>
      <c r="P263" s="101">
        <v>9369227.0731776208</v>
      </c>
      <c r="Q263" s="101">
        <v>10094942.199491149</v>
      </c>
      <c r="R263" s="102"/>
      <c r="S263" s="99"/>
      <c r="T263" s="84"/>
      <c r="U263" s="88"/>
      <c r="V263" s="89"/>
    </row>
  </sheetData>
  <mergeCells count="1">
    <mergeCell ref="U5:V5"/>
  </mergeCells>
  <conditionalFormatting sqref="V9">
    <cfRule type="expression" dxfId="445" priority="1" stopIfTrue="1">
      <formula>AND(NOT(ISBLANK(S9)),ABS(V9)&gt;PreviousMonthMinimumDiff)</formula>
    </cfRule>
    <cfRule type="expression" dxfId="444" priority="2" stopIfTrue="1">
      <formula>AND(ISBLANK(S9),ABS(V9)&gt;PreviousMonthMinimumDiff)</formula>
    </cfRule>
  </conditionalFormatting>
  <conditionalFormatting sqref="V10">
    <cfRule type="expression" dxfId="443" priority="3" stopIfTrue="1">
      <formula>AND(NOT(ISBLANK(S10)),ABS(V10)&gt;PreviousMonthMinimumDiff)</formula>
    </cfRule>
    <cfRule type="expression" dxfId="442" priority="4" stopIfTrue="1">
      <formula>AND(ISBLANK(S10),ABS(V10)&gt;PreviousMonthMinimumDiff)</formula>
    </cfRule>
  </conditionalFormatting>
  <conditionalFormatting sqref="V11">
    <cfRule type="expression" dxfId="441" priority="5" stopIfTrue="1">
      <formula>AND(NOT(ISBLANK(S11)),ABS(V11)&gt;PreviousMonthMinimumDiff)</formula>
    </cfRule>
    <cfRule type="expression" dxfId="440" priority="6" stopIfTrue="1">
      <formula>AND(ISBLANK(S11),ABS(V11)&gt;PreviousMonthMinimumDiff)</formula>
    </cfRule>
  </conditionalFormatting>
  <conditionalFormatting sqref="V12">
    <cfRule type="expression" dxfId="439" priority="7" stopIfTrue="1">
      <formula>AND(NOT(ISBLANK(S12)),ABS(V12)&gt;PreviousMonthMinimumDiff)</formula>
    </cfRule>
    <cfRule type="expression" dxfId="438" priority="8" stopIfTrue="1">
      <formula>AND(ISBLANK(S12),ABS(V12)&gt;PreviousMonthMinimumDiff)</formula>
    </cfRule>
  </conditionalFormatting>
  <conditionalFormatting sqref="V13">
    <cfRule type="expression" dxfId="437" priority="9" stopIfTrue="1">
      <formula>AND(NOT(ISBLANK(S13)),ABS(V13)&gt;PreviousMonthMinimumDiff)</formula>
    </cfRule>
    <cfRule type="expression" dxfId="436" priority="10" stopIfTrue="1">
      <formula>AND(ISBLANK(S13),ABS(V13)&gt;PreviousMonthMinimumDiff)</formula>
    </cfRule>
  </conditionalFormatting>
  <conditionalFormatting sqref="V14">
    <cfRule type="expression" dxfId="435" priority="11" stopIfTrue="1">
      <formula>AND(NOT(ISBLANK(S14)),ABS(V14)&gt;PreviousMonthMinimumDiff)</formula>
    </cfRule>
  </conditionalFormatting>
  <conditionalFormatting sqref="V14">
    <cfRule type="expression" dxfId="434" priority="12" stopIfTrue="1">
      <formula>AND(ISBLANK(S14),ABS(V14)&gt;PreviousMonthMinimumDiff)</formula>
    </cfRule>
  </conditionalFormatting>
  <conditionalFormatting sqref="V15">
    <cfRule type="expression" dxfId="433" priority="13" stopIfTrue="1">
      <formula>AND(NOT(ISBLANK(S15)),ABS(V15)&gt;PreviousMonthMinimumDiff)</formula>
    </cfRule>
  </conditionalFormatting>
  <conditionalFormatting sqref="V15">
    <cfRule type="expression" dxfId="432" priority="14" stopIfTrue="1">
      <formula>AND(ISBLANK(S15),ABS(V15)&gt;PreviousMonthMinimumDiff)</formula>
    </cfRule>
  </conditionalFormatting>
  <conditionalFormatting sqref="V16">
    <cfRule type="expression" dxfId="431" priority="15" stopIfTrue="1">
      <formula>AND(NOT(ISBLANK(S16)),ABS(V16)&gt;PreviousMonthMinimumDiff)</formula>
    </cfRule>
  </conditionalFormatting>
  <conditionalFormatting sqref="V16">
    <cfRule type="expression" dxfId="430" priority="16" stopIfTrue="1">
      <formula>AND(ISBLANK(S16),ABS(V16)&gt;PreviousMonthMinimumDiff)</formula>
    </cfRule>
  </conditionalFormatting>
  <conditionalFormatting sqref="V17">
    <cfRule type="expression" dxfId="429" priority="17" stopIfTrue="1">
      <formula>AND(NOT(ISBLANK(S17)),ABS(V17)&gt;PreviousMonthMinimumDiff)</formula>
    </cfRule>
  </conditionalFormatting>
  <conditionalFormatting sqref="V17">
    <cfRule type="expression" dxfId="428" priority="18" stopIfTrue="1">
      <formula>AND(ISBLANK(S17),ABS(V17)&gt;PreviousMonthMinimumDiff)</formula>
    </cfRule>
  </conditionalFormatting>
  <conditionalFormatting sqref="V18">
    <cfRule type="expression" dxfId="427" priority="19" stopIfTrue="1">
      <formula>AND(NOT(ISBLANK(S18)),ABS(V18)&gt;PreviousMonthMinimumDiff)</formula>
    </cfRule>
  </conditionalFormatting>
  <conditionalFormatting sqref="V18">
    <cfRule type="expression" dxfId="426" priority="20" stopIfTrue="1">
      <formula>AND(ISBLANK(S18),ABS(V18)&gt;PreviousMonthMinimumDiff)</formula>
    </cfRule>
  </conditionalFormatting>
  <conditionalFormatting sqref="V19">
    <cfRule type="expression" dxfId="425" priority="21" stopIfTrue="1">
      <formula>AND(NOT(ISBLANK(S19)),ABS(V19)&gt;PreviousMonthMinimumDiff)</formula>
    </cfRule>
  </conditionalFormatting>
  <conditionalFormatting sqref="V19">
    <cfRule type="expression" dxfId="424" priority="22" stopIfTrue="1">
      <formula>AND(ISBLANK(S19),ABS(V19)&gt;PreviousMonthMinimumDiff)</formula>
    </cfRule>
  </conditionalFormatting>
  <conditionalFormatting sqref="V20">
    <cfRule type="expression" dxfId="423" priority="23" stopIfTrue="1">
      <formula>AND(NOT(ISBLANK(S20)),ABS(V20)&gt;PreviousMonthMinimumDiff)</formula>
    </cfRule>
  </conditionalFormatting>
  <conditionalFormatting sqref="V20">
    <cfRule type="expression" dxfId="422" priority="24" stopIfTrue="1">
      <formula>AND(ISBLANK(S20),ABS(V20)&gt;PreviousMonthMinimumDiff)</formula>
    </cfRule>
  </conditionalFormatting>
  <conditionalFormatting sqref="V21">
    <cfRule type="expression" dxfId="421" priority="25" stopIfTrue="1">
      <formula>AND(NOT(ISBLANK(S21)),ABS(V21)&gt;PreviousMonthMinimumDiff)</formula>
    </cfRule>
  </conditionalFormatting>
  <conditionalFormatting sqref="V21">
    <cfRule type="expression" dxfId="420" priority="26" stopIfTrue="1">
      <formula>AND(ISBLANK(S21),ABS(V21)&gt;PreviousMonthMinimumDiff)</formula>
    </cfRule>
  </conditionalFormatting>
  <conditionalFormatting sqref="V22">
    <cfRule type="expression" dxfId="419" priority="27" stopIfTrue="1">
      <formula>AND(NOT(ISBLANK(S22)),ABS(V22)&gt;PreviousMonthMinimumDiff)</formula>
    </cfRule>
  </conditionalFormatting>
  <conditionalFormatting sqref="V22">
    <cfRule type="expression" dxfId="418" priority="28" stopIfTrue="1">
      <formula>AND(ISBLANK(S22),ABS(V22)&gt;PreviousMonthMinimumDiff)</formula>
    </cfRule>
  </conditionalFormatting>
  <conditionalFormatting sqref="V25">
    <cfRule type="expression" dxfId="417" priority="29" stopIfTrue="1">
      <formula>AND(NOT(ISBLANK(S25)),ABS(V25)&gt;PreviousMonthMinimumDiff)</formula>
    </cfRule>
  </conditionalFormatting>
  <conditionalFormatting sqref="V25">
    <cfRule type="expression" dxfId="416" priority="30" stopIfTrue="1">
      <formula>AND(ISBLANK(S25),ABS(V25)&gt;PreviousMonthMinimumDiff)</formula>
    </cfRule>
  </conditionalFormatting>
  <conditionalFormatting sqref="V26">
    <cfRule type="expression" dxfId="415" priority="31" stopIfTrue="1">
      <formula>AND(NOT(ISBLANK(S26)),ABS(V26)&gt;PreviousMonthMinimumDiff)</formula>
    </cfRule>
  </conditionalFormatting>
  <conditionalFormatting sqref="V26">
    <cfRule type="expression" dxfId="414" priority="32" stopIfTrue="1">
      <formula>AND(ISBLANK(S26),ABS(V26)&gt;PreviousMonthMinimumDiff)</formula>
    </cfRule>
  </conditionalFormatting>
  <conditionalFormatting sqref="V27">
    <cfRule type="expression" dxfId="413" priority="33" stopIfTrue="1">
      <formula>AND(NOT(ISBLANK(S27)),ABS(V27)&gt;PreviousMonthMinimumDiff)</formula>
    </cfRule>
  </conditionalFormatting>
  <conditionalFormatting sqref="V27">
    <cfRule type="expression" dxfId="412" priority="34" stopIfTrue="1">
      <formula>AND(ISBLANK(S27),ABS(V27)&gt;PreviousMonthMinimumDiff)</formula>
    </cfRule>
  </conditionalFormatting>
  <conditionalFormatting sqref="V28">
    <cfRule type="expression" dxfId="411" priority="35" stopIfTrue="1">
      <formula>AND(NOT(ISBLANK(S28)),ABS(V28)&gt;PreviousMonthMinimumDiff)</formula>
    </cfRule>
  </conditionalFormatting>
  <conditionalFormatting sqref="V28">
    <cfRule type="expression" dxfId="410" priority="36" stopIfTrue="1">
      <formula>AND(ISBLANK(S28),ABS(V28)&gt;PreviousMonthMinimumDiff)</formula>
    </cfRule>
  </conditionalFormatting>
  <conditionalFormatting sqref="V29">
    <cfRule type="expression" dxfId="409" priority="37" stopIfTrue="1">
      <formula>AND(NOT(ISBLANK(S29)),ABS(V29)&gt;PreviousMonthMinimumDiff)</formula>
    </cfRule>
  </conditionalFormatting>
  <conditionalFormatting sqref="V29">
    <cfRule type="expression" dxfId="408" priority="38" stopIfTrue="1">
      <formula>AND(ISBLANK(S29),ABS(V29)&gt;PreviousMonthMinimumDiff)</formula>
    </cfRule>
  </conditionalFormatting>
  <conditionalFormatting sqref="V30">
    <cfRule type="expression" dxfId="407" priority="39" stopIfTrue="1">
      <formula>AND(NOT(ISBLANK(S30)),ABS(V30)&gt;PreviousMonthMinimumDiff)</formula>
    </cfRule>
  </conditionalFormatting>
  <conditionalFormatting sqref="V30">
    <cfRule type="expression" dxfId="406" priority="40" stopIfTrue="1">
      <formula>AND(ISBLANK(S30),ABS(V30)&gt;PreviousMonthMinimumDiff)</formula>
    </cfRule>
  </conditionalFormatting>
  <conditionalFormatting sqref="V31">
    <cfRule type="expression" dxfId="405" priority="41" stopIfTrue="1">
      <formula>AND(NOT(ISBLANK(S31)),ABS(V31)&gt;PreviousMonthMinimumDiff)</formula>
    </cfRule>
  </conditionalFormatting>
  <conditionalFormatting sqref="V31">
    <cfRule type="expression" dxfId="404" priority="42" stopIfTrue="1">
      <formula>AND(ISBLANK(S31),ABS(V31)&gt;PreviousMonthMinimumDiff)</formula>
    </cfRule>
  </conditionalFormatting>
  <conditionalFormatting sqref="V32">
    <cfRule type="expression" dxfId="403" priority="43" stopIfTrue="1">
      <formula>AND(NOT(ISBLANK(S32)),ABS(V32)&gt;PreviousMonthMinimumDiff)</formula>
    </cfRule>
  </conditionalFormatting>
  <conditionalFormatting sqref="V32">
    <cfRule type="expression" dxfId="402" priority="44" stopIfTrue="1">
      <formula>AND(ISBLANK(S32),ABS(V32)&gt;PreviousMonthMinimumDiff)</formula>
    </cfRule>
  </conditionalFormatting>
  <conditionalFormatting sqref="V33">
    <cfRule type="expression" dxfId="401" priority="45" stopIfTrue="1">
      <formula>AND(NOT(ISBLANK(S33)),ABS(V33)&gt;PreviousMonthMinimumDiff)</formula>
    </cfRule>
  </conditionalFormatting>
  <conditionalFormatting sqref="V33">
    <cfRule type="expression" dxfId="400" priority="46" stopIfTrue="1">
      <formula>AND(ISBLANK(S33),ABS(V33)&gt;PreviousMonthMinimumDiff)</formula>
    </cfRule>
  </conditionalFormatting>
  <conditionalFormatting sqref="V34">
    <cfRule type="expression" dxfId="399" priority="47" stopIfTrue="1">
      <formula>AND(NOT(ISBLANK(S34)),ABS(V34)&gt;PreviousMonthMinimumDiff)</formula>
    </cfRule>
  </conditionalFormatting>
  <conditionalFormatting sqref="V34">
    <cfRule type="expression" dxfId="398" priority="48" stopIfTrue="1">
      <formula>AND(ISBLANK(S34),ABS(V34)&gt;PreviousMonthMinimumDiff)</formula>
    </cfRule>
  </conditionalFormatting>
  <conditionalFormatting sqref="V35">
    <cfRule type="expression" dxfId="397" priority="49" stopIfTrue="1">
      <formula>AND(NOT(ISBLANK(S35)),ABS(V35)&gt;PreviousMonthMinimumDiff)</formula>
    </cfRule>
  </conditionalFormatting>
  <conditionalFormatting sqref="V35">
    <cfRule type="expression" dxfId="396" priority="50" stopIfTrue="1">
      <formula>AND(ISBLANK(S35),ABS(V35)&gt;PreviousMonthMinimumDiff)</formula>
    </cfRule>
  </conditionalFormatting>
  <conditionalFormatting sqref="V36">
    <cfRule type="expression" dxfId="395" priority="51" stopIfTrue="1">
      <formula>AND(NOT(ISBLANK(S36)),ABS(V36)&gt;PreviousMonthMinimumDiff)</formula>
    </cfRule>
  </conditionalFormatting>
  <conditionalFormatting sqref="V36">
    <cfRule type="expression" dxfId="394" priority="52" stopIfTrue="1">
      <formula>AND(ISBLANK(S36),ABS(V36)&gt;PreviousMonthMinimumDiff)</formula>
    </cfRule>
  </conditionalFormatting>
  <conditionalFormatting sqref="V37">
    <cfRule type="expression" dxfId="393" priority="53" stopIfTrue="1">
      <formula>AND(NOT(ISBLANK(S37)),ABS(V37)&gt;PreviousMonthMinimumDiff)</formula>
    </cfRule>
  </conditionalFormatting>
  <conditionalFormatting sqref="V37">
    <cfRule type="expression" dxfId="392" priority="54" stopIfTrue="1">
      <formula>AND(ISBLANK(S37),ABS(V37)&gt;PreviousMonthMinimumDiff)</formula>
    </cfRule>
  </conditionalFormatting>
  <conditionalFormatting sqref="V38">
    <cfRule type="expression" dxfId="391" priority="55" stopIfTrue="1">
      <formula>AND(NOT(ISBLANK(S38)),ABS(V38)&gt;PreviousMonthMinimumDiff)</formula>
    </cfRule>
  </conditionalFormatting>
  <conditionalFormatting sqref="V38">
    <cfRule type="expression" dxfId="390" priority="56" stopIfTrue="1">
      <formula>AND(ISBLANK(S38),ABS(V38)&gt;PreviousMonthMinimumDiff)</formula>
    </cfRule>
  </conditionalFormatting>
  <conditionalFormatting sqref="V39">
    <cfRule type="expression" dxfId="389" priority="57" stopIfTrue="1">
      <formula>AND(NOT(ISBLANK(S39)),ABS(V39)&gt;PreviousMonthMinimumDiff)</formula>
    </cfRule>
  </conditionalFormatting>
  <conditionalFormatting sqref="V39">
    <cfRule type="expression" dxfId="388" priority="58" stopIfTrue="1">
      <formula>AND(ISBLANK(S39),ABS(V39)&gt;PreviousMonthMinimumDiff)</formula>
    </cfRule>
  </conditionalFormatting>
  <conditionalFormatting sqref="V40">
    <cfRule type="expression" dxfId="387" priority="59" stopIfTrue="1">
      <formula>AND(NOT(ISBLANK(S40)),ABS(V40)&gt;PreviousMonthMinimumDiff)</formula>
    </cfRule>
  </conditionalFormatting>
  <conditionalFormatting sqref="V40">
    <cfRule type="expression" dxfId="386" priority="60" stopIfTrue="1">
      <formula>AND(ISBLANK(S40),ABS(V40)&gt;PreviousMonthMinimumDiff)</formula>
    </cfRule>
  </conditionalFormatting>
  <conditionalFormatting sqref="V41">
    <cfRule type="expression" dxfId="385" priority="61" stopIfTrue="1">
      <formula>AND(NOT(ISBLANK(S41)),ABS(V41)&gt;PreviousMonthMinimumDiff)</formula>
    </cfRule>
  </conditionalFormatting>
  <conditionalFormatting sqref="V41">
    <cfRule type="expression" dxfId="384" priority="62" stopIfTrue="1">
      <formula>AND(ISBLANK(S41),ABS(V41)&gt;PreviousMonthMinimumDiff)</formula>
    </cfRule>
  </conditionalFormatting>
  <conditionalFormatting sqref="V42">
    <cfRule type="expression" dxfId="383" priority="63" stopIfTrue="1">
      <formula>AND(NOT(ISBLANK(S42)),ABS(V42)&gt;PreviousMonthMinimumDiff)</formula>
    </cfRule>
  </conditionalFormatting>
  <conditionalFormatting sqref="V42">
    <cfRule type="expression" dxfId="382" priority="64" stopIfTrue="1">
      <formula>AND(ISBLANK(S42),ABS(V42)&gt;PreviousMonthMinimumDiff)</formula>
    </cfRule>
  </conditionalFormatting>
  <conditionalFormatting sqref="V43">
    <cfRule type="expression" dxfId="381" priority="65" stopIfTrue="1">
      <formula>AND(NOT(ISBLANK(S43)),ABS(V43)&gt;PreviousMonthMinimumDiff)</formula>
    </cfRule>
  </conditionalFormatting>
  <conditionalFormatting sqref="V43">
    <cfRule type="expression" dxfId="380" priority="66" stopIfTrue="1">
      <formula>AND(ISBLANK(S43),ABS(V43)&gt;PreviousMonthMinimumDiff)</formula>
    </cfRule>
  </conditionalFormatting>
  <conditionalFormatting sqref="V44">
    <cfRule type="expression" dxfId="379" priority="67" stopIfTrue="1">
      <formula>AND(NOT(ISBLANK(S44)),ABS(V44)&gt;PreviousMonthMinimumDiff)</formula>
    </cfRule>
  </conditionalFormatting>
  <conditionalFormatting sqref="V44">
    <cfRule type="expression" dxfId="378" priority="68" stopIfTrue="1">
      <formula>AND(ISBLANK(S44),ABS(V44)&gt;PreviousMonthMinimumDiff)</formula>
    </cfRule>
  </conditionalFormatting>
  <conditionalFormatting sqref="V45">
    <cfRule type="expression" dxfId="377" priority="69" stopIfTrue="1">
      <formula>AND(NOT(ISBLANK(S45)),ABS(V45)&gt;PreviousMonthMinimumDiff)</formula>
    </cfRule>
  </conditionalFormatting>
  <conditionalFormatting sqref="V45">
    <cfRule type="expression" dxfId="376" priority="70" stopIfTrue="1">
      <formula>AND(ISBLANK(S45),ABS(V45)&gt;PreviousMonthMinimumDiff)</formula>
    </cfRule>
  </conditionalFormatting>
  <conditionalFormatting sqref="V50">
    <cfRule type="expression" dxfId="375" priority="71" stopIfTrue="1">
      <formula>AND(NOT(ISBLANK(S50)),ABS(V50)&gt;PreviousMonthMinimumDiff)</formula>
    </cfRule>
  </conditionalFormatting>
  <conditionalFormatting sqref="V50">
    <cfRule type="expression" dxfId="374" priority="72" stopIfTrue="1">
      <formula>AND(ISBLANK(S50),ABS(V50)&gt;PreviousMonthMinimumDiff)</formula>
    </cfRule>
  </conditionalFormatting>
  <conditionalFormatting sqref="V51">
    <cfRule type="expression" dxfId="373" priority="73" stopIfTrue="1">
      <formula>AND(NOT(ISBLANK(S51)),ABS(V51)&gt;PreviousMonthMinimumDiff)</formula>
    </cfRule>
  </conditionalFormatting>
  <conditionalFormatting sqref="V51">
    <cfRule type="expression" dxfId="372" priority="74" stopIfTrue="1">
      <formula>AND(ISBLANK(S51),ABS(V51)&gt;PreviousMonthMinimumDiff)</formula>
    </cfRule>
  </conditionalFormatting>
  <conditionalFormatting sqref="V52">
    <cfRule type="expression" dxfId="371" priority="75" stopIfTrue="1">
      <formula>AND(NOT(ISBLANK(S52)),ABS(V52)&gt;PreviousMonthMinimumDiff)</formula>
    </cfRule>
  </conditionalFormatting>
  <conditionalFormatting sqref="V52">
    <cfRule type="expression" dxfId="370" priority="76" stopIfTrue="1">
      <formula>AND(ISBLANK(S52),ABS(V52)&gt;PreviousMonthMinimumDiff)</formula>
    </cfRule>
  </conditionalFormatting>
  <conditionalFormatting sqref="V53">
    <cfRule type="expression" dxfId="369" priority="77" stopIfTrue="1">
      <formula>AND(NOT(ISBLANK(S53)),ABS(V53)&gt;PreviousMonthMinimumDiff)</formula>
    </cfRule>
  </conditionalFormatting>
  <conditionalFormatting sqref="V53">
    <cfRule type="expression" dxfId="368" priority="78" stopIfTrue="1">
      <formula>AND(ISBLANK(S53),ABS(V53)&gt;PreviousMonthMinimumDiff)</formula>
    </cfRule>
  </conditionalFormatting>
  <conditionalFormatting sqref="V54">
    <cfRule type="expression" dxfId="367" priority="79" stopIfTrue="1">
      <formula>AND(NOT(ISBLANK(S54)),ABS(V54)&gt;PreviousMonthMinimumDiff)</formula>
    </cfRule>
  </conditionalFormatting>
  <conditionalFormatting sqref="V54">
    <cfRule type="expression" dxfId="366" priority="80" stopIfTrue="1">
      <formula>AND(ISBLANK(S54),ABS(V54)&gt;PreviousMonthMinimumDiff)</formula>
    </cfRule>
  </conditionalFormatting>
  <conditionalFormatting sqref="V55">
    <cfRule type="expression" dxfId="365" priority="81" stopIfTrue="1">
      <formula>AND(NOT(ISBLANK(S55)),ABS(V55)&gt;PreviousMonthMinimumDiff)</formula>
    </cfRule>
  </conditionalFormatting>
  <conditionalFormatting sqref="V55">
    <cfRule type="expression" dxfId="364" priority="82" stopIfTrue="1">
      <formula>AND(ISBLANK(S55),ABS(V55)&gt;PreviousMonthMinimumDiff)</formula>
    </cfRule>
  </conditionalFormatting>
  <conditionalFormatting sqref="V56">
    <cfRule type="expression" dxfId="363" priority="83" stopIfTrue="1">
      <formula>AND(NOT(ISBLANK(S56)),ABS(V56)&gt;PreviousMonthMinimumDiff)</formula>
    </cfRule>
  </conditionalFormatting>
  <conditionalFormatting sqref="V56">
    <cfRule type="expression" dxfId="362" priority="84" stopIfTrue="1">
      <formula>AND(ISBLANK(S56),ABS(V56)&gt;PreviousMonthMinimumDiff)</formula>
    </cfRule>
  </conditionalFormatting>
  <conditionalFormatting sqref="V57">
    <cfRule type="expression" dxfId="361" priority="85" stopIfTrue="1">
      <formula>AND(NOT(ISBLANK(S57)),ABS(V57)&gt;PreviousMonthMinimumDiff)</formula>
    </cfRule>
  </conditionalFormatting>
  <conditionalFormatting sqref="V57">
    <cfRule type="expression" dxfId="360" priority="86" stopIfTrue="1">
      <formula>AND(ISBLANK(S57),ABS(V57)&gt;PreviousMonthMinimumDiff)</formula>
    </cfRule>
  </conditionalFormatting>
  <conditionalFormatting sqref="V58">
    <cfRule type="expression" dxfId="359" priority="87" stopIfTrue="1">
      <formula>AND(NOT(ISBLANK(S58)),ABS(V58)&gt;PreviousMonthMinimumDiff)</formula>
    </cfRule>
  </conditionalFormatting>
  <conditionalFormatting sqref="V58">
    <cfRule type="expression" dxfId="358" priority="88" stopIfTrue="1">
      <formula>AND(ISBLANK(S58),ABS(V58)&gt;PreviousMonthMinimumDiff)</formula>
    </cfRule>
  </conditionalFormatting>
  <conditionalFormatting sqref="V59">
    <cfRule type="expression" dxfId="357" priority="89" stopIfTrue="1">
      <formula>AND(NOT(ISBLANK(S59)),ABS(V59)&gt;PreviousMonthMinimumDiff)</formula>
    </cfRule>
  </conditionalFormatting>
  <conditionalFormatting sqref="V59">
    <cfRule type="expression" dxfId="356" priority="90" stopIfTrue="1">
      <formula>AND(ISBLANK(S59),ABS(V59)&gt;PreviousMonthMinimumDiff)</formula>
    </cfRule>
  </conditionalFormatting>
  <conditionalFormatting sqref="V60">
    <cfRule type="expression" dxfId="355" priority="91" stopIfTrue="1">
      <formula>AND(NOT(ISBLANK(S60)),ABS(V60)&gt;PreviousMonthMinimumDiff)</formula>
    </cfRule>
  </conditionalFormatting>
  <conditionalFormatting sqref="V60">
    <cfRule type="expression" dxfId="354" priority="92" stopIfTrue="1">
      <formula>AND(ISBLANK(S60),ABS(V60)&gt;PreviousMonthMinimumDiff)</formula>
    </cfRule>
  </conditionalFormatting>
  <conditionalFormatting sqref="V61">
    <cfRule type="expression" dxfId="353" priority="93" stopIfTrue="1">
      <formula>AND(NOT(ISBLANK(S61)),ABS(V61)&gt;PreviousMonthMinimumDiff)</formula>
    </cfRule>
  </conditionalFormatting>
  <conditionalFormatting sqref="V61">
    <cfRule type="expression" dxfId="352" priority="94" stopIfTrue="1">
      <formula>AND(ISBLANK(S61),ABS(V61)&gt;PreviousMonthMinimumDiff)</formula>
    </cfRule>
  </conditionalFormatting>
  <conditionalFormatting sqref="V62">
    <cfRule type="expression" dxfId="351" priority="95" stopIfTrue="1">
      <formula>AND(NOT(ISBLANK(S62)),ABS(V62)&gt;PreviousMonthMinimumDiff)</formula>
    </cfRule>
  </conditionalFormatting>
  <conditionalFormatting sqref="V62">
    <cfRule type="expression" dxfId="350" priority="96" stopIfTrue="1">
      <formula>AND(ISBLANK(S62),ABS(V62)&gt;PreviousMonthMinimumDiff)</formula>
    </cfRule>
  </conditionalFormatting>
  <conditionalFormatting sqref="V63">
    <cfRule type="expression" dxfId="349" priority="97" stopIfTrue="1">
      <formula>AND(NOT(ISBLANK(S63)),ABS(V63)&gt;PreviousMonthMinimumDiff)</formula>
    </cfRule>
  </conditionalFormatting>
  <conditionalFormatting sqref="V63">
    <cfRule type="expression" dxfId="348" priority="98" stopIfTrue="1">
      <formula>AND(ISBLANK(S63),ABS(V63)&gt;PreviousMonthMinimumDiff)</formula>
    </cfRule>
  </conditionalFormatting>
  <conditionalFormatting sqref="V64">
    <cfRule type="expression" dxfId="347" priority="99" stopIfTrue="1">
      <formula>AND(NOT(ISBLANK(S64)),ABS(V64)&gt;PreviousMonthMinimumDiff)</formula>
    </cfRule>
  </conditionalFormatting>
  <conditionalFormatting sqref="V64">
    <cfRule type="expression" dxfId="346" priority="100" stopIfTrue="1">
      <formula>AND(ISBLANK(S64),ABS(V64)&gt;PreviousMonthMinimumDiff)</formula>
    </cfRule>
  </conditionalFormatting>
  <conditionalFormatting sqref="V65">
    <cfRule type="expression" dxfId="345" priority="101" stopIfTrue="1">
      <formula>AND(NOT(ISBLANK(S65)),ABS(V65)&gt;PreviousMonthMinimumDiff)</formula>
    </cfRule>
  </conditionalFormatting>
  <conditionalFormatting sqref="V65">
    <cfRule type="expression" dxfId="344" priority="102" stopIfTrue="1">
      <formula>AND(ISBLANK(S65),ABS(V65)&gt;PreviousMonthMinimumDiff)</formula>
    </cfRule>
  </conditionalFormatting>
  <conditionalFormatting sqref="V66">
    <cfRule type="expression" dxfId="343" priority="103" stopIfTrue="1">
      <formula>AND(NOT(ISBLANK(S66)),ABS(V66)&gt;PreviousMonthMinimumDiff)</formula>
    </cfRule>
  </conditionalFormatting>
  <conditionalFormatting sqref="V66">
    <cfRule type="expression" dxfId="342" priority="104" stopIfTrue="1">
      <formula>AND(ISBLANK(S66),ABS(V66)&gt;PreviousMonthMinimumDiff)</formula>
    </cfRule>
  </conditionalFormatting>
  <conditionalFormatting sqref="V67">
    <cfRule type="expression" dxfId="341" priority="105" stopIfTrue="1">
      <formula>AND(NOT(ISBLANK(S67)),ABS(V67)&gt;PreviousMonthMinimumDiff)</formula>
    </cfRule>
  </conditionalFormatting>
  <conditionalFormatting sqref="V67">
    <cfRule type="expression" dxfId="340" priority="106" stopIfTrue="1">
      <formula>AND(ISBLANK(S67),ABS(V67)&gt;PreviousMonthMinimumDiff)</formula>
    </cfRule>
  </conditionalFormatting>
  <conditionalFormatting sqref="V68">
    <cfRule type="expression" dxfId="339" priority="107" stopIfTrue="1">
      <formula>AND(NOT(ISBLANK(S68)),ABS(V68)&gt;PreviousMonthMinimumDiff)</formula>
    </cfRule>
  </conditionalFormatting>
  <conditionalFormatting sqref="V68">
    <cfRule type="expression" dxfId="338" priority="108" stopIfTrue="1">
      <formula>AND(ISBLANK(S68),ABS(V68)&gt;PreviousMonthMinimumDiff)</formula>
    </cfRule>
  </conditionalFormatting>
  <conditionalFormatting sqref="V69">
    <cfRule type="expression" dxfId="337" priority="109" stopIfTrue="1">
      <formula>AND(NOT(ISBLANK(S69)),ABS(V69)&gt;PreviousMonthMinimumDiff)</formula>
    </cfRule>
  </conditionalFormatting>
  <conditionalFormatting sqref="V69">
    <cfRule type="expression" dxfId="336" priority="110" stopIfTrue="1">
      <formula>AND(ISBLANK(S69),ABS(V69)&gt;PreviousMonthMinimumDiff)</formula>
    </cfRule>
  </conditionalFormatting>
  <conditionalFormatting sqref="V70">
    <cfRule type="expression" dxfId="335" priority="111" stopIfTrue="1">
      <formula>AND(NOT(ISBLANK(S70)),ABS(V70)&gt;PreviousMonthMinimumDiff)</formula>
    </cfRule>
  </conditionalFormatting>
  <conditionalFormatting sqref="V70">
    <cfRule type="expression" dxfId="334" priority="112" stopIfTrue="1">
      <formula>AND(ISBLANK(S70),ABS(V70)&gt;PreviousMonthMinimumDiff)</formula>
    </cfRule>
  </conditionalFormatting>
  <conditionalFormatting sqref="V71">
    <cfRule type="expression" dxfId="333" priority="113" stopIfTrue="1">
      <formula>AND(NOT(ISBLANK(S71)),ABS(V71)&gt;PreviousMonthMinimumDiff)</formula>
    </cfRule>
  </conditionalFormatting>
  <conditionalFormatting sqref="V71">
    <cfRule type="expression" dxfId="332" priority="114" stopIfTrue="1">
      <formula>AND(ISBLANK(S71),ABS(V71)&gt;PreviousMonthMinimumDiff)</formula>
    </cfRule>
  </conditionalFormatting>
  <conditionalFormatting sqref="V72">
    <cfRule type="expression" dxfId="331" priority="115" stopIfTrue="1">
      <formula>AND(NOT(ISBLANK(S72)),ABS(V72)&gt;PreviousMonthMinimumDiff)</formula>
    </cfRule>
  </conditionalFormatting>
  <conditionalFormatting sqref="V72">
    <cfRule type="expression" dxfId="330" priority="116" stopIfTrue="1">
      <formula>AND(ISBLANK(S72),ABS(V72)&gt;PreviousMonthMinimumDiff)</formula>
    </cfRule>
  </conditionalFormatting>
  <conditionalFormatting sqref="V73">
    <cfRule type="expression" dxfId="329" priority="117" stopIfTrue="1">
      <formula>AND(NOT(ISBLANK(S73)),ABS(V73)&gt;PreviousMonthMinimumDiff)</formula>
    </cfRule>
  </conditionalFormatting>
  <conditionalFormatting sqref="V73">
    <cfRule type="expression" dxfId="328" priority="118" stopIfTrue="1">
      <formula>AND(ISBLANK(S73),ABS(V73)&gt;PreviousMonthMinimumDiff)</formula>
    </cfRule>
  </conditionalFormatting>
  <conditionalFormatting sqref="V74">
    <cfRule type="expression" dxfId="327" priority="119" stopIfTrue="1">
      <formula>AND(NOT(ISBLANK(S74)),ABS(V74)&gt;PreviousMonthMinimumDiff)</formula>
    </cfRule>
  </conditionalFormatting>
  <conditionalFormatting sqref="V74">
    <cfRule type="expression" dxfId="326" priority="120" stopIfTrue="1">
      <formula>AND(ISBLANK(S74),ABS(V74)&gt;PreviousMonthMinimumDiff)</formula>
    </cfRule>
  </conditionalFormatting>
  <conditionalFormatting sqref="V75">
    <cfRule type="expression" dxfId="325" priority="121" stopIfTrue="1">
      <formula>AND(NOT(ISBLANK(S75)),ABS(V75)&gt;PreviousMonthMinimumDiff)</formula>
    </cfRule>
  </conditionalFormatting>
  <conditionalFormatting sqref="V75">
    <cfRule type="expression" dxfId="324" priority="122" stopIfTrue="1">
      <formula>AND(ISBLANK(S75),ABS(V75)&gt;PreviousMonthMinimumDiff)</formula>
    </cfRule>
  </conditionalFormatting>
  <conditionalFormatting sqref="V76">
    <cfRule type="expression" dxfId="323" priority="123" stopIfTrue="1">
      <formula>AND(NOT(ISBLANK(S76)),ABS(V76)&gt;PreviousMonthMinimumDiff)</formula>
    </cfRule>
  </conditionalFormatting>
  <conditionalFormatting sqref="V76">
    <cfRule type="expression" dxfId="322" priority="124" stopIfTrue="1">
      <formula>AND(ISBLANK(S76),ABS(V76)&gt;PreviousMonthMinimumDiff)</formula>
    </cfRule>
  </conditionalFormatting>
  <conditionalFormatting sqref="V77">
    <cfRule type="expression" dxfId="321" priority="125" stopIfTrue="1">
      <formula>AND(NOT(ISBLANK(S77)),ABS(V77)&gt;PreviousMonthMinimumDiff)</formula>
    </cfRule>
  </conditionalFormatting>
  <conditionalFormatting sqref="V77">
    <cfRule type="expression" dxfId="320" priority="126" stopIfTrue="1">
      <formula>AND(ISBLANK(S77),ABS(V77)&gt;PreviousMonthMinimumDiff)</formula>
    </cfRule>
  </conditionalFormatting>
  <conditionalFormatting sqref="V78">
    <cfRule type="expression" dxfId="319" priority="127" stopIfTrue="1">
      <formula>AND(NOT(ISBLANK(S78)),ABS(V78)&gt;PreviousMonthMinimumDiff)</formula>
    </cfRule>
  </conditionalFormatting>
  <conditionalFormatting sqref="V78">
    <cfRule type="expression" dxfId="318" priority="128" stopIfTrue="1">
      <formula>AND(ISBLANK(S78),ABS(V78)&gt;PreviousMonthMinimumDiff)</formula>
    </cfRule>
  </conditionalFormatting>
  <conditionalFormatting sqref="V79">
    <cfRule type="expression" dxfId="317" priority="129" stopIfTrue="1">
      <formula>AND(NOT(ISBLANK(S79)),ABS(V79)&gt;PreviousMonthMinimumDiff)</formula>
    </cfRule>
  </conditionalFormatting>
  <conditionalFormatting sqref="V79">
    <cfRule type="expression" dxfId="316" priority="130" stopIfTrue="1">
      <formula>AND(ISBLANK(S79),ABS(V79)&gt;PreviousMonthMinimumDiff)</formula>
    </cfRule>
  </conditionalFormatting>
  <conditionalFormatting sqref="V80">
    <cfRule type="expression" dxfId="315" priority="131" stopIfTrue="1">
      <formula>AND(NOT(ISBLANK(S80)),ABS(V80)&gt;PreviousMonthMinimumDiff)</formula>
    </cfRule>
  </conditionalFormatting>
  <conditionalFormatting sqref="V80">
    <cfRule type="expression" dxfId="314" priority="132" stopIfTrue="1">
      <formula>AND(ISBLANK(S80),ABS(V80)&gt;PreviousMonthMinimumDiff)</formula>
    </cfRule>
  </conditionalFormatting>
  <conditionalFormatting sqref="V81">
    <cfRule type="expression" dxfId="313" priority="133" stopIfTrue="1">
      <formula>AND(NOT(ISBLANK(S81)),ABS(V81)&gt;PreviousMonthMinimumDiff)</formula>
    </cfRule>
  </conditionalFormatting>
  <conditionalFormatting sqref="V81">
    <cfRule type="expression" dxfId="312" priority="134" stopIfTrue="1">
      <formula>AND(ISBLANK(S81),ABS(V81)&gt;PreviousMonthMinimumDiff)</formula>
    </cfRule>
  </conditionalFormatting>
  <conditionalFormatting sqref="V82">
    <cfRule type="expression" dxfId="311" priority="135" stopIfTrue="1">
      <formula>AND(NOT(ISBLANK(S82)),ABS(V82)&gt;PreviousMonthMinimumDiff)</formula>
    </cfRule>
  </conditionalFormatting>
  <conditionalFormatting sqref="V82">
    <cfRule type="expression" dxfId="310" priority="136" stopIfTrue="1">
      <formula>AND(ISBLANK(S82),ABS(V82)&gt;PreviousMonthMinimumDiff)</formula>
    </cfRule>
  </conditionalFormatting>
  <conditionalFormatting sqref="V83">
    <cfRule type="expression" dxfId="309" priority="137" stopIfTrue="1">
      <formula>AND(NOT(ISBLANK(S83)),ABS(V83)&gt;PreviousMonthMinimumDiff)</formula>
    </cfRule>
  </conditionalFormatting>
  <conditionalFormatting sqref="V83">
    <cfRule type="expression" dxfId="308" priority="138" stopIfTrue="1">
      <formula>AND(ISBLANK(S83),ABS(V83)&gt;PreviousMonthMinimumDiff)</formula>
    </cfRule>
  </conditionalFormatting>
  <conditionalFormatting sqref="V84">
    <cfRule type="expression" dxfId="307" priority="139" stopIfTrue="1">
      <formula>AND(NOT(ISBLANK(S84)),ABS(V84)&gt;PreviousMonthMinimumDiff)</formula>
    </cfRule>
  </conditionalFormatting>
  <conditionalFormatting sqref="V84">
    <cfRule type="expression" dxfId="306" priority="140" stopIfTrue="1">
      <formula>AND(ISBLANK(S84),ABS(V84)&gt;PreviousMonthMinimumDiff)</formula>
    </cfRule>
  </conditionalFormatting>
  <conditionalFormatting sqref="V85">
    <cfRule type="expression" dxfId="305" priority="141" stopIfTrue="1">
      <formula>AND(NOT(ISBLANK(S85)),ABS(V85)&gt;PreviousMonthMinimumDiff)</formula>
    </cfRule>
  </conditionalFormatting>
  <conditionalFormatting sqref="V85">
    <cfRule type="expression" dxfId="304" priority="142" stopIfTrue="1">
      <formula>AND(ISBLANK(S85),ABS(V85)&gt;PreviousMonthMinimumDiff)</formula>
    </cfRule>
  </conditionalFormatting>
  <conditionalFormatting sqref="V88">
    <cfRule type="expression" dxfId="303" priority="143" stopIfTrue="1">
      <formula>AND(NOT(ISBLANK(S88)),ABS(V88)&gt;PreviousMonthMinimumDiff)</formula>
    </cfRule>
  </conditionalFormatting>
  <conditionalFormatting sqref="V88">
    <cfRule type="expression" dxfId="302" priority="144" stopIfTrue="1">
      <formula>AND(ISBLANK(S88),ABS(V88)&gt;PreviousMonthMinimumDiff)</formula>
    </cfRule>
  </conditionalFormatting>
  <conditionalFormatting sqref="V89">
    <cfRule type="expression" dxfId="301" priority="145" stopIfTrue="1">
      <formula>AND(NOT(ISBLANK(S89)),ABS(V89)&gt;PreviousMonthMinimumDiff)</formula>
    </cfRule>
  </conditionalFormatting>
  <conditionalFormatting sqref="V89">
    <cfRule type="expression" dxfId="300" priority="146" stopIfTrue="1">
      <formula>AND(ISBLANK(S89),ABS(V89)&gt;PreviousMonthMinimumDiff)</formula>
    </cfRule>
  </conditionalFormatting>
  <conditionalFormatting sqref="V90">
    <cfRule type="expression" dxfId="299" priority="147" stopIfTrue="1">
      <formula>AND(NOT(ISBLANK(S90)),ABS(V90)&gt;PreviousMonthMinimumDiff)</formula>
    </cfRule>
  </conditionalFormatting>
  <conditionalFormatting sqref="V90">
    <cfRule type="expression" dxfId="298" priority="148" stopIfTrue="1">
      <formula>AND(ISBLANK(S90),ABS(V90)&gt;PreviousMonthMinimumDiff)</formula>
    </cfRule>
  </conditionalFormatting>
  <conditionalFormatting sqref="V91">
    <cfRule type="expression" dxfId="297" priority="149" stopIfTrue="1">
      <formula>AND(NOT(ISBLANK(S91)),ABS(V91)&gt;PreviousMonthMinimumDiff)</formula>
    </cfRule>
  </conditionalFormatting>
  <conditionalFormatting sqref="V91">
    <cfRule type="expression" dxfId="296" priority="150" stopIfTrue="1">
      <formula>AND(ISBLANK(S91),ABS(V91)&gt;PreviousMonthMinimumDiff)</formula>
    </cfRule>
  </conditionalFormatting>
  <conditionalFormatting sqref="V92">
    <cfRule type="expression" dxfId="295" priority="151" stopIfTrue="1">
      <formula>AND(NOT(ISBLANK(S92)),ABS(V92)&gt;PreviousMonthMinimumDiff)</formula>
    </cfRule>
  </conditionalFormatting>
  <conditionalFormatting sqref="V92">
    <cfRule type="expression" dxfId="294" priority="152" stopIfTrue="1">
      <formula>AND(ISBLANK(S92),ABS(V92)&gt;PreviousMonthMinimumDiff)</formula>
    </cfRule>
  </conditionalFormatting>
  <conditionalFormatting sqref="V93">
    <cfRule type="expression" dxfId="293" priority="153" stopIfTrue="1">
      <formula>AND(NOT(ISBLANK(S93)),ABS(V93)&gt;PreviousMonthMinimumDiff)</formula>
    </cfRule>
  </conditionalFormatting>
  <conditionalFormatting sqref="V93">
    <cfRule type="expression" dxfId="292" priority="154" stopIfTrue="1">
      <formula>AND(ISBLANK(S93),ABS(V93)&gt;PreviousMonthMinimumDiff)</formula>
    </cfRule>
  </conditionalFormatting>
  <conditionalFormatting sqref="V94">
    <cfRule type="expression" dxfId="291" priority="155" stopIfTrue="1">
      <formula>AND(NOT(ISBLANK(S94)),ABS(V94)&gt;PreviousMonthMinimumDiff)</formula>
    </cfRule>
  </conditionalFormatting>
  <conditionalFormatting sqref="V94">
    <cfRule type="expression" dxfId="290" priority="156" stopIfTrue="1">
      <formula>AND(ISBLANK(S94),ABS(V94)&gt;PreviousMonthMinimumDiff)</formula>
    </cfRule>
  </conditionalFormatting>
  <conditionalFormatting sqref="V95">
    <cfRule type="expression" dxfId="289" priority="157" stopIfTrue="1">
      <formula>AND(NOT(ISBLANK(S95)),ABS(V95)&gt;PreviousMonthMinimumDiff)</formula>
    </cfRule>
  </conditionalFormatting>
  <conditionalFormatting sqref="V95">
    <cfRule type="expression" dxfId="288" priority="158" stopIfTrue="1">
      <formula>AND(ISBLANK(S95),ABS(V95)&gt;PreviousMonthMinimumDiff)</formula>
    </cfRule>
  </conditionalFormatting>
  <conditionalFormatting sqref="V96">
    <cfRule type="expression" dxfId="287" priority="159" stopIfTrue="1">
      <formula>AND(NOT(ISBLANK(S96)),ABS(V96)&gt;PreviousMonthMinimumDiff)</formula>
    </cfRule>
  </conditionalFormatting>
  <conditionalFormatting sqref="V96">
    <cfRule type="expression" dxfId="286" priority="160" stopIfTrue="1">
      <formula>AND(ISBLANK(S96),ABS(V96)&gt;PreviousMonthMinimumDiff)</formula>
    </cfRule>
  </conditionalFormatting>
  <conditionalFormatting sqref="V97">
    <cfRule type="expression" dxfId="285" priority="161" stopIfTrue="1">
      <formula>AND(NOT(ISBLANK(S97)),ABS(V97)&gt;PreviousMonthMinimumDiff)</formula>
    </cfRule>
  </conditionalFormatting>
  <conditionalFormatting sqref="V97">
    <cfRule type="expression" dxfId="284" priority="162" stopIfTrue="1">
      <formula>AND(ISBLANK(S97),ABS(V97)&gt;PreviousMonthMinimumDiff)</formula>
    </cfRule>
  </conditionalFormatting>
  <conditionalFormatting sqref="V98">
    <cfRule type="expression" dxfId="283" priority="163" stopIfTrue="1">
      <formula>AND(NOT(ISBLANK(S98)),ABS(V98)&gt;PreviousMonthMinimumDiff)</formula>
    </cfRule>
  </conditionalFormatting>
  <conditionalFormatting sqref="V98">
    <cfRule type="expression" dxfId="282" priority="164" stopIfTrue="1">
      <formula>AND(ISBLANK(S98),ABS(V98)&gt;PreviousMonthMinimumDiff)</formula>
    </cfRule>
  </conditionalFormatting>
  <conditionalFormatting sqref="V99">
    <cfRule type="expression" dxfId="281" priority="165" stopIfTrue="1">
      <formula>AND(NOT(ISBLANK(S99)),ABS(V99)&gt;PreviousMonthMinimumDiff)</formula>
    </cfRule>
  </conditionalFormatting>
  <conditionalFormatting sqref="V99">
    <cfRule type="expression" dxfId="280" priority="166" stopIfTrue="1">
      <formula>AND(ISBLANK(S99),ABS(V99)&gt;PreviousMonthMinimumDiff)</formula>
    </cfRule>
  </conditionalFormatting>
  <conditionalFormatting sqref="V100">
    <cfRule type="expression" dxfId="279" priority="167" stopIfTrue="1">
      <formula>AND(NOT(ISBLANK(S100)),ABS(V100)&gt;PreviousMonthMinimumDiff)</formula>
    </cfRule>
  </conditionalFormatting>
  <conditionalFormatting sqref="V100">
    <cfRule type="expression" dxfId="278" priority="168" stopIfTrue="1">
      <formula>AND(ISBLANK(S100),ABS(V100)&gt;PreviousMonthMinimumDiff)</formula>
    </cfRule>
  </conditionalFormatting>
  <conditionalFormatting sqref="V101">
    <cfRule type="expression" dxfId="277" priority="169" stopIfTrue="1">
      <formula>AND(NOT(ISBLANK(S101)),ABS(V101)&gt;PreviousMonthMinimumDiff)</formula>
    </cfRule>
  </conditionalFormatting>
  <conditionalFormatting sqref="V101">
    <cfRule type="expression" dxfId="276" priority="170" stopIfTrue="1">
      <formula>AND(ISBLANK(S101),ABS(V101)&gt;PreviousMonthMinimumDiff)</formula>
    </cfRule>
  </conditionalFormatting>
  <conditionalFormatting sqref="V102">
    <cfRule type="expression" dxfId="275" priority="171" stopIfTrue="1">
      <formula>AND(NOT(ISBLANK(S102)),ABS(V102)&gt;PreviousMonthMinimumDiff)</formula>
    </cfRule>
  </conditionalFormatting>
  <conditionalFormatting sqref="V102">
    <cfRule type="expression" dxfId="274" priority="172" stopIfTrue="1">
      <formula>AND(ISBLANK(S102),ABS(V102)&gt;PreviousMonthMinimumDiff)</formula>
    </cfRule>
  </conditionalFormatting>
  <conditionalFormatting sqref="V103">
    <cfRule type="expression" dxfId="273" priority="173" stopIfTrue="1">
      <formula>AND(NOT(ISBLANK(S103)),ABS(V103)&gt;PreviousMonthMinimumDiff)</formula>
    </cfRule>
  </conditionalFormatting>
  <conditionalFormatting sqref="V103">
    <cfRule type="expression" dxfId="272" priority="174" stopIfTrue="1">
      <formula>AND(ISBLANK(S103),ABS(V103)&gt;PreviousMonthMinimumDiff)</formula>
    </cfRule>
  </conditionalFormatting>
  <conditionalFormatting sqref="V104">
    <cfRule type="expression" dxfId="271" priority="175" stopIfTrue="1">
      <formula>AND(NOT(ISBLANK(S104)),ABS(V104)&gt;PreviousMonthMinimumDiff)</formula>
    </cfRule>
  </conditionalFormatting>
  <conditionalFormatting sqref="V104">
    <cfRule type="expression" dxfId="270" priority="176" stopIfTrue="1">
      <formula>AND(ISBLANK(S104),ABS(V104)&gt;PreviousMonthMinimumDiff)</formula>
    </cfRule>
  </conditionalFormatting>
  <conditionalFormatting sqref="V105">
    <cfRule type="expression" dxfId="269" priority="177" stopIfTrue="1">
      <formula>AND(NOT(ISBLANK(S105)),ABS(V105)&gt;PreviousMonthMinimumDiff)</formula>
    </cfRule>
  </conditionalFormatting>
  <conditionalFormatting sqref="V105">
    <cfRule type="expression" dxfId="268" priority="178" stopIfTrue="1">
      <formula>AND(ISBLANK(S105),ABS(V105)&gt;PreviousMonthMinimumDiff)</formula>
    </cfRule>
  </conditionalFormatting>
  <conditionalFormatting sqref="V106">
    <cfRule type="expression" dxfId="267" priority="179" stopIfTrue="1">
      <formula>AND(NOT(ISBLANK(S106)),ABS(V106)&gt;PreviousMonthMinimumDiff)</formula>
    </cfRule>
  </conditionalFormatting>
  <conditionalFormatting sqref="V106">
    <cfRule type="expression" dxfId="266" priority="180" stopIfTrue="1">
      <formula>AND(ISBLANK(S106),ABS(V106)&gt;PreviousMonthMinimumDiff)</formula>
    </cfRule>
  </conditionalFormatting>
  <conditionalFormatting sqref="V107">
    <cfRule type="expression" dxfId="265" priority="181" stopIfTrue="1">
      <formula>AND(NOT(ISBLANK(S107)),ABS(V107)&gt;PreviousMonthMinimumDiff)</formula>
    </cfRule>
  </conditionalFormatting>
  <conditionalFormatting sqref="V107">
    <cfRule type="expression" dxfId="264" priority="182" stopIfTrue="1">
      <formula>AND(ISBLANK(S107),ABS(V107)&gt;PreviousMonthMinimumDiff)</formula>
    </cfRule>
  </conditionalFormatting>
  <conditionalFormatting sqref="V108">
    <cfRule type="expression" dxfId="263" priority="183" stopIfTrue="1">
      <formula>AND(NOT(ISBLANK(S108)),ABS(V108)&gt;PreviousMonthMinimumDiff)</formula>
    </cfRule>
  </conditionalFormatting>
  <conditionalFormatting sqref="V108">
    <cfRule type="expression" dxfId="262" priority="184" stopIfTrue="1">
      <formula>AND(ISBLANK(S108),ABS(V108)&gt;PreviousMonthMinimumDiff)</formula>
    </cfRule>
  </conditionalFormatting>
  <conditionalFormatting sqref="V109">
    <cfRule type="expression" dxfId="261" priority="185" stopIfTrue="1">
      <formula>AND(NOT(ISBLANK(S109)),ABS(V109)&gt;PreviousMonthMinimumDiff)</formula>
    </cfRule>
  </conditionalFormatting>
  <conditionalFormatting sqref="V109">
    <cfRule type="expression" dxfId="260" priority="186" stopIfTrue="1">
      <formula>AND(ISBLANK(S109),ABS(V109)&gt;PreviousMonthMinimumDiff)</formula>
    </cfRule>
  </conditionalFormatting>
  <conditionalFormatting sqref="V112">
    <cfRule type="expression" dxfId="259" priority="187" stopIfTrue="1">
      <formula>AND(NOT(ISBLANK(S112)),ABS(V112)&gt;PreviousMonthMinimumDiff)</formula>
    </cfRule>
  </conditionalFormatting>
  <conditionalFormatting sqref="V112">
    <cfRule type="expression" dxfId="258" priority="188" stopIfTrue="1">
      <formula>AND(ISBLANK(S112),ABS(V112)&gt;PreviousMonthMinimumDiff)</formula>
    </cfRule>
  </conditionalFormatting>
  <conditionalFormatting sqref="V113">
    <cfRule type="expression" dxfId="257" priority="189" stopIfTrue="1">
      <formula>AND(NOT(ISBLANK(S113)),ABS(V113)&gt;PreviousMonthMinimumDiff)</formula>
    </cfRule>
  </conditionalFormatting>
  <conditionalFormatting sqref="V113">
    <cfRule type="expression" dxfId="256" priority="190" stopIfTrue="1">
      <formula>AND(ISBLANK(S113),ABS(V113)&gt;PreviousMonthMinimumDiff)</formula>
    </cfRule>
  </conditionalFormatting>
  <conditionalFormatting sqref="V114">
    <cfRule type="expression" dxfId="255" priority="191" stopIfTrue="1">
      <formula>AND(NOT(ISBLANK(S114)),ABS(V114)&gt;PreviousMonthMinimumDiff)</formula>
    </cfRule>
  </conditionalFormatting>
  <conditionalFormatting sqref="V114">
    <cfRule type="expression" dxfId="254" priority="192" stopIfTrue="1">
      <formula>AND(ISBLANK(S114),ABS(V114)&gt;PreviousMonthMinimumDiff)</formula>
    </cfRule>
  </conditionalFormatting>
  <conditionalFormatting sqref="V115">
    <cfRule type="expression" dxfId="253" priority="193" stopIfTrue="1">
      <formula>AND(NOT(ISBLANK(S115)),ABS(V115)&gt;PreviousMonthMinimumDiff)</formula>
    </cfRule>
  </conditionalFormatting>
  <conditionalFormatting sqref="V115">
    <cfRule type="expression" dxfId="252" priority="194" stopIfTrue="1">
      <formula>AND(ISBLANK(S115),ABS(V115)&gt;PreviousMonthMinimumDiff)</formula>
    </cfRule>
  </conditionalFormatting>
  <conditionalFormatting sqref="V116">
    <cfRule type="expression" dxfId="251" priority="195" stopIfTrue="1">
      <formula>AND(NOT(ISBLANK(S116)),ABS(V116)&gt;PreviousMonthMinimumDiff)</formula>
    </cfRule>
  </conditionalFormatting>
  <conditionalFormatting sqref="V116">
    <cfRule type="expression" dxfId="250" priority="196" stopIfTrue="1">
      <formula>AND(ISBLANK(S116),ABS(V116)&gt;PreviousMonthMinimumDiff)</formula>
    </cfRule>
  </conditionalFormatting>
  <conditionalFormatting sqref="V117">
    <cfRule type="expression" dxfId="249" priority="197" stopIfTrue="1">
      <formula>AND(NOT(ISBLANK(S117)),ABS(V117)&gt;PreviousMonthMinimumDiff)</formula>
    </cfRule>
  </conditionalFormatting>
  <conditionalFormatting sqref="V117">
    <cfRule type="expression" dxfId="248" priority="198" stopIfTrue="1">
      <formula>AND(ISBLANK(S117),ABS(V117)&gt;PreviousMonthMinimumDiff)</formula>
    </cfRule>
  </conditionalFormatting>
  <conditionalFormatting sqref="V118">
    <cfRule type="expression" dxfId="247" priority="199" stopIfTrue="1">
      <formula>AND(NOT(ISBLANK(S118)),ABS(V118)&gt;PreviousMonthMinimumDiff)</formula>
    </cfRule>
  </conditionalFormatting>
  <conditionalFormatting sqref="V118">
    <cfRule type="expression" dxfId="246" priority="200" stopIfTrue="1">
      <formula>AND(ISBLANK(S118),ABS(V118)&gt;PreviousMonthMinimumDiff)</formula>
    </cfRule>
  </conditionalFormatting>
  <conditionalFormatting sqref="V119">
    <cfRule type="expression" dxfId="245" priority="201" stopIfTrue="1">
      <formula>AND(NOT(ISBLANK(S119)),ABS(V119)&gt;PreviousMonthMinimumDiff)</formula>
    </cfRule>
  </conditionalFormatting>
  <conditionalFormatting sqref="V119">
    <cfRule type="expression" dxfId="244" priority="202" stopIfTrue="1">
      <formula>AND(ISBLANK(S119),ABS(V119)&gt;PreviousMonthMinimumDiff)</formula>
    </cfRule>
  </conditionalFormatting>
  <conditionalFormatting sqref="V120">
    <cfRule type="expression" dxfId="243" priority="203" stopIfTrue="1">
      <formula>AND(NOT(ISBLANK(S120)),ABS(V120)&gt;PreviousMonthMinimumDiff)</formula>
    </cfRule>
  </conditionalFormatting>
  <conditionalFormatting sqref="V120">
    <cfRule type="expression" dxfId="242" priority="204" stopIfTrue="1">
      <formula>AND(ISBLANK(S120),ABS(V120)&gt;PreviousMonthMinimumDiff)</formula>
    </cfRule>
  </conditionalFormatting>
  <conditionalFormatting sqref="V121">
    <cfRule type="expression" dxfId="241" priority="205" stopIfTrue="1">
      <formula>AND(NOT(ISBLANK(S121)),ABS(V121)&gt;PreviousMonthMinimumDiff)</formula>
    </cfRule>
  </conditionalFormatting>
  <conditionalFormatting sqref="V121">
    <cfRule type="expression" dxfId="240" priority="206" stopIfTrue="1">
      <formula>AND(ISBLANK(S121),ABS(V121)&gt;PreviousMonthMinimumDiff)</formula>
    </cfRule>
  </conditionalFormatting>
  <conditionalFormatting sqref="V124">
    <cfRule type="expression" dxfId="239" priority="207" stopIfTrue="1">
      <formula>AND(NOT(ISBLANK(S124)),ABS(V124)&gt;PreviousMonthMinimumDiff)</formula>
    </cfRule>
  </conditionalFormatting>
  <conditionalFormatting sqref="V124">
    <cfRule type="expression" dxfId="238" priority="208" stopIfTrue="1">
      <formula>AND(ISBLANK(S124),ABS(V124)&gt;PreviousMonthMinimumDiff)</formula>
    </cfRule>
  </conditionalFormatting>
  <conditionalFormatting sqref="V125">
    <cfRule type="expression" dxfId="237" priority="209" stopIfTrue="1">
      <formula>AND(NOT(ISBLANK(S125)),ABS(V125)&gt;PreviousMonthMinimumDiff)</formula>
    </cfRule>
  </conditionalFormatting>
  <conditionalFormatting sqref="V125">
    <cfRule type="expression" dxfId="236" priority="210" stopIfTrue="1">
      <formula>AND(ISBLANK(S125),ABS(V125)&gt;PreviousMonthMinimumDiff)</formula>
    </cfRule>
  </conditionalFormatting>
  <conditionalFormatting sqref="V126">
    <cfRule type="expression" dxfId="235" priority="211" stopIfTrue="1">
      <formula>AND(NOT(ISBLANK(S126)),ABS(V126)&gt;PreviousMonthMinimumDiff)</formula>
    </cfRule>
  </conditionalFormatting>
  <conditionalFormatting sqref="V126">
    <cfRule type="expression" dxfId="234" priority="212" stopIfTrue="1">
      <formula>AND(ISBLANK(S126),ABS(V126)&gt;PreviousMonthMinimumDiff)</formula>
    </cfRule>
  </conditionalFormatting>
  <conditionalFormatting sqref="V127">
    <cfRule type="expression" dxfId="233" priority="213" stopIfTrue="1">
      <formula>AND(NOT(ISBLANK(S127)),ABS(V127)&gt;PreviousMonthMinimumDiff)</formula>
    </cfRule>
  </conditionalFormatting>
  <conditionalFormatting sqref="V127">
    <cfRule type="expression" dxfId="232" priority="214" stopIfTrue="1">
      <formula>AND(ISBLANK(S127),ABS(V127)&gt;PreviousMonthMinimumDiff)</formula>
    </cfRule>
  </conditionalFormatting>
  <conditionalFormatting sqref="V128">
    <cfRule type="expression" dxfId="231" priority="215" stopIfTrue="1">
      <formula>AND(NOT(ISBLANK(S128)),ABS(V128)&gt;PreviousMonthMinimumDiff)</formula>
    </cfRule>
  </conditionalFormatting>
  <conditionalFormatting sqref="V128">
    <cfRule type="expression" dxfId="230" priority="216" stopIfTrue="1">
      <formula>AND(ISBLANK(S128),ABS(V128)&gt;PreviousMonthMinimumDiff)</formula>
    </cfRule>
  </conditionalFormatting>
  <conditionalFormatting sqref="V129">
    <cfRule type="expression" dxfId="229" priority="217" stopIfTrue="1">
      <formula>AND(NOT(ISBLANK(S129)),ABS(V129)&gt;PreviousMonthMinimumDiff)</formula>
    </cfRule>
  </conditionalFormatting>
  <conditionalFormatting sqref="V129">
    <cfRule type="expression" dxfId="228" priority="218" stopIfTrue="1">
      <formula>AND(ISBLANK(S129),ABS(V129)&gt;PreviousMonthMinimumDiff)</formula>
    </cfRule>
  </conditionalFormatting>
  <conditionalFormatting sqref="V130">
    <cfRule type="expression" dxfId="227" priority="219" stopIfTrue="1">
      <formula>AND(NOT(ISBLANK(S130)),ABS(V130)&gt;PreviousMonthMinimumDiff)</formula>
    </cfRule>
  </conditionalFormatting>
  <conditionalFormatting sqref="V130">
    <cfRule type="expression" dxfId="226" priority="220" stopIfTrue="1">
      <formula>AND(ISBLANK(S130),ABS(V130)&gt;PreviousMonthMinimumDiff)</formula>
    </cfRule>
  </conditionalFormatting>
  <conditionalFormatting sqref="V131">
    <cfRule type="expression" dxfId="225" priority="221" stopIfTrue="1">
      <formula>AND(NOT(ISBLANK(S131)),ABS(V131)&gt;PreviousMonthMinimumDiff)</formula>
    </cfRule>
  </conditionalFormatting>
  <conditionalFormatting sqref="V131">
    <cfRule type="expression" dxfId="224" priority="222" stopIfTrue="1">
      <formula>AND(ISBLANK(S131),ABS(V131)&gt;PreviousMonthMinimumDiff)</formula>
    </cfRule>
  </conditionalFormatting>
  <conditionalFormatting sqref="V132">
    <cfRule type="expression" dxfId="223" priority="223" stopIfTrue="1">
      <formula>AND(NOT(ISBLANK(S132)),ABS(V132)&gt;PreviousMonthMinimumDiff)</formula>
    </cfRule>
  </conditionalFormatting>
  <conditionalFormatting sqref="V132">
    <cfRule type="expression" dxfId="222" priority="224" stopIfTrue="1">
      <formula>AND(ISBLANK(S132),ABS(V132)&gt;PreviousMonthMinimumDiff)</formula>
    </cfRule>
  </conditionalFormatting>
  <conditionalFormatting sqref="V133">
    <cfRule type="expression" dxfId="221" priority="225" stopIfTrue="1">
      <formula>AND(NOT(ISBLANK(S133)),ABS(V133)&gt;PreviousMonthMinimumDiff)</formula>
    </cfRule>
  </conditionalFormatting>
  <conditionalFormatting sqref="V133">
    <cfRule type="expression" dxfId="220" priority="226" stopIfTrue="1">
      <formula>AND(ISBLANK(S133),ABS(V133)&gt;PreviousMonthMinimumDiff)</formula>
    </cfRule>
  </conditionalFormatting>
  <conditionalFormatting sqref="V134">
    <cfRule type="expression" dxfId="219" priority="227" stopIfTrue="1">
      <formula>AND(NOT(ISBLANK(S134)),ABS(V134)&gt;PreviousMonthMinimumDiff)</formula>
    </cfRule>
  </conditionalFormatting>
  <conditionalFormatting sqref="V134">
    <cfRule type="expression" dxfId="218" priority="228" stopIfTrue="1">
      <formula>AND(ISBLANK(S134),ABS(V134)&gt;PreviousMonthMinimumDiff)</formula>
    </cfRule>
  </conditionalFormatting>
  <conditionalFormatting sqref="V135">
    <cfRule type="expression" dxfId="217" priority="229" stopIfTrue="1">
      <formula>AND(NOT(ISBLANK(S135)),ABS(V135)&gt;PreviousMonthMinimumDiff)</formula>
    </cfRule>
  </conditionalFormatting>
  <conditionalFormatting sqref="V135">
    <cfRule type="expression" dxfId="216" priority="230" stopIfTrue="1">
      <formula>AND(ISBLANK(S135),ABS(V135)&gt;PreviousMonthMinimumDiff)</formula>
    </cfRule>
  </conditionalFormatting>
  <conditionalFormatting sqref="V136">
    <cfRule type="expression" dxfId="215" priority="231" stopIfTrue="1">
      <formula>AND(NOT(ISBLANK(S136)),ABS(V136)&gt;PreviousMonthMinimumDiff)</formula>
    </cfRule>
  </conditionalFormatting>
  <conditionalFormatting sqref="V136">
    <cfRule type="expression" dxfId="214" priority="232" stopIfTrue="1">
      <formula>AND(ISBLANK(S136),ABS(V136)&gt;PreviousMonthMinimumDiff)</formula>
    </cfRule>
  </conditionalFormatting>
  <conditionalFormatting sqref="V137">
    <cfRule type="expression" dxfId="213" priority="233" stopIfTrue="1">
      <formula>AND(NOT(ISBLANK(S137)),ABS(V137)&gt;PreviousMonthMinimumDiff)</formula>
    </cfRule>
  </conditionalFormatting>
  <conditionalFormatting sqref="V137">
    <cfRule type="expression" dxfId="212" priority="234" stopIfTrue="1">
      <formula>AND(ISBLANK(S137),ABS(V137)&gt;PreviousMonthMinimumDiff)</formula>
    </cfRule>
  </conditionalFormatting>
  <conditionalFormatting sqref="V138">
    <cfRule type="expression" dxfId="211" priority="235" stopIfTrue="1">
      <formula>AND(NOT(ISBLANK(S138)),ABS(V138)&gt;PreviousMonthMinimumDiff)</formula>
    </cfRule>
  </conditionalFormatting>
  <conditionalFormatting sqref="V138">
    <cfRule type="expression" dxfId="210" priority="236" stopIfTrue="1">
      <formula>AND(ISBLANK(S138),ABS(V138)&gt;PreviousMonthMinimumDiff)</formula>
    </cfRule>
  </conditionalFormatting>
  <conditionalFormatting sqref="V139">
    <cfRule type="expression" dxfId="209" priority="237" stopIfTrue="1">
      <formula>AND(NOT(ISBLANK(S139)),ABS(V139)&gt;PreviousMonthMinimumDiff)</formula>
    </cfRule>
  </conditionalFormatting>
  <conditionalFormatting sqref="V139">
    <cfRule type="expression" dxfId="208" priority="238" stopIfTrue="1">
      <formula>AND(ISBLANK(S139),ABS(V139)&gt;PreviousMonthMinimumDiff)</formula>
    </cfRule>
  </conditionalFormatting>
  <conditionalFormatting sqref="V140">
    <cfRule type="expression" dxfId="207" priority="239" stopIfTrue="1">
      <formula>AND(NOT(ISBLANK(S140)),ABS(V140)&gt;PreviousMonthMinimumDiff)</formula>
    </cfRule>
  </conditionalFormatting>
  <conditionalFormatting sqref="V140">
    <cfRule type="expression" dxfId="206" priority="240" stopIfTrue="1">
      <formula>AND(ISBLANK(S140),ABS(V140)&gt;PreviousMonthMinimumDiff)</formula>
    </cfRule>
  </conditionalFormatting>
  <conditionalFormatting sqref="V141">
    <cfRule type="expression" dxfId="205" priority="241" stopIfTrue="1">
      <formula>AND(NOT(ISBLANK(S141)),ABS(V141)&gt;PreviousMonthMinimumDiff)</formula>
    </cfRule>
  </conditionalFormatting>
  <conditionalFormatting sqref="V141">
    <cfRule type="expression" dxfId="204" priority="242" stopIfTrue="1">
      <formula>AND(ISBLANK(S141),ABS(V141)&gt;PreviousMonthMinimumDiff)</formula>
    </cfRule>
  </conditionalFormatting>
  <conditionalFormatting sqref="V142">
    <cfRule type="expression" dxfId="203" priority="243" stopIfTrue="1">
      <formula>AND(NOT(ISBLANK(S142)),ABS(V142)&gt;PreviousMonthMinimumDiff)</formula>
    </cfRule>
  </conditionalFormatting>
  <conditionalFormatting sqref="V142">
    <cfRule type="expression" dxfId="202" priority="244" stopIfTrue="1">
      <formula>AND(ISBLANK(S142),ABS(V142)&gt;PreviousMonthMinimumDiff)</formula>
    </cfRule>
  </conditionalFormatting>
  <conditionalFormatting sqref="V143">
    <cfRule type="expression" dxfId="201" priority="245" stopIfTrue="1">
      <formula>AND(NOT(ISBLANK(S143)),ABS(V143)&gt;PreviousMonthMinimumDiff)</formula>
    </cfRule>
  </conditionalFormatting>
  <conditionalFormatting sqref="V143">
    <cfRule type="expression" dxfId="200" priority="246" stopIfTrue="1">
      <formula>AND(ISBLANK(S143),ABS(V143)&gt;PreviousMonthMinimumDiff)</formula>
    </cfRule>
  </conditionalFormatting>
  <conditionalFormatting sqref="V144">
    <cfRule type="expression" dxfId="199" priority="247" stopIfTrue="1">
      <formula>AND(NOT(ISBLANK(S144)),ABS(V144)&gt;PreviousMonthMinimumDiff)</formula>
    </cfRule>
  </conditionalFormatting>
  <conditionalFormatting sqref="V144">
    <cfRule type="expression" dxfId="198" priority="248" stopIfTrue="1">
      <formula>AND(ISBLANK(S144),ABS(V144)&gt;PreviousMonthMinimumDiff)</formula>
    </cfRule>
  </conditionalFormatting>
  <conditionalFormatting sqref="V145">
    <cfRule type="expression" dxfId="197" priority="249" stopIfTrue="1">
      <formula>AND(NOT(ISBLANK(S145)),ABS(V145)&gt;PreviousMonthMinimumDiff)</formula>
    </cfRule>
  </conditionalFormatting>
  <conditionalFormatting sqref="V145">
    <cfRule type="expression" dxfId="196" priority="250" stopIfTrue="1">
      <formula>AND(ISBLANK(S145),ABS(V145)&gt;PreviousMonthMinimumDiff)</formula>
    </cfRule>
  </conditionalFormatting>
  <conditionalFormatting sqref="V146">
    <cfRule type="expression" dxfId="195" priority="251" stopIfTrue="1">
      <formula>AND(NOT(ISBLANK(S146)),ABS(V146)&gt;PreviousMonthMinimumDiff)</formula>
    </cfRule>
  </conditionalFormatting>
  <conditionalFormatting sqref="V146">
    <cfRule type="expression" dxfId="194" priority="252" stopIfTrue="1">
      <formula>AND(ISBLANK(S146),ABS(V146)&gt;PreviousMonthMinimumDiff)</formula>
    </cfRule>
  </conditionalFormatting>
  <conditionalFormatting sqref="V147">
    <cfRule type="expression" dxfId="193" priority="253" stopIfTrue="1">
      <formula>AND(NOT(ISBLANK(S147)),ABS(V147)&gt;PreviousMonthMinimumDiff)</formula>
    </cfRule>
  </conditionalFormatting>
  <conditionalFormatting sqref="V147">
    <cfRule type="expression" dxfId="192" priority="254" stopIfTrue="1">
      <formula>AND(ISBLANK(S147),ABS(V147)&gt;PreviousMonthMinimumDiff)</formula>
    </cfRule>
  </conditionalFormatting>
  <conditionalFormatting sqref="V148">
    <cfRule type="expression" dxfId="191" priority="255" stopIfTrue="1">
      <formula>AND(NOT(ISBLANK(S148)),ABS(V148)&gt;PreviousMonthMinimumDiff)</formula>
    </cfRule>
  </conditionalFormatting>
  <conditionalFormatting sqref="V148">
    <cfRule type="expression" dxfId="190" priority="256" stopIfTrue="1">
      <formula>AND(ISBLANK(S148),ABS(V148)&gt;PreviousMonthMinimumDiff)</formula>
    </cfRule>
  </conditionalFormatting>
  <conditionalFormatting sqref="V149">
    <cfRule type="expression" dxfId="189" priority="257" stopIfTrue="1">
      <formula>AND(NOT(ISBLANK(S149)),ABS(V149)&gt;PreviousMonthMinimumDiff)</formula>
    </cfRule>
  </conditionalFormatting>
  <conditionalFormatting sqref="V149">
    <cfRule type="expression" dxfId="188" priority="258" stopIfTrue="1">
      <formula>AND(ISBLANK(S149),ABS(V149)&gt;PreviousMonthMinimumDiff)</formula>
    </cfRule>
  </conditionalFormatting>
  <conditionalFormatting sqref="V150">
    <cfRule type="expression" dxfId="187" priority="259" stopIfTrue="1">
      <formula>AND(NOT(ISBLANK(S150)),ABS(V150)&gt;PreviousMonthMinimumDiff)</formula>
    </cfRule>
  </conditionalFormatting>
  <conditionalFormatting sqref="V150">
    <cfRule type="expression" dxfId="186" priority="260" stopIfTrue="1">
      <formula>AND(ISBLANK(S150),ABS(V150)&gt;PreviousMonthMinimumDiff)</formula>
    </cfRule>
  </conditionalFormatting>
  <conditionalFormatting sqref="V151">
    <cfRule type="expression" dxfId="185" priority="261" stopIfTrue="1">
      <formula>AND(NOT(ISBLANK(S151)),ABS(V151)&gt;PreviousMonthMinimumDiff)</formula>
    </cfRule>
  </conditionalFormatting>
  <conditionalFormatting sqref="V151">
    <cfRule type="expression" dxfId="184" priority="262" stopIfTrue="1">
      <formula>AND(ISBLANK(S151),ABS(V151)&gt;PreviousMonthMinimumDiff)</formula>
    </cfRule>
  </conditionalFormatting>
  <conditionalFormatting sqref="V152">
    <cfRule type="expression" dxfId="183" priority="263" stopIfTrue="1">
      <formula>AND(NOT(ISBLANK(S152)),ABS(V152)&gt;PreviousMonthMinimumDiff)</formula>
    </cfRule>
  </conditionalFormatting>
  <conditionalFormatting sqref="V152">
    <cfRule type="expression" dxfId="182" priority="264" stopIfTrue="1">
      <formula>AND(ISBLANK(S152),ABS(V152)&gt;PreviousMonthMinimumDiff)</formula>
    </cfRule>
  </conditionalFormatting>
  <conditionalFormatting sqref="V153">
    <cfRule type="expression" dxfId="181" priority="265" stopIfTrue="1">
      <formula>AND(NOT(ISBLANK(S153)),ABS(V153)&gt;PreviousMonthMinimumDiff)</formula>
    </cfRule>
  </conditionalFormatting>
  <conditionalFormatting sqref="V153">
    <cfRule type="expression" dxfId="180" priority="266" stopIfTrue="1">
      <formula>AND(ISBLANK(S153),ABS(V153)&gt;PreviousMonthMinimumDiff)</formula>
    </cfRule>
  </conditionalFormatting>
  <conditionalFormatting sqref="V154">
    <cfRule type="expression" dxfId="179" priority="267" stopIfTrue="1">
      <formula>AND(NOT(ISBLANK(S154)),ABS(V154)&gt;PreviousMonthMinimumDiff)</formula>
    </cfRule>
  </conditionalFormatting>
  <conditionalFormatting sqref="V154">
    <cfRule type="expression" dxfId="178" priority="268" stopIfTrue="1">
      <formula>AND(ISBLANK(S154),ABS(V154)&gt;PreviousMonthMinimumDiff)</formula>
    </cfRule>
  </conditionalFormatting>
  <conditionalFormatting sqref="V155">
    <cfRule type="expression" dxfId="177" priority="269" stopIfTrue="1">
      <formula>AND(NOT(ISBLANK(S155)),ABS(V155)&gt;PreviousMonthMinimumDiff)</formula>
    </cfRule>
  </conditionalFormatting>
  <conditionalFormatting sqref="V155">
    <cfRule type="expression" dxfId="176" priority="270" stopIfTrue="1">
      <formula>AND(ISBLANK(S155),ABS(V155)&gt;PreviousMonthMinimumDiff)</formula>
    </cfRule>
  </conditionalFormatting>
  <conditionalFormatting sqref="V158">
    <cfRule type="expression" dxfId="175" priority="271" stopIfTrue="1">
      <formula>AND(NOT(ISBLANK(S158)),ABS(V158)&gt;PreviousMonthMinimumDiff)</formula>
    </cfRule>
  </conditionalFormatting>
  <conditionalFormatting sqref="V158">
    <cfRule type="expression" dxfId="174" priority="272" stopIfTrue="1">
      <formula>AND(ISBLANK(S158),ABS(V158)&gt;PreviousMonthMinimumDiff)</formula>
    </cfRule>
  </conditionalFormatting>
  <conditionalFormatting sqref="V159">
    <cfRule type="expression" dxfId="173" priority="273" stopIfTrue="1">
      <formula>AND(NOT(ISBLANK(S159)),ABS(V159)&gt;PreviousMonthMinimumDiff)</formula>
    </cfRule>
  </conditionalFormatting>
  <conditionalFormatting sqref="V159">
    <cfRule type="expression" dxfId="172" priority="274" stopIfTrue="1">
      <formula>AND(ISBLANK(S159),ABS(V159)&gt;PreviousMonthMinimumDiff)</formula>
    </cfRule>
  </conditionalFormatting>
  <conditionalFormatting sqref="V160">
    <cfRule type="expression" dxfId="171" priority="275" stopIfTrue="1">
      <formula>AND(NOT(ISBLANK(S160)),ABS(V160)&gt;PreviousMonthMinimumDiff)</formula>
    </cfRule>
  </conditionalFormatting>
  <conditionalFormatting sqref="V160">
    <cfRule type="expression" dxfId="170" priority="276" stopIfTrue="1">
      <formula>AND(ISBLANK(S160),ABS(V160)&gt;PreviousMonthMinimumDiff)</formula>
    </cfRule>
  </conditionalFormatting>
  <conditionalFormatting sqref="V161">
    <cfRule type="expression" dxfId="169" priority="277" stopIfTrue="1">
      <formula>AND(NOT(ISBLANK(S161)),ABS(V161)&gt;PreviousMonthMinimumDiff)</formula>
    </cfRule>
  </conditionalFormatting>
  <conditionalFormatting sqref="V161">
    <cfRule type="expression" dxfId="168" priority="278" stopIfTrue="1">
      <formula>AND(ISBLANK(S161),ABS(V161)&gt;PreviousMonthMinimumDiff)</formula>
    </cfRule>
  </conditionalFormatting>
  <conditionalFormatting sqref="V162">
    <cfRule type="expression" dxfId="167" priority="279" stopIfTrue="1">
      <formula>AND(NOT(ISBLANK(S162)),ABS(V162)&gt;PreviousMonthMinimumDiff)</formula>
    </cfRule>
  </conditionalFormatting>
  <conditionalFormatting sqref="V162">
    <cfRule type="expression" dxfId="166" priority="280" stopIfTrue="1">
      <formula>AND(ISBLANK(S162),ABS(V162)&gt;PreviousMonthMinimumDiff)</formula>
    </cfRule>
  </conditionalFormatting>
  <conditionalFormatting sqref="V163">
    <cfRule type="expression" dxfId="165" priority="281" stopIfTrue="1">
      <formula>AND(NOT(ISBLANK(S163)),ABS(V163)&gt;PreviousMonthMinimumDiff)</formula>
    </cfRule>
  </conditionalFormatting>
  <conditionalFormatting sqref="V163">
    <cfRule type="expression" dxfId="164" priority="282" stopIfTrue="1">
      <formula>AND(ISBLANK(S163),ABS(V163)&gt;PreviousMonthMinimumDiff)</formula>
    </cfRule>
  </conditionalFormatting>
  <conditionalFormatting sqref="V164">
    <cfRule type="expression" dxfId="163" priority="283" stopIfTrue="1">
      <formula>AND(NOT(ISBLANK(S164)),ABS(V164)&gt;PreviousMonthMinimumDiff)</formula>
    </cfRule>
  </conditionalFormatting>
  <conditionalFormatting sqref="V164">
    <cfRule type="expression" dxfId="162" priority="284" stopIfTrue="1">
      <formula>AND(ISBLANK(S164),ABS(V164)&gt;PreviousMonthMinimumDiff)</formula>
    </cfRule>
  </conditionalFormatting>
  <conditionalFormatting sqref="V165">
    <cfRule type="expression" dxfId="161" priority="285" stopIfTrue="1">
      <formula>AND(NOT(ISBLANK(S165)),ABS(V165)&gt;PreviousMonthMinimumDiff)</formula>
    </cfRule>
  </conditionalFormatting>
  <conditionalFormatting sqref="V165">
    <cfRule type="expression" dxfId="160" priority="286" stopIfTrue="1">
      <formula>AND(ISBLANK(S165),ABS(V165)&gt;PreviousMonthMinimumDiff)</formula>
    </cfRule>
  </conditionalFormatting>
  <conditionalFormatting sqref="V166">
    <cfRule type="expression" dxfId="159" priority="287" stopIfTrue="1">
      <formula>AND(NOT(ISBLANK(S166)),ABS(V166)&gt;PreviousMonthMinimumDiff)</formula>
    </cfRule>
  </conditionalFormatting>
  <conditionalFormatting sqref="V166">
    <cfRule type="expression" dxfId="158" priority="288" stopIfTrue="1">
      <formula>AND(ISBLANK(S166),ABS(V166)&gt;PreviousMonthMinimumDiff)</formula>
    </cfRule>
  </conditionalFormatting>
  <conditionalFormatting sqref="V167">
    <cfRule type="expression" dxfId="157" priority="289" stopIfTrue="1">
      <formula>AND(NOT(ISBLANK(S167)),ABS(V167)&gt;PreviousMonthMinimumDiff)</formula>
    </cfRule>
  </conditionalFormatting>
  <conditionalFormatting sqref="V167">
    <cfRule type="expression" dxfId="156" priority="290" stopIfTrue="1">
      <formula>AND(ISBLANK(S167),ABS(V167)&gt;PreviousMonthMinimumDiff)</formula>
    </cfRule>
  </conditionalFormatting>
  <conditionalFormatting sqref="V168">
    <cfRule type="expression" dxfId="155" priority="291" stopIfTrue="1">
      <formula>AND(NOT(ISBLANK(S168)),ABS(V168)&gt;PreviousMonthMinimumDiff)</formula>
    </cfRule>
  </conditionalFormatting>
  <conditionalFormatting sqref="V168">
    <cfRule type="expression" dxfId="154" priority="292" stopIfTrue="1">
      <formula>AND(ISBLANK(S168),ABS(V168)&gt;PreviousMonthMinimumDiff)</formula>
    </cfRule>
  </conditionalFormatting>
  <conditionalFormatting sqref="V169">
    <cfRule type="expression" dxfId="153" priority="293" stopIfTrue="1">
      <formula>AND(NOT(ISBLANK(S169)),ABS(V169)&gt;PreviousMonthMinimumDiff)</formula>
    </cfRule>
  </conditionalFormatting>
  <conditionalFormatting sqref="V169">
    <cfRule type="expression" dxfId="152" priority="294" stopIfTrue="1">
      <formula>AND(ISBLANK(S169),ABS(V169)&gt;PreviousMonthMinimumDiff)</formula>
    </cfRule>
  </conditionalFormatting>
  <conditionalFormatting sqref="V170">
    <cfRule type="expression" dxfId="151" priority="295" stopIfTrue="1">
      <formula>AND(NOT(ISBLANK(S170)),ABS(V170)&gt;PreviousMonthMinimumDiff)</formula>
    </cfRule>
  </conditionalFormatting>
  <conditionalFormatting sqref="V170">
    <cfRule type="expression" dxfId="150" priority="296" stopIfTrue="1">
      <formula>AND(ISBLANK(S170),ABS(V170)&gt;PreviousMonthMinimumDiff)</formula>
    </cfRule>
  </conditionalFormatting>
  <conditionalFormatting sqref="V171">
    <cfRule type="expression" dxfId="149" priority="297" stopIfTrue="1">
      <formula>AND(NOT(ISBLANK(S171)),ABS(V171)&gt;PreviousMonthMinimumDiff)</formula>
    </cfRule>
  </conditionalFormatting>
  <conditionalFormatting sqref="V171">
    <cfRule type="expression" dxfId="148" priority="298" stopIfTrue="1">
      <formula>AND(ISBLANK(S171),ABS(V171)&gt;PreviousMonthMinimumDiff)</formula>
    </cfRule>
  </conditionalFormatting>
  <conditionalFormatting sqref="V172">
    <cfRule type="expression" dxfId="147" priority="299" stopIfTrue="1">
      <formula>AND(NOT(ISBLANK(S172)),ABS(V172)&gt;PreviousMonthMinimumDiff)</formula>
    </cfRule>
  </conditionalFormatting>
  <conditionalFormatting sqref="V172">
    <cfRule type="expression" dxfId="146" priority="300" stopIfTrue="1">
      <formula>AND(ISBLANK(S172),ABS(V172)&gt;PreviousMonthMinimumDiff)</formula>
    </cfRule>
  </conditionalFormatting>
  <conditionalFormatting sqref="V173">
    <cfRule type="expression" dxfId="145" priority="301" stopIfTrue="1">
      <formula>AND(NOT(ISBLANK(S173)),ABS(V173)&gt;PreviousMonthMinimumDiff)</formula>
    </cfRule>
  </conditionalFormatting>
  <conditionalFormatting sqref="V173">
    <cfRule type="expression" dxfId="144" priority="302" stopIfTrue="1">
      <formula>AND(ISBLANK(S173),ABS(V173)&gt;PreviousMonthMinimumDiff)</formula>
    </cfRule>
  </conditionalFormatting>
  <conditionalFormatting sqref="V174">
    <cfRule type="expression" dxfId="143" priority="303" stopIfTrue="1">
      <formula>AND(NOT(ISBLANK(S174)),ABS(V174)&gt;PreviousMonthMinimumDiff)</formula>
    </cfRule>
  </conditionalFormatting>
  <conditionalFormatting sqref="V174">
    <cfRule type="expression" dxfId="142" priority="304" stopIfTrue="1">
      <formula>AND(ISBLANK(S174),ABS(V174)&gt;PreviousMonthMinimumDiff)</formula>
    </cfRule>
  </conditionalFormatting>
  <conditionalFormatting sqref="V175">
    <cfRule type="expression" dxfId="141" priority="305" stopIfTrue="1">
      <formula>AND(NOT(ISBLANK(S175)),ABS(V175)&gt;PreviousMonthMinimumDiff)</formula>
    </cfRule>
  </conditionalFormatting>
  <conditionalFormatting sqref="V175">
    <cfRule type="expression" dxfId="140" priority="306" stopIfTrue="1">
      <formula>AND(ISBLANK(S175),ABS(V175)&gt;PreviousMonthMinimumDiff)</formula>
    </cfRule>
  </conditionalFormatting>
  <conditionalFormatting sqref="V176">
    <cfRule type="expression" dxfId="139" priority="307" stopIfTrue="1">
      <formula>AND(NOT(ISBLANK(S176)),ABS(V176)&gt;PreviousMonthMinimumDiff)</formula>
    </cfRule>
  </conditionalFormatting>
  <conditionalFormatting sqref="V176">
    <cfRule type="expression" dxfId="138" priority="308" stopIfTrue="1">
      <formula>AND(ISBLANK(S176),ABS(V176)&gt;PreviousMonthMinimumDiff)</formula>
    </cfRule>
  </conditionalFormatting>
  <conditionalFormatting sqref="V177">
    <cfRule type="expression" dxfId="137" priority="309" stopIfTrue="1">
      <formula>AND(NOT(ISBLANK(S177)),ABS(V177)&gt;PreviousMonthMinimumDiff)</formula>
    </cfRule>
  </conditionalFormatting>
  <conditionalFormatting sqref="V177">
    <cfRule type="expression" dxfId="136" priority="310" stopIfTrue="1">
      <formula>AND(ISBLANK(S177),ABS(V177)&gt;PreviousMonthMinimumDiff)</formula>
    </cfRule>
  </conditionalFormatting>
  <conditionalFormatting sqref="V178">
    <cfRule type="expression" dxfId="135" priority="311" stopIfTrue="1">
      <formula>AND(NOT(ISBLANK(S178)),ABS(V178)&gt;PreviousMonthMinimumDiff)</formula>
    </cfRule>
  </conditionalFormatting>
  <conditionalFormatting sqref="V178">
    <cfRule type="expression" dxfId="134" priority="312" stopIfTrue="1">
      <formula>AND(ISBLANK(S178),ABS(V178)&gt;PreviousMonthMinimumDiff)</formula>
    </cfRule>
  </conditionalFormatting>
  <conditionalFormatting sqref="V179">
    <cfRule type="expression" dxfId="133" priority="313" stopIfTrue="1">
      <formula>AND(NOT(ISBLANK(S179)),ABS(V179)&gt;PreviousMonthMinimumDiff)</formula>
    </cfRule>
  </conditionalFormatting>
  <conditionalFormatting sqref="V179">
    <cfRule type="expression" dxfId="132" priority="314" stopIfTrue="1">
      <formula>AND(ISBLANK(S179),ABS(V179)&gt;PreviousMonthMinimumDiff)</formula>
    </cfRule>
  </conditionalFormatting>
  <conditionalFormatting sqref="V180">
    <cfRule type="expression" dxfId="131" priority="315" stopIfTrue="1">
      <formula>AND(NOT(ISBLANK(S180)),ABS(V180)&gt;PreviousMonthMinimumDiff)</formula>
    </cfRule>
  </conditionalFormatting>
  <conditionalFormatting sqref="V180">
    <cfRule type="expression" dxfId="130" priority="316" stopIfTrue="1">
      <formula>AND(ISBLANK(S180),ABS(V180)&gt;PreviousMonthMinimumDiff)</formula>
    </cfRule>
  </conditionalFormatting>
  <conditionalFormatting sqref="V181">
    <cfRule type="expression" dxfId="129" priority="317" stopIfTrue="1">
      <formula>AND(NOT(ISBLANK(S181)),ABS(V181)&gt;PreviousMonthMinimumDiff)</formula>
    </cfRule>
  </conditionalFormatting>
  <conditionalFormatting sqref="V181">
    <cfRule type="expression" dxfId="128" priority="318" stopIfTrue="1">
      <formula>AND(ISBLANK(S181),ABS(V181)&gt;PreviousMonthMinimumDiff)</formula>
    </cfRule>
  </conditionalFormatting>
  <conditionalFormatting sqref="V182">
    <cfRule type="expression" dxfId="127" priority="319" stopIfTrue="1">
      <formula>AND(NOT(ISBLANK(S182)),ABS(V182)&gt;PreviousMonthMinimumDiff)</formula>
    </cfRule>
  </conditionalFormatting>
  <conditionalFormatting sqref="V182">
    <cfRule type="expression" dxfId="126" priority="320" stopIfTrue="1">
      <formula>AND(ISBLANK(S182),ABS(V182)&gt;PreviousMonthMinimumDiff)</formula>
    </cfRule>
  </conditionalFormatting>
  <conditionalFormatting sqref="V183">
    <cfRule type="expression" dxfId="125" priority="321" stopIfTrue="1">
      <formula>AND(NOT(ISBLANK(S183)),ABS(V183)&gt;PreviousMonthMinimumDiff)</formula>
    </cfRule>
  </conditionalFormatting>
  <conditionalFormatting sqref="V183">
    <cfRule type="expression" dxfId="124" priority="322" stopIfTrue="1">
      <formula>AND(ISBLANK(S183),ABS(V183)&gt;PreviousMonthMinimumDiff)</formula>
    </cfRule>
  </conditionalFormatting>
  <conditionalFormatting sqref="V184">
    <cfRule type="expression" dxfId="123" priority="323" stopIfTrue="1">
      <formula>AND(NOT(ISBLANK(S184)),ABS(V184)&gt;PreviousMonthMinimumDiff)</formula>
    </cfRule>
  </conditionalFormatting>
  <conditionalFormatting sqref="V184">
    <cfRule type="expression" dxfId="122" priority="324" stopIfTrue="1">
      <formula>AND(ISBLANK(S184),ABS(V184)&gt;PreviousMonthMinimumDiff)</formula>
    </cfRule>
  </conditionalFormatting>
  <conditionalFormatting sqref="V185">
    <cfRule type="expression" dxfId="121" priority="325" stopIfTrue="1">
      <formula>AND(NOT(ISBLANK(S185)),ABS(V185)&gt;PreviousMonthMinimumDiff)</formula>
    </cfRule>
  </conditionalFormatting>
  <conditionalFormatting sqref="V185">
    <cfRule type="expression" dxfId="120" priority="326" stopIfTrue="1">
      <formula>AND(ISBLANK(S185),ABS(V185)&gt;PreviousMonthMinimumDiff)</formula>
    </cfRule>
  </conditionalFormatting>
  <conditionalFormatting sqref="V186">
    <cfRule type="expression" dxfId="119" priority="327" stopIfTrue="1">
      <formula>AND(NOT(ISBLANK(S186)),ABS(V186)&gt;PreviousMonthMinimumDiff)</formula>
    </cfRule>
  </conditionalFormatting>
  <conditionalFormatting sqref="V186">
    <cfRule type="expression" dxfId="118" priority="328" stopIfTrue="1">
      <formula>AND(ISBLANK(S186),ABS(V186)&gt;PreviousMonthMinimumDiff)</formula>
    </cfRule>
  </conditionalFormatting>
  <conditionalFormatting sqref="V187">
    <cfRule type="expression" dxfId="117" priority="329" stopIfTrue="1">
      <formula>AND(NOT(ISBLANK(S187)),ABS(V187)&gt;PreviousMonthMinimumDiff)</formula>
    </cfRule>
  </conditionalFormatting>
  <conditionalFormatting sqref="V187">
    <cfRule type="expression" dxfId="116" priority="330" stopIfTrue="1">
      <formula>AND(ISBLANK(S187),ABS(V187)&gt;PreviousMonthMinimumDiff)</formula>
    </cfRule>
  </conditionalFormatting>
  <conditionalFormatting sqref="V188">
    <cfRule type="expression" dxfId="115" priority="331" stopIfTrue="1">
      <formula>AND(NOT(ISBLANK(S188)),ABS(V188)&gt;PreviousMonthMinimumDiff)</formula>
    </cfRule>
  </conditionalFormatting>
  <conditionalFormatting sqref="V188">
    <cfRule type="expression" dxfId="114" priority="332" stopIfTrue="1">
      <formula>AND(ISBLANK(S188),ABS(V188)&gt;PreviousMonthMinimumDiff)</formula>
    </cfRule>
  </conditionalFormatting>
  <conditionalFormatting sqref="V189">
    <cfRule type="expression" dxfId="113" priority="333" stopIfTrue="1">
      <formula>AND(NOT(ISBLANK(S189)),ABS(V189)&gt;PreviousMonthMinimumDiff)</formula>
    </cfRule>
  </conditionalFormatting>
  <conditionalFormatting sqref="V189">
    <cfRule type="expression" dxfId="112" priority="334" stopIfTrue="1">
      <formula>AND(ISBLANK(S189),ABS(V189)&gt;PreviousMonthMinimumDiff)</formula>
    </cfRule>
  </conditionalFormatting>
  <conditionalFormatting sqref="V190">
    <cfRule type="expression" dxfId="111" priority="335" stopIfTrue="1">
      <formula>AND(NOT(ISBLANK(S190)),ABS(V190)&gt;PreviousMonthMinimumDiff)</formula>
    </cfRule>
  </conditionalFormatting>
  <conditionalFormatting sqref="V190">
    <cfRule type="expression" dxfId="110" priority="336" stopIfTrue="1">
      <formula>AND(ISBLANK(S190),ABS(V190)&gt;PreviousMonthMinimumDiff)</formula>
    </cfRule>
  </conditionalFormatting>
  <conditionalFormatting sqref="V191">
    <cfRule type="expression" dxfId="109" priority="337" stopIfTrue="1">
      <formula>AND(NOT(ISBLANK(S191)),ABS(V191)&gt;PreviousMonthMinimumDiff)</formula>
    </cfRule>
  </conditionalFormatting>
  <conditionalFormatting sqref="V191">
    <cfRule type="expression" dxfId="108" priority="338" stopIfTrue="1">
      <formula>AND(ISBLANK(S191),ABS(V191)&gt;PreviousMonthMinimumDiff)</formula>
    </cfRule>
  </conditionalFormatting>
  <conditionalFormatting sqref="V192">
    <cfRule type="expression" dxfId="107" priority="339" stopIfTrue="1">
      <formula>AND(NOT(ISBLANK(S192)),ABS(V192)&gt;PreviousMonthMinimumDiff)</formula>
    </cfRule>
  </conditionalFormatting>
  <conditionalFormatting sqref="V192">
    <cfRule type="expression" dxfId="106" priority="340" stopIfTrue="1">
      <formula>AND(ISBLANK(S192),ABS(V192)&gt;PreviousMonthMinimumDiff)</formula>
    </cfRule>
  </conditionalFormatting>
  <conditionalFormatting sqref="V195">
    <cfRule type="expression" dxfId="105" priority="341" stopIfTrue="1">
      <formula>AND(NOT(ISBLANK(S195)),ABS(V195)&gt;PreviousMonthMinimumDiff)</formula>
    </cfRule>
  </conditionalFormatting>
  <conditionalFormatting sqref="V195">
    <cfRule type="expression" dxfId="104" priority="342" stopIfTrue="1">
      <formula>AND(ISBLANK(S195),ABS(V195)&gt;PreviousMonthMinimumDiff)</formula>
    </cfRule>
  </conditionalFormatting>
  <conditionalFormatting sqref="V196">
    <cfRule type="expression" dxfId="103" priority="343" stopIfTrue="1">
      <formula>AND(NOT(ISBLANK(S196)),ABS(V196)&gt;PreviousMonthMinimumDiff)</formula>
    </cfRule>
  </conditionalFormatting>
  <conditionalFormatting sqref="V196">
    <cfRule type="expression" dxfId="102" priority="344" stopIfTrue="1">
      <formula>AND(ISBLANK(S196),ABS(V196)&gt;PreviousMonthMinimumDiff)</formula>
    </cfRule>
  </conditionalFormatting>
  <conditionalFormatting sqref="V197">
    <cfRule type="expression" dxfId="101" priority="345" stopIfTrue="1">
      <formula>AND(NOT(ISBLANK(S197)),ABS(V197)&gt;PreviousMonthMinimumDiff)</formula>
    </cfRule>
  </conditionalFormatting>
  <conditionalFormatting sqref="V197">
    <cfRule type="expression" dxfId="100" priority="346" stopIfTrue="1">
      <formula>AND(ISBLANK(S197),ABS(V197)&gt;PreviousMonthMinimumDiff)</formula>
    </cfRule>
  </conditionalFormatting>
  <conditionalFormatting sqref="V198">
    <cfRule type="expression" dxfId="99" priority="347" stopIfTrue="1">
      <formula>AND(NOT(ISBLANK(S198)),ABS(V198)&gt;PreviousMonthMinimumDiff)</formula>
    </cfRule>
  </conditionalFormatting>
  <conditionalFormatting sqref="V198">
    <cfRule type="expression" dxfId="98" priority="348" stopIfTrue="1">
      <formula>AND(ISBLANK(S198),ABS(V198)&gt;PreviousMonthMinimumDiff)</formula>
    </cfRule>
  </conditionalFormatting>
  <conditionalFormatting sqref="V199">
    <cfRule type="expression" dxfId="97" priority="349" stopIfTrue="1">
      <formula>AND(NOT(ISBLANK(S199)),ABS(V199)&gt;PreviousMonthMinimumDiff)</formula>
    </cfRule>
  </conditionalFormatting>
  <conditionalFormatting sqref="V199">
    <cfRule type="expression" dxfId="96" priority="350" stopIfTrue="1">
      <formula>AND(ISBLANK(S199),ABS(V199)&gt;PreviousMonthMinimumDiff)</formula>
    </cfRule>
  </conditionalFormatting>
  <conditionalFormatting sqref="V200">
    <cfRule type="expression" dxfId="95" priority="351" stopIfTrue="1">
      <formula>AND(NOT(ISBLANK(S200)),ABS(V200)&gt;PreviousMonthMinimumDiff)</formula>
    </cfRule>
  </conditionalFormatting>
  <conditionalFormatting sqref="V200">
    <cfRule type="expression" dxfId="94" priority="352" stopIfTrue="1">
      <formula>AND(ISBLANK(S200),ABS(V200)&gt;PreviousMonthMinimumDiff)</formula>
    </cfRule>
  </conditionalFormatting>
  <conditionalFormatting sqref="V201">
    <cfRule type="expression" dxfId="93" priority="353" stopIfTrue="1">
      <formula>AND(NOT(ISBLANK(S201)),ABS(V201)&gt;PreviousMonthMinimumDiff)</formula>
    </cfRule>
  </conditionalFormatting>
  <conditionalFormatting sqref="V201">
    <cfRule type="expression" dxfId="92" priority="354" stopIfTrue="1">
      <formula>AND(ISBLANK(S201),ABS(V201)&gt;PreviousMonthMinimumDiff)</formula>
    </cfRule>
  </conditionalFormatting>
  <conditionalFormatting sqref="V202">
    <cfRule type="expression" dxfId="91" priority="355" stopIfTrue="1">
      <formula>AND(NOT(ISBLANK(S202)),ABS(V202)&gt;PreviousMonthMinimumDiff)</formula>
    </cfRule>
  </conditionalFormatting>
  <conditionalFormatting sqref="V202">
    <cfRule type="expression" dxfId="90" priority="356" stopIfTrue="1">
      <formula>AND(ISBLANK(S202),ABS(V202)&gt;PreviousMonthMinimumDiff)</formula>
    </cfRule>
  </conditionalFormatting>
  <conditionalFormatting sqref="V203">
    <cfRule type="expression" dxfId="89" priority="357" stopIfTrue="1">
      <formula>AND(NOT(ISBLANK(S203)),ABS(V203)&gt;PreviousMonthMinimumDiff)</formula>
    </cfRule>
  </conditionalFormatting>
  <conditionalFormatting sqref="V203">
    <cfRule type="expression" dxfId="88" priority="358" stopIfTrue="1">
      <formula>AND(ISBLANK(S203),ABS(V203)&gt;PreviousMonthMinimumDiff)</formula>
    </cfRule>
  </conditionalFormatting>
  <conditionalFormatting sqref="V204">
    <cfRule type="expression" dxfId="87" priority="359" stopIfTrue="1">
      <formula>AND(NOT(ISBLANK(S204)),ABS(V204)&gt;PreviousMonthMinimumDiff)</formula>
    </cfRule>
  </conditionalFormatting>
  <conditionalFormatting sqref="V204">
    <cfRule type="expression" dxfId="86" priority="360" stopIfTrue="1">
      <formula>AND(ISBLANK(S204),ABS(V204)&gt;PreviousMonthMinimumDiff)</formula>
    </cfRule>
  </conditionalFormatting>
  <conditionalFormatting sqref="V205">
    <cfRule type="expression" dxfId="85" priority="361" stopIfTrue="1">
      <formula>AND(NOT(ISBLANK(S205)),ABS(V205)&gt;PreviousMonthMinimumDiff)</formula>
    </cfRule>
  </conditionalFormatting>
  <conditionalFormatting sqref="V205">
    <cfRule type="expression" dxfId="84" priority="362" stopIfTrue="1">
      <formula>AND(ISBLANK(S205),ABS(V205)&gt;PreviousMonthMinimumDiff)</formula>
    </cfRule>
  </conditionalFormatting>
  <conditionalFormatting sqref="V206">
    <cfRule type="expression" dxfId="83" priority="363" stopIfTrue="1">
      <formula>AND(NOT(ISBLANK(S206)),ABS(V206)&gt;PreviousMonthMinimumDiff)</formula>
    </cfRule>
  </conditionalFormatting>
  <conditionalFormatting sqref="V206">
    <cfRule type="expression" dxfId="82" priority="364" stopIfTrue="1">
      <formula>AND(ISBLANK(S206),ABS(V206)&gt;PreviousMonthMinimumDiff)</formula>
    </cfRule>
  </conditionalFormatting>
  <conditionalFormatting sqref="V207">
    <cfRule type="expression" dxfId="81" priority="365" stopIfTrue="1">
      <formula>AND(NOT(ISBLANK(S207)),ABS(V207)&gt;PreviousMonthMinimumDiff)</formula>
    </cfRule>
  </conditionalFormatting>
  <conditionalFormatting sqref="V207">
    <cfRule type="expression" dxfId="80" priority="366" stopIfTrue="1">
      <formula>AND(ISBLANK(S207),ABS(V207)&gt;PreviousMonthMinimumDiff)</formula>
    </cfRule>
  </conditionalFormatting>
  <conditionalFormatting sqref="V208">
    <cfRule type="expression" dxfId="79" priority="367" stopIfTrue="1">
      <formula>AND(NOT(ISBLANK(S208)),ABS(V208)&gt;PreviousMonthMinimumDiff)</formula>
    </cfRule>
  </conditionalFormatting>
  <conditionalFormatting sqref="V208">
    <cfRule type="expression" dxfId="78" priority="368" stopIfTrue="1">
      <formula>AND(ISBLANK(S208),ABS(V208)&gt;PreviousMonthMinimumDiff)</formula>
    </cfRule>
  </conditionalFormatting>
  <conditionalFormatting sqref="V209">
    <cfRule type="expression" dxfId="77" priority="369" stopIfTrue="1">
      <formula>AND(NOT(ISBLANK(S209)),ABS(V209)&gt;PreviousMonthMinimumDiff)</formula>
    </cfRule>
  </conditionalFormatting>
  <conditionalFormatting sqref="V209">
    <cfRule type="expression" dxfId="76" priority="370" stopIfTrue="1">
      <formula>AND(ISBLANK(S209),ABS(V209)&gt;PreviousMonthMinimumDiff)</formula>
    </cfRule>
  </conditionalFormatting>
  <conditionalFormatting sqref="V210">
    <cfRule type="expression" dxfId="75" priority="371" stopIfTrue="1">
      <formula>AND(NOT(ISBLANK(S210)),ABS(V210)&gt;PreviousMonthMinimumDiff)</formula>
    </cfRule>
  </conditionalFormatting>
  <conditionalFormatting sqref="V210">
    <cfRule type="expression" dxfId="74" priority="372" stopIfTrue="1">
      <formula>AND(ISBLANK(S210),ABS(V210)&gt;PreviousMonthMinimumDiff)</formula>
    </cfRule>
  </conditionalFormatting>
  <conditionalFormatting sqref="V211">
    <cfRule type="expression" dxfId="73" priority="373" stopIfTrue="1">
      <formula>AND(NOT(ISBLANK(S211)),ABS(V211)&gt;PreviousMonthMinimumDiff)</formula>
    </cfRule>
  </conditionalFormatting>
  <conditionalFormatting sqref="V211">
    <cfRule type="expression" dxfId="72" priority="374" stopIfTrue="1">
      <formula>AND(ISBLANK(S211),ABS(V211)&gt;PreviousMonthMinimumDiff)</formula>
    </cfRule>
  </conditionalFormatting>
  <conditionalFormatting sqref="V212">
    <cfRule type="expression" dxfId="71" priority="375" stopIfTrue="1">
      <formula>AND(NOT(ISBLANK(S212)),ABS(V212)&gt;PreviousMonthMinimumDiff)</formula>
    </cfRule>
  </conditionalFormatting>
  <conditionalFormatting sqref="V212">
    <cfRule type="expression" dxfId="70" priority="376" stopIfTrue="1">
      <formula>AND(ISBLANK(S212),ABS(V212)&gt;PreviousMonthMinimumDiff)</formula>
    </cfRule>
  </conditionalFormatting>
  <conditionalFormatting sqref="V213">
    <cfRule type="expression" dxfId="69" priority="377" stopIfTrue="1">
      <formula>AND(NOT(ISBLANK(S213)),ABS(V213)&gt;PreviousMonthMinimumDiff)</formula>
    </cfRule>
  </conditionalFormatting>
  <conditionalFormatting sqref="V213">
    <cfRule type="expression" dxfId="68" priority="378" stopIfTrue="1">
      <formula>AND(ISBLANK(S213),ABS(V213)&gt;PreviousMonthMinimumDiff)</formula>
    </cfRule>
  </conditionalFormatting>
  <conditionalFormatting sqref="V214">
    <cfRule type="expression" dxfId="67" priority="379" stopIfTrue="1">
      <formula>AND(NOT(ISBLANK(S214)),ABS(V214)&gt;PreviousMonthMinimumDiff)</formula>
    </cfRule>
  </conditionalFormatting>
  <conditionalFormatting sqref="V214">
    <cfRule type="expression" dxfId="66" priority="380" stopIfTrue="1">
      <formula>AND(ISBLANK(S214),ABS(V214)&gt;PreviousMonthMinimumDiff)</formula>
    </cfRule>
  </conditionalFormatting>
  <conditionalFormatting sqref="V215">
    <cfRule type="expression" dxfId="65" priority="381" stopIfTrue="1">
      <formula>AND(NOT(ISBLANK(S215)),ABS(V215)&gt;PreviousMonthMinimumDiff)</formula>
    </cfRule>
  </conditionalFormatting>
  <conditionalFormatting sqref="V215">
    <cfRule type="expression" dxfId="64" priority="382" stopIfTrue="1">
      <formula>AND(ISBLANK(S215),ABS(V215)&gt;PreviousMonthMinimumDiff)</formula>
    </cfRule>
  </conditionalFormatting>
  <conditionalFormatting sqref="V216">
    <cfRule type="expression" dxfId="63" priority="383" stopIfTrue="1">
      <formula>AND(NOT(ISBLANK(S216)),ABS(V216)&gt;PreviousMonthMinimumDiff)</formula>
    </cfRule>
  </conditionalFormatting>
  <conditionalFormatting sqref="V216">
    <cfRule type="expression" dxfId="62" priority="384" stopIfTrue="1">
      <formula>AND(ISBLANK(S216),ABS(V216)&gt;PreviousMonthMinimumDiff)</formula>
    </cfRule>
  </conditionalFormatting>
  <conditionalFormatting sqref="V217">
    <cfRule type="expression" dxfId="61" priority="385" stopIfTrue="1">
      <formula>AND(NOT(ISBLANK(S217)),ABS(V217)&gt;PreviousMonthMinimumDiff)</formula>
    </cfRule>
  </conditionalFormatting>
  <conditionalFormatting sqref="V217">
    <cfRule type="expression" dxfId="60" priority="386" stopIfTrue="1">
      <formula>AND(ISBLANK(S217),ABS(V217)&gt;PreviousMonthMinimumDiff)</formula>
    </cfRule>
  </conditionalFormatting>
  <conditionalFormatting sqref="V218">
    <cfRule type="expression" dxfId="59" priority="387" stopIfTrue="1">
      <formula>AND(NOT(ISBLANK(S218)),ABS(V218)&gt;PreviousMonthMinimumDiff)</formula>
    </cfRule>
  </conditionalFormatting>
  <conditionalFormatting sqref="V218">
    <cfRule type="expression" dxfId="58" priority="388" stopIfTrue="1">
      <formula>AND(ISBLANK(S218),ABS(V218)&gt;PreviousMonthMinimumDiff)</formula>
    </cfRule>
  </conditionalFormatting>
  <conditionalFormatting sqref="V219">
    <cfRule type="expression" dxfId="57" priority="389" stopIfTrue="1">
      <formula>AND(NOT(ISBLANK(S219)),ABS(V219)&gt;PreviousMonthMinimumDiff)</formula>
    </cfRule>
  </conditionalFormatting>
  <conditionalFormatting sqref="V219">
    <cfRule type="expression" dxfId="56" priority="390" stopIfTrue="1">
      <formula>AND(ISBLANK(S219),ABS(V219)&gt;PreviousMonthMinimumDiff)</formula>
    </cfRule>
  </conditionalFormatting>
  <conditionalFormatting sqref="V220">
    <cfRule type="expression" dxfId="55" priority="391" stopIfTrue="1">
      <formula>AND(NOT(ISBLANK(S220)),ABS(V220)&gt;PreviousMonthMinimumDiff)</formula>
    </cfRule>
  </conditionalFormatting>
  <conditionalFormatting sqref="V220">
    <cfRule type="expression" dxfId="54" priority="392" stopIfTrue="1">
      <formula>AND(ISBLANK(S220),ABS(V220)&gt;PreviousMonthMinimumDiff)</formula>
    </cfRule>
  </conditionalFormatting>
  <conditionalFormatting sqref="V221">
    <cfRule type="expression" dxfId="53" priority="393" stopIfTrue="1">
      <formula>AND(NOT(ISBLANK(S221)),ABS(V221)&gt;PreviousMonthMinimumDiff)</formula>
    </cfRule>
  </conditionalFormatting>
  <conditionalFormatting sqref="V221">
    <cfRule type="expression" dxfId="52" priority="394" stopIfTrue="1">
      <formula>AND(ISBLANK(S221),ABS(V221)&gt;PreviousMonthMinimumDiff)</formula>
    </cfRule>
  </conditionalFormatting>
  <conditionalFormatting sqref="V222">
    <cfRule type="expression" dxfId="51" priority="395" stopIfTrue="1">
      <formula>AND(NOT(ISBLANK(S222)),ABS(V222)&gt;PreviousMonthMinimumDiff)</formula>
    </cfRule>
  </conditionalFormatting>
  <conditionalFormatting sqref="V222">
    <cfRule type="expression" dxfId="50" priority="396" stopIfTrue="1">
      <formula>AND(ISBLANK(S222),ABS(V222)&gt;PreviousMonthMinimumDiff)</formula>
    </cfRule>
  </conditionalFormatting>
  <conditionalFormatting sqref="V223">
    <cfRule type="expression" dxfId="49" priority="397" stopIfTrue="1">
      <formula>AND(NOT(ISBLANK(S223)),ABS(V223)&gt;PreviousMonthMinimumDiff)</formula>
    </cfRule>
  </conditionalFormatting>
  <conditionalFormatting sqref="V223">
    <cfRule type="expression" dxfId="48" priority="398" stopIfTrue="1">
      <formula>AND(ISBLANK(S223),ABS(V223)&gt;PreviousMonthMinimumDiff)</formula>
    </cfRule>
  </conditionalFormatting>
  <conditionalFormatting sqref="V224">
    <cfRule type="expression" dxfId="47" priority="399" stopIfTrue="1">
      <formula>AND(NOT(ISBLANK(S224)),ABS(V224)&gt;PreviousMonthMinimumDiff)</formula>
    </cfRule>
  </conditionalFormatting>
  <conditionalFormatting sqref="V224">
    <cfRule type="expression" dxfId="46" priority="400" stopIfTrue="1">
      <formula>AND(ISBLANK(S224),ABS(V224)&gt;PreviousMonthMinimumDiff)</formula>
    </cfRule>
  </conditionalFormatting>
  <conditionalFormatting sqref="V225">
    <cfRule type="expression" dxfId="45" priority="401" stopIfTrue="1">
      <formula>AND(NOT(ISBLANK(S225)),ABS(V225)&gt;PreviousMonthMinimumDiff)</formula>
    </cfRule>
  </conditionalFormatting>
  <conditionalFormatting sqref="V225">
    <cfRule type="expression" dxfId="44" priority="402" stopIfTrue="1">
      <formula>AND(ISBLANK(S225),ABS(V225)&gt;PreviousMonthMinimumDiff)</formula>
    </cfRule>
  </conditionalFormatting>
  <conditionalFormatting sqref="V226">
    <cfRule type="expression" dxfId="43" priority="403" stopIfTrue="1">
      <formula>AND(NOT(ISBLANK(S226)),ABS(V226)&gt;PreviousMonthMinimumDiff)</formula>
    </cfRule>
  </conditionalFormatting>
  <conditionalFormatting sqref="V226">
    <cfRule type="expression" dxfId="42" priority="404" stopIfTrue="1">
      <formula>AND(ISBLANK(S226),ABS(V226)&gt;PreviousMonthMinimumDiff)</formula>
    </cfRule>
  </conditionalFormatting>
  <conditionalFormatting sqref="V227">
    <cfRule type="expression" dxfId="41" priority="405" stopIfTrue="1">
      <formula>AND(NOT(ISBLANK(S227)),ABS(V227)&gt;PreviousMonthMinimumDiff)</formula>
    </cfRule>
  </conditionalFormatting>
  <conditionalFormatting sqref="V227">
    <cfRule type="expression" dxfId="40" priority="406" stopIfTrue="1">
      <formula>AND(ISBLANK(S227),ABS(V227)&gt;PreviousMonthMinimumDiff)</formula>
    </cfRule>
  </conditionalFormatting>
  <conditionalFormatting sqref="V228">
    <cfRule type="expression" dxfId="39" priority="407" stopIfTrue="1">
      <formula>AND(NOT(ISBLANK(S228)),ABS(V228)&gt;PreviousMonthMinimumDiff)</formula>
    </cfRule>
  </conditionalFormatting>
  <conditionalFormatting sqref="V228">
    <cfRule type="expression" dxfId="38" priority="408" stopIfTrue="1">
      <formula>AND(ISBLANK(S228),ABS(V228)&gt;PreviousMonthMinimumDiff)</formula>
    </cfRule>
  </conditionalFormatting>
  <conditionalFormatting sqref="V229">
    <cfRule type="expression" dxfId="37" priority="409" stopIfTrue="1">
      <formula>AND(NOT(ISBLANK(S229)),ABS(V229)&gt;PreviousMonthMinimumDiff)</formula>
    </cfRule>
  </conditionalFormatting>
  <conditionalFormatting sqref="V229">
    <cfRule type="expression" dxfId="36" priority="410" stopIfTrue="1">
      <formula>AND(ISBLANK(S229),ABS(V229)&gt;PreviousMonthMinimumDiff)</formula>
    </cfRule>
  </conditionalFormatting>
  <conditionalFormatting sqref="V230">
    <cfRule type="expression" dxfId="35" priority="411" stopIfTrue="1">
      <formula>AND(NOT(ISBLANK(S230)),ABS(V230)&gt;PreviousMonthMinimumDiff)</formula>
    </cfRule>
  </conditionalFormatting>
  <conditionalFormatting sqref="V230">
    <cfRule type="expression" dxfId="34" priority="412" stopIfTrue="1">
      <formula>AND(ISBLANK(S230),ABS(V230)&gt;PreviousMonthMinimumDiff)</formula>
    </cfRule>
  </conditionalFormatting>
  <conditionalFormatting sqref="V231">
    <cfRule type="expression" dxfId="33" priority="413" stopIfTrue="1">
      <formula>AND(NOT(ISBLANK(S231)),ABS(V231)&gt;PreviousMonthMinimumDiff)</formula>
    </cfRule>
  </conditionalFormatting>
  <conditionalFormatting sqref="V231">
    <cfRule type="expression" dxfId="32" priority="414" stopIfTrue="1">
      <formula>AND(ISBLANK(S231),ABS(V231)&gt;PreviousMonthMinimumDiff)</formula>
    </cfRule>
  </conditionalFormatting>
  <conditionalFormatting sqref="V232">
    <cfRule type="expression" dxfId="31" priority="415" stopIfTrue="1">
      <formula>AND(NOT(ISBLANK(S232)),ABS(V232)&gt;PreviousMonthMinimumDiff)</formula>
    </cfRule>
  </conditionalFormatting>
  <conditionalFormatting sqref="V232">
    <cfRule type="expression" dxfId="30" priority="416" stopIfTrue="1">
      <formula>AND(ISBLANK(S232),ABS(V232)&gt;PreviousMonthMinimumDiff)</formula>
    </cfRule>
  </conditionalFormatting>
  <conditionalFormatting sqref="V233">
    <cfRule type="expression" dxfId="29" priority="417" stopIfTrue="1">
      <formula>AND(NOT(ISBLANK(S233)),ABS(V233)&gt;PreviousMonthMinimumDiff)</formula>
    </cfRule>
  </conditionalFormatting>
  <conditionalFormatting sqref="V233">
    <cfRule type="expression" dxfId="28" priority="418" stopIfTrue="1">
      <formula>AND(ISBLANK(S233),ABS(V233)&gt;PreviousMonthMinimumDiff)</formula>
    </cfRule>
  </conditionalFormatting>
  <conditionalFormatting sqref="V234">
    <cfRule type="expression" dxfId="27" priority="419" stopIfTrue="1">
      <formula>AND(NOT(ISBLANK(S234)),ABS(V234)&gt;PreviousMonthMinimumDiff)</formula>
    </cfRule>
  </conditionalFormatting>
  <conditionalFormatting sqref="V234">
    <cfRule type="expression" dxfId="26" priority="420" stopIfTrue="1">
      <formula>AND(ISBLANK(S234),ABS(V234)&gt;PreviousMonthMinimumDiff)</formula>
    </cfRule>
  </conditionalFormatting>
  <conditionalFormatting sqref="V235">
    <cfRule type="expression" dxfId="25" priority="421" stopIfTrue="1">
      <formula>AND(NOT(ISBLANK(S235)),ABS(V235)&gt;PreviousMonthMinimumDiff)</formula>
    </cfRule>
  </conditionalFormatting>
  <conditionalFormatting sqref="V235">
    <cfRule type="expression" dxfId="24" priority="422" stopIfTrue="1">
      <formula>AND(ISBLANK(S235),ABS(V235)&gt;PreviousMonthMinimumDiff)</formula>
    </cfRule>
  </conditionalFormatting>
  <conditionalFormatting sqref="V236">
    <cfRule type="expression" dxfId="23" priority="423" stopIfTrue="1">
      <formula>AND(NOT(ISBLANK(S236)),ABS(V236)&gt;PreviousMonthMinimumDiff)</formula>
    </cfRule>
  </conditionalFormatting>
  <conditionalFormatting sqref="V236">
    <cfRule type="expression" dxfId="22" priority="424" stopIfTrue="1">
      <formula>AND(ISBLANK(S236),ABS(V236)&gt;PreviousMonthMinimumDiff)</formula>
    </cfRule>
  </conditionalFormatting>
  <conditionalFormatting sqref="V245">
    <cfRule type="expression" dxfId="21" priority="425" stopIfTrue="1">
      <formula>AND(NOT(ISBLANK(S245)),ABS(V245)&gt;PreviousMonthMinimumDiff)</formula>
    </cfRule>
  </conditionalFormatting>
  <conditionalFormatting sqref="V245">
    <cfRule type="expression" dxfId="20" priority="426" stopIfTrue="1">
      <formula>AND(ISBLANK(S245),ABS(V245)&gt;PreviousMonthMinimumDiff)</formula>
    </cfRule>
  </conditionalFormatting>
  <conditionalFormatting sqref="V246">
    <cfRule type="expression" dxfId="19" priority="427" stopIfTrue="1">
      <formula>AND(NOT(ISBLANK(S246)),ABS(V246)&gt;PreviousMonthMinimumDiff)</formula>
    </cfRule>
  </conditionalFormatting>
  <conditionalFormatting sqref="V246">
    <cfRule type="expression" dxfId="18" priority="428" stopIfTrue="1">
      <formula>AND(ISBLANK(S246),ABS(V246)&gt;PreviousMonthMinimumDiff)</formula>
    </cfRule>
  </conditionalFormatting>
  <conditionalFormatting sqref="V247">
    <cfRule type="expression" dxfId="17" priority="429" stopIfTrue="1">
      <formula>AND(NOT(ISBLANK(S247)),ABS(V247)&gt;PreviousMonthMinimumDiff)</formula>
    </cfRule>
  </conditionalFormatting>
  <conditionalFormatting sqref="V247">
    <cfRule type="expression" dxfId="16" priority="430" stopIfTrue="1">
      <formula>AND(ISBLANK(S247),ABS(V247)&gt;PreviousMonthMinimumDiff)</formula>
    </cfRule>
  </conditionalFormatting>
  <conditionalFormatting sqref="V248">
    <cfRule type="expression" dxfId="15" priority="431" stopIfTrue="1">
      <formula>AND(NOT(ISBLANK(S248)),ABS(V248)&gt;PreviousMonthMinimumDiff)</formula>
    </cfRule>
  </conditionalFormatting>
  <conditionalFormatting sqref="V248">
    <cfRule type="expression" dxfId="14" priority="432" stopIfTrue="1">
      <formula>AND(ISBLANK(S248),ABS(V248)&gt;PreviousMonthMinimumDiff)</formula>
    </cfRule>
  </conditionalFormatting>
  <conditionalFormatting sqref="V249">
    <cfRule type="expression" dxfId="13" priority="433" stopIfTrue="1">
      <formula>AND(NOT(ISBLANK(S249)),ABS(V249)&gt;PreviousMonthMinimumDiff)</formula>
    </cfRule>
  </conditionalFormatting>
  <conditionalFormatting sqref="V249">
    <cfRule type="expression" dxfId="12" priority="434" stopIfTrue="1">
      <formula>AND(ISBLANK(S249),ABS(V249)&gt;PreviousMonthMinimumDiff)</formula>
    </cfRule>
  </conditionalFormatting>
  <conditionalFormatting sqref="V250">
    <cfRule type="expression" dxfId="11" priority="435" stopIfTrue="1">
      <formula>AND(NOT(ISBLANK(S250)),ABS(V250)&gt;PreviousMonthMinimumDiff)</formula>
    </cfRule>
  </conditionalFormatting>
  <conditionalFormatting sqref="V250">
    <cfRule type="expression" dxfId="10" priority="436" stopIfTrue="1">
      <formula>AND(ISBLANK(S250),ABS(V250)&gt;PreviousMonthMinimumDiff)</formula>
    </cfRule>
  </conditionalFormatting>
  <conditionalFormatting sqref="V251">
    <cfRule type="expression" dxfId="9" priority="437" stopIfTrue="1">
      <formula>AND(NOT(ISBLANK(S251)),ABS(V251)&gt;PreviousMonthMinimumDiff)</formula>
    </cfRule>
  </conditionalFormatting>
  <conditionalFormatting sqref="V251">
    <cfRule type="expression" dxfId="8" priority="438" stopIfTrue="1">
      <formula>AND(ISBLANK(S251),ABS(V251)&gt;PreviousMonthMinimumDiff)</formula>
    </cfRule>
  </conditionalFormatting>
  <conditionalFormatting sqref="V252">
    <cfRule type="expression" dxfId="7" priority="439" stopIfTrue="1">
      <formula>AND(NOT(ISBLANK(S252)),ABS(V252)&gt;PreviousMonthMinimumDiff)</formula>
    </cfRule>
  </conditionalFormatting>
  <conditionalFormatting sqref="V252">
    <cfRule type="expression" dxfId="6" priority="440" stopIfTrue="1">
      <formula>AND(ISBLANK(S252),ABS(V252)&gt;PreviousMonthMinimumDiff)</formula>
    </cfRule>
  </conditionalFormatting>
  <conditionalFormatting sqref="V253">
    <cfRule type="expression" dxfId="5" priority="441" stopIfTrue="1">
      <formula>AND(NOT(ISBLANK(S253)),ABS(V253)&gt;PreviousMonthMinimumDiff)</formula>
    </cfRule>
  </conditionalFormatting>
  <conditionalFormatting sqref="V253">
    <cfRule type="expression" dxfId="4" priority="442" stopIfTrue="1">
      <formula>AND(ISBLANK(S253),ABS(V253)&gt;PreviousMonthMinimumDiff)</formula>
    </cfRule>
  </conditionalFormatting>
  <conditionalFormatting sqref="V254">
    <cfRule type="expression" dxfId="3" priority="443" stopIfTrue="1">
      <formula>AND(NOT(ISBLANK(S254)),ABS(V254)&gt;PreviousMonthMinimumDiff)</formula>
    </cfRule>
  </conditionalFormatting>
  <conditionalFormatting sqref="V254">
    <cfRule type="expression" dxfId="2" priority="444" stopIfTrue="1">
      <formula>AND(ISBLANK(S254),ABS(V254)&gt;PreviousMonthMinimumDiff)</formula>
    </cfRule>
  </conditionalFormatting>
  <conditionalFormatting sqref="V255">
    <cfRule type="expression" dxfId="1" priority="445" stopIfTrue="1">
      <formula>AND(NOT(ISBLANK(S255)),ABS(V255)&gt;PreviousMonthMinimumDiff)</formula>
    </cfRule>
  </conditionalFormatting>
  <conditionalFormatting sqref="V255">
    <cfRule type="expression" dxfId="0" priority="446" stopIfTrue="1">
      <formula>AND(ISBLANK(S255),ABS(V255)&gt;PreviousMonthMinimumDiff)</formula>
    </cfRule>
  </conditionalFormatting>
  <pageMargins left="0.7" right="0.7" top="0.75" bottom="0.75" header="0.3" footer="0.3"/>
  <pageSetup fitToHeight="0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26F5B-9014-4CA3-8CB8-EAD7D3C932A4}">
  <sheetPr>
    <pageSetUpPr fitToPage="1"/>
  </sheetPr>
  <dimension ref="A1:R52"/>
  <sheetViews>
    <sheetView showGridLines="0" tabSelected="1" workbookViewId="0">
      <selection activeCell="M19" sqref="M19"/>
    </sheetView>
  </sheetViews>
  <sheetFormatPr defaultRowHeight="15" x14ac:dyDescent="0.25"/>
  <cols>
    <col min="1" max="3" width="1.85546875" customWidth="1"/>
    <col min="4" max="4" width="26.7109375" customWidth="1"/>
    <col min="5" max="5" width="10.42578125" bestFit="1" customWidth="1"/>
    <col min="6" max="6" width="15.5703125" bestFit="1" customWidth="1"/>
    <col min="7" max="7" width="11.7109375" customWidth="1"/>
  </cols>
  <sheetData>
    <row r="1" spans="1:18" ht="20.25" customHeight="1" x14ac:dyDescent="0.4">
      <c r="A1" s="1" t="s">
        <v>303</v>
      </c>
      <c r="B1" s="40"/>
      <c r="C1" s="40"/>
      <c r="E1" s="51"/>
      <c r="F1" s="51"/>
      <c r="G1" s="127"/>
    </row>
    <row r="2" spans="1:18" ht="15" customHeight="1" x14ac:dyDescent="0.25">
      <c r="A2" s="3" t="s">
        <v>1</v>
      </c>
      <c r="B2" s="41"/>
      <c r="C2" s="41"/>
      <c r="E2" s="51"/>
      <c r="F2" s="51"/>
      <c r="G2" s="51"/>
    </row>
    <row r="3" spans="1:18" ht="15" customHeight="1" x14ac:dyDescent="0.25">
      <c r="A3" s="4" t="s">
        <v>335</v>
      </c>
      <c r="B3" s="42"/>
      <c r="C3" s="42"/>
      <c r="E3" s="51"/>
      <c r="F3" s="51"/>
      <c r="G3" s="127"/>
    </row>
    <row r="4" spans="1:18" ht="12.75" customHeight="1" x14ac:dyDescent="0.25">
      <c r="A4" s="41"/>
      <c r="B4" s="41"/>
      <c r="C4" s="41"/>
      <c r="E4" s="51"/>
      <c r="F4" s="51"/>
      <c r="G4" s="127"/>
    </row>
    <row r="5" spans="1:18" ht="12.75" customHeight="1" x14ac:dyDescent="0.25">
      <c r="A5" s="128" t="s">
        <v>303</v>
      </c>
      <c r="B5" s="128"/>
      <c r="C5" s="128"/>
      <c r="D5" s="128"/>
      <c r="E5" s="129">
        <v>44742</v>
      </c>
      <c r="F5" s="129">
        <v>44957</v>
      </c>
      <c r="G5" s="129">
        <v>45107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1.25" customHeight="1" x14ac:dyDescent="0.25">
      <c r="A6" s="134" t="s">
        <v>304</v>
      </c>
      <c r="B6" s="130"/>
      <c r="C6" s="130"/>
      <c r="D6" s="130"/>
      <c r="E6" s="49" t="s">
        <v>305</v>
      </c>
      <c r="F6" s="49" t="s">
        <v>41</v>
      </c>
      <c r="G6" s="49" t="s">
        <v>306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1.25" customHeight="1" x14ac:dyDescent="0.25">
      <c r="A7" s="2" t="s">
        <v>304</v>
      </c>
      <c r="B7" s="2"/>
      <c r="C7" s="2"/>
      <c r="D7" s="2"/>
      <c r="E7" s="52"/>
      <c r="F7" s="52"/>
      <c r="G7" s="5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1.25" customHeight="1" x14ac:dyDescent="0.25">
      <c r="A8" s="2"/>
      <c r="B8" s="2" t="s">
        <v>307</v>
      </c>
      <c r="C8" s="2"/>
      <c r="D8" s="2"/>
      <c r="E8" s="52"/>
      <c r="F8" s="52"/>
      <c r="G8" s="5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1.25" customHeight="1" x14ac:dyDescent="0.25">
      <c r="A9" s="2"/>
      <c r="B9" s="2"/>
      <c r="C9" s="2" t="s">
        <v>308</v>
      </c>
      <c r="D9" s="2"/>
      <c r="E9" s="52"/>
      <c r="F9" s="52"/>
      <c r="G9" s="5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1.25" customHeight="1" x14ac:dyDescent="0.25">
      <c r="A10" s="2"/>
      <c r="B10" s="2"/>
      <c r="C10" s="2"/>
      <c r="D10" s="2" t="s">
        <v>309</v>
      </c>
      <c r="E10" s="52">
        <v>0</v>
      </c>
      <c r="F10" s="52">
        <v>0</v>
      </c>
      <c r="G10" s="52"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1.25" customHeight="1" x14ac:dyDescent="0.25">
      <c r="A11" s="2"/>
      <c r="B11" s="2"/>
      <c r="C11" s="2"/>
      <c r="D11" s="2" t="s">
        <v>310</v>
      </c>
      <c r="E11" s="52">
        <v>2029572.39</v>
      </c>
      <c r="F11" s="52">
        <v>2318265.8199999998</v>
      </c>
      <c r="G11" s="52">
        <v>2625881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1.25" customHeight="1" x14ac:dyDescent="0.25">
      <c r="A12" s="2"/>
      <c r="B12" s="2"/>
      <c r="C12" s="2"/>
      <c r="D12" s="2" t="s">
        <v>311</v>
      </c>
      <c r="E12" s="52">
        <v>0</v>
      </c>
      <c r="F12" s="52">
        <v>0</v>
      </c>
      <c r="G12" s="52"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1.25" customHeight="1" x14ac:dyDescent="0.25">
      <c r="A13" s="2"/>
      <c r="B13" s="2"/>
      <c r="C13" s="2"/>
      <c r="D13" s="2" t="s">
        <v>312</v>
      </c>
      <c r="E13" s="52">
        <v>270.60000000000002</v>
      </c>
      <c r="F13" s="52">
        <v>278.60000000000002</v>
      </c>
      <c r="G13" s="52"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1.25" customHeight="1" x14ac:dyDescent="0.25">
      <c r="A14" s="2"/>
      <c r="B14" s="2"/>
      <c r="C14" s="2"/>
      <c r="D14" s="2" t="s">
        <v>313</v>
      </c>
      <c r="E14" s="52">
        <v>302.10000000000002</v>
      </c>
      <c r="F14" s="52">
        <v>572.1</v>
      </c>
      <c r="G14" s="52"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1.25" customHeight="1" x14ac:dyDescent="0.25">
      <c r="A15" s="2"/>
      <c r="B15" s="2"/>
      <c r="C15" s="2"/>
      <c r="D15" s="2" t="s">
        <v>314</v>
      </c>
      <c r="E15" s="52">
        <v>19</v>
      </c>
      <c r="F15" s="52">
        <v>19</v>
      </c>
      <c r="G15" s="52"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1.25" customHeight="1" x14ac:dyDescent="0.25">
      <c r="A16" s="2"/>
      <c r="B16" s="2"/>
      <c r="C16" s="2"/>
      <c r="D16" s="2" t="s">
        <v>315</v>
      </c>
      <c r="E16" s="52">
        <v>50738.87</v>
      </c>
      <c r="F16" s="52">
        <v>21086.57</v>
      </c>
      <c r="G16" s="52"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1.25" customHeight="1" x14ac:dyDescent="0.25">
      <c r="A17" s="2"/>
      <c r="B17" s="2"/>
      <c r="C17" s="2"/>
      <c r="D17" s="38" t="s">
        <v>316</v>
      </c>
      <c r="E17" s="55">
        <v>2080902.9600000002</v>
      </c>
      <c r="F17" s="55">
        <v>2340222.09</v>
      </c>
      <c r="G17" s="55">
        <v>2625880.5042410758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1.25" customHeight="1" x14ac:dyDescent="0.25">
      <c r="A18" s="2"/>
      <c r="B18" s="2"/>
      <c r="C18" s="2" t="s">
        <v>317</v>
      </c>
      <c r="D18" s="2"/>
      <c r="E18" s="52"/>
      <c r="F18" s="52"/>
      <c r="G18" s="5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1.25" customHeight="1" x14ac:dyDescent="0.25">
      <c r="A19" s="2"/>
      <c r="B19" s="2"/>
      <c r="C19" s="2"/>
      <c r="D19" s="2" t="s">
        <v>270</v>
      </c>
      <c r="E19" s="52">
        <v>408578.89</v>
      </c>
      <c r="F19" s="52">
        <v>0</v>
      </c>
      <c r="G19" s="52">
        <v>408578.8671875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1.25" customHeight="1" x14ac:dyDescent="0.25">
      <c r="A20" s="2"/>
      <c r="B20" s="2"/>
      <c r="C20" s="2"/>
      <c r="D20" s="2" t="s">
        <v>271</v>
      </c>
      <c r="E20" s="52">
        <v>123396.9</v>
      </c>
      <c r="F20" s="52">
        <v>83216.08</v>
      </c>
      <c r="G20" s="52">
        <v>123396.90031249999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1.25" customHeight="1" x14ac:dyDescent="0.25">
      <c r="A21" s="2"/>
      <c r="B21" s="2"/>
      <c r="C21" s="2"/>
      <c r="D21" s="38" t="s">
        <v>318</v>
      </c>
      <c r="E21" s="55">
        <v>531975.79</v>
      </c>
      <c r="F21" s="55">
        <v>83216.08</v>
      </c>
      <c r="G21" s="55">
        <v>531975.76749999996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1.25" customHeight="1" x14ac:dyDescent="0.25">
      <c r="A22" s="2"/>
      <c r="B22" s="2"/>
      <c r="C22" s="38" t="s">
        <v>319</v>
      </c>
      <c r="D22" s="38"/>
      <c r="E22" s="55">
        <v>2612878.75</v>
      </c>
      <c r="F22" s="55">
        <v>2423438.17</v>
      </c>
      <c r="G22" s="55">
        <v>3157856.2717410759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1.25" customHeight="1" x14ac:dyDescent="0.25">
      <c r="A23" s="2"/>
      <c r="B23" s="38" t="s">
        <v>320</v>
      </c>
      <c r="C23" s="38"/>
      <c r="D23" s="38"/>
      <c r="E23" s="55">
        <v>2612878.75</v>
      </c>
      <c r="F23" s="55">
        <v>2423438.17</v>
      </c>
      <c r="G23" s="55">
        <v>3157856.2717410759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1.25" customHeight="1" x14ac:dyDescent="0.25">
      <c r="A24" s="2"/>
      <c r="B24" s="2"/>
      <c r="C24" s="2"/>
      <c r="D24" s="2"/>
      <c r="E24" s="52"/>
      <c r="F24" s="52"/>
      <c r="G24" s="5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1.25" customHeight="1" x14ac:dyDescent="0.25">
      <c r="A25" s="131" t="s">
        <v>321</v>
      </c>
      <c r="B25" s="131"/>
      <c r="C25" s="132"/>
      <c r="D25" s="132"/>
      <c r="E25" s="133" t="s">
        <v>305</v>
      </c>
      <c r="F25" s="133" t="s">
        <v>41</v>
      </c>
      <c r="G25" s="133" t="s">
        <v>306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1.25" customHeight="1" x14ac:dyDescent="0.25">
      <c r="A26" s="2" t="s">
        <v>321</v>
      </c>
      <c r="B26" s="2"/>
      <c r="C26" s="2"/>
      <c r="D26" s="2"/>
      <c r="E26" s="52"/>
      <c r="F26" s="52"/>
      <c r="G26" s="5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1.25" customHeight="1" x14ac:dyDescent="0.25">
      <c r="A27" s="2"/>
      <c r="B27" s="2" t="s">
        <v>322</v>
      </c>
      <c r="C27" s="2"/>
      <c r="D27" s="2"/>
      <c r="E27" s="52"/>
      <c r="F27" s="52"/>
      <c r="G27" s="5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1.25" customHeight="1" x14ac:dyDescent="0.25">
      <c r="A28" s="2"/>
      <c r="B28" s="2"/>
      <c r="C28" s="2" t="s">
        <v>323</v>
      </c>
      <c r="D28" s="2"/>
      <c r="E28" s="52"/>
      <c r="F28" s="52"/>
      <c r="G28" s="5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1.25" customHeight="1" x14ac:dyDescent="0.25">
      <c r="A29" s="2"/>
      <c r="B29" s="2"/>
      <c r="C29" s="2"/>
      <c r="D29" s="2" t="s">
        <v>274</v>
      </c>
      <c r="E29" s="52">
        <v>100302.57</v>
      </c>
      <c r="F29" s="52">
        <v>196861.1</v>
      </c>
      <c r="G29" s="52">
        <v>100302.56484375001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1.25" customHeight="1" x14ac:dyDescent="0.25">
      <c r="A30" s="2"/>
      <c r="B30" s="2"/>
      <c r="C30" s="2"/>
      <c r="D30" s="2" t="s">
        <v>275</v>
      </c>
      <c r="E30" s="52">
        <v>0</v>
      </c>
      <c r="F30" s="52">
        <v>26206.65</v>
      </c>
      <c r="G30" s="52">
        <v>-3.9062499490682967E-4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1.25" customHeight="1" x14ac:dyDescent="0.25">
      <c r="A31" s="2"/>
      <c r="B31" s="2"/>
      <c r="C31" s="2"/>
      <c r="D31" s="2" t="s">
        <v>276</v>
      </c>
      <c r="E31" s="52">
        <v>0</v>
      </c>
      <c r="F31" s="52">
        <v>0</v>
      </c>
      <c r="G31" s="52"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1.25" customHeight="1" x14ac:dyDescent="0.25">
      <c r="A32" s="2"/>
      <c r="B32" s="2"/>
      <c r="C32" s="2"/>
      <c r="D32" s="2" t="s">
        <v>277</v>
      </c>
      <c r="E32" s="52">
        <v>3107.09</v>
      </c>
      <c r="F32" s="52">
        <v>2150.34</v>
      </c>
      <c r="G32" s="52">
        <v>3107.0900305175801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1.25" customHeight="1" x14ac:dyDescent="0.25">
      <c r="A33" s="2"/>
      <c r="B33" s="2"/>
      <c r="C33" s="2"/>
      <c r="D33" s="2" t="s">
        <v>278</v>
      </c>
      <c r="E33" s="52">
        <v>7009.51</v>
      </c>
      <c r="F33" s="52">
        <v>5315.03</v>
      </c>
      <c r="G33" s="52">
        <v>7009.5099804687507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1.25" customHeight="1" x14ac:dyDescent="0.25">
      <c r="A34" s="2"/>
      <c r="B34" s="2"/>
      <c r="C34" s="2"/>
      <c r="D34" s="2" t="s">
        <v>279</v>
      </c>
      <c r="E34" s="52">
        <v>1472.13</v>
      </c>
      <c r="F34" s="52">
        <v>5911.84</v>
      </c>
      <c r="G34" s="52">
        <v>1472.1299169921876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1.25" customHeight="1" x14ac:dyDescent="0.25">
      <c r="A35" s="2"/>
      <c r="B35" s="2"/>
      <c r="C35" s="2"/>
      <c r="D35" s="2" t="s">
        <v>280</v>
      </c>
      <c r="E35" s="52">
        <v>0</v>
      </c>
      <c r="F35" s="52">
        <v>0</v>
      </c>
      <c r="G35" s="52">
        <v>117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1.25" customHeight="1" x14ac:dyDescent="0.25">
      <c r="A36" s="2"/>
      <c r="B36" s="2"/>
      <c r="C36" s="2"/>
      <c r="D36" s="38" t="s">
        <v>324</v>
      </c>
      <c r="E36" s="55">
        <v>111891.3</v>
      </c>
      <c r="F36" s="55">
        <v>236444.96</v>
      </c>
      <c r="G36" s="55">
        <v>112008.29438110352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1.25" customHeight="1" x14ac:dyDescent="0.25">
      <c r="A37" s="2"/>
      <c r="B37" s="2"/>
      <c r="C37" s="2" t="s">
        <v>325</v>
      </c>
      <c r="D37" s="2"/>
      <c r="E37" s="52"/>
      <c r="F37" s="52"/>
      <c r="G37" s="5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1.25" customHeight="1" x14ac:dyDescent="0.25">
      <c r="A38" s="2"/>
      <c r="B38" s="2"/>
      <c r="C38" s="2"/>
      <c r="D38" s="2" t="s">
        <v>272</v>
      </c>
      <c r="E38" s="52">
        <v>108180.37</v>
      </c>
      <c r="F38" s="52">
        <v>60397.63</v>
      </c>
      <c r="G38" s="52">
        <v>108180.36925781243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1.25" customHeight="1" x14ac:dyDescent="0.25">
      <c r="A39" s="2"/>
      <c r="B39" s="2"/>
      <c r="C39" s="2"/>
      <c r="D39" s="2" t="s">
        <v>273</v>
      </c>
      <c r="E39" s="52">
        <v>0</v>
      </c>
      <c r="F39" s="52">
        <v>0</v>
      </c>
      <c r="G39" s="52">
        <v>11.75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1.25" customHeight="1" x14ac:dyDescent="0.25">
      <c r="A40" s="2"/>
      <c r="B40" s="2"/>
      <c r="C40" s="2"/>
      <c r="D40" s="38" t="s">
        <v>326</v>
      </c>
      <c r="E40" s="55">
        <v>108180.37</v>
      </c>
      <c r="F40" s="55">
        <v>60397.63</v>
      </c>
      <c r="G40" s="55">
        <v>108192.11925781243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1.25" customHeight="1" x14ac:dyDescent="0.25">
      <c r="A41" s="2"/>
      <c r="B41" s="2"/>
      <c r="C41" s="38" t="s">
        <v>327</v>
      </c>
      <c r="D41" s="38"/>
      <c r="E41" s="55">
        <v>220071.66999999998</v>
      </c>
      <c r="F41" s="55">
        <v>296842.58999999997</v>
      </c>
      <c r="G41" s="55">
        <v>220200.41363891595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1.25" customHeight="1" x14ac:dyDescent="0.25">
      <c r="A42" s="2"/>
      <c r="B42" s="2" t="s">
        <v>328</v>
      </c>
      <c r="C42" s="2"/>
      <c r="D42" s="2"/>
      <c r="E42" s="52"/>
      <c r="F42" s="52"/>
      <c r="G42" s="5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1.25" customHeight="1" x14ac:dyDescent="0.25">
      <c r="A43" s="2"/>
      <c r="B43" s="2"/>
      <c r="C43" s="2" t="s">
        <v>329</v>
      </c>
      <c r="D43" s="2"/>
      <c r="E43" s="52"/>
      <c r="F43" s="52"/>
      <c r="G43" s="5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1.25" customHeight="1" x14ac:dyDescent="0.25">
      <c r="A44" s="2"/>
      <c r="B44" s="2"/>
      <c r="C44" s="2"/>
      <c r="D44" s="2" t="s">
        <v>330</v>
      </c>
      <c r="E44" s="52">
        <v>1817842.18</v>
      </c>
      <c r="F44" s="52">
        <v>2392806.1800000002</v>
      </c>
      <c r="G44" s="52">
        <v>2392807.0799999749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1.25" customHeight="1" x14ac:dyDescent="0.25">
      <c r="A45" s="2"/>
      <c r="B45" s="2"/>
      <c r="C45" s="2"/>
      <c r="D45" s="38" t="s">
        <v>331</v>
      </c>
      <c r="E45" s="55">
        <v>1817842.18</v>
      </c>
      <c r="F45" s="55">
        <v>2392806.1800000002</v>
      </c>
      <c r="G45" s="55">
        <v>2392807.0799999749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1.25" customHeight="1" x14ac:dyDescent="0.25">
      <c r="A46" s="2"/>
      <c r="B46" s="2"/>
      <c r="C46" s="2" t="s">
        <v>39</v>
      </c>
      <c r="D46" s="2"/>
      <c r="E46" s="52"/>
      <c r="F46" s="52"/>
      <c r="G46" s="5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1.25" customHeight="1" x14ac:dyDescent="0.25">
      <c r="A47" s="2"/>
      <c r="B47" s="2"/>
      <c r="C47" s="2"/>
      <c r="D47" s="2" t="s">
        <v>39</v>
      </c>
      <c r="E47" s="52">
        <v>574964.9</v>
      </c>
      <c r="F47" s="52">
        <v>-266211.5</v>
      </c>
      <c r="G47" s="52">
        <v>544848.7781021595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1.25" customHeight="1" x14ac:dyDescent="0.25">
      <c r="A48" s="2"/>
      <c r="B48" s="2"/>
      <c r="C48" s="2"/>
      <c r="D48" s="38" t="s">
        <v>332</v>
      </c>
      <c r="E48" s="55">
        <v>574964.9</v>
      </c>
      <c r="F48" s="55">
        <v>-266211.5</v>
      </c>
      <c r="G48" s="55">
        <v>544848.7781021595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1.25" customHeight="1" x14ac:dyDescent="0.25">
      <c r="A49" s="2"/>
      <c r="B49" s="2"/>
      <c r="C49" s="38" t="s">
        <v>333</v>
      </c>
      <c r="D49" s="38"/>
      <c r="E49" s="55">
        <v>2392807.08</v>
      </c>
      <c r="F49" s="55">
        <v>2126594.6800000002</v>
      </c>
      <c r="G49" s="55">
        <v>2937655.8581021344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1.25" customHeight="1" x14ac:dyDescent="0.25">
      <c r="A50" s="2"/>
      <c r="B50" s="38" t="s">
        <v>334</v>
      </c>
      <c r="C50" s="38"/>
      <c r="D50" s="38"/>
      <c r="E50" s="55">
        <v>2612878.75</v>
      </c>
      <c r="F50" s="55">
        <v>2423437.27</v>
      </c>
      <c r="G50" s="55">
        <v>3157856.2717410503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</sheetData>
  <conditionalFormatting sqref="A25:G25">
    <cfRule type="expression" priority="5" stopIfTrue="1">
      <formula>TRUE</formula>
    </cfRule>
  </conditionalFormatting>
  <pageMargins left="0.7" right="0.7" top="0.75" bottom="0.75" header="0.3" footer="0.3"/>
  <pageSetup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Dashboard</vt:lpstr>
      <vt:lpstr>Income Stmt -Consolidated</vt:lpstr>
      <vt:lpstr>Income Stmt Lanier</vt:lpstr>
      <vt:lpstr>Income Stmt Dalton</vt:lpstr>
      <vt:lpstr>Income Stmt Glen Oaks</vt:lpstr>
      <vt:lpstr>Monthly Projections</vt:lpstr>
      <vt:lpstr>Balance Sheet - Detailed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Deno</dc:creator>
  <cp:lastModifiedBy>Denise Deno</cp:lastModifiedBy>
  <dcterms:created xsi:type="dcterms:W3CDTF">2023-03-06T15:51:18Z</dcterms:created>
  <dcterms:modified xsi:type="dcterms:W3CDTF">2023-03-06T17:15:49Z</dcterms:modified>
</cp:coreProperties>
</file>